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30" activeTab="5"/>
  </bookViews>
  <sheets>
    <sheet name="工作内容" sheetId="1" r:id="rId1"/>
    <sheet name="AQL2.5验货" sheetId="2" r:id="rId2"/>
    <sheet name="首期" sheetId="3" r:id="rId3"/>
    <sheet name="首期尺寸表" sheetId="13" r:id="rId4"/>
    <sheet name="中期尺寸表" sheetId="14" r:id="rId5"/>
    <sheet name="尾期" sheetId="5" r:id="rId6"/>
    <sheet name="尾期尺寸表" sheetId="15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CELL_RANGE">#REF!</definedName>
  </definedNames>
  <calcPr calcId="144525" refMode="R1C1" concurrentCalc="0"/>
</workbook>
</file>

<file path=xl/sharedStrings.xml><?xml version="1.0" encoding="utf-8"?>
<sst xmlns="http://schemas.openxmlformats.org/spreadsheetml/2006/main" count="779" uniqueCount="347">
  <si>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</si>
  <si>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</si>
  <si>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</si>
  <si>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</si>
  <si>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</si>
  <si>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</si>
  <si>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</si>
  <si>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</si>
  <si>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</si>
  <si>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</si>
  <si>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</si>
  <si>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</si>
  <si>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</si>
  <si>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</si>
  <si>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</si>
  <si>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</si>
  <si>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</si>
  <si>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</si>
  <si>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</si>
  <si>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</si>
  <si>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</si>
  <si>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</si>
  <si>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</si>
  <si>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</si>
  <si>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</si>
  <si>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</si>
  <si>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</si>
  <si>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</si>
  <si>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</si>
  <si>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</si>
  <si>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</si>
  <si>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</si>
  <si>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</si>
  <si>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</si>
  <si>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</si>
  <si>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</si>
  <si>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</si>
  <si>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</si>
  <si>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</si>
  <si>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</si>
  <si>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</si>
  <si>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</si>
  <si>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</si>
  <si>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</si>
  <si>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</si>
  <si>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</si>
  <si>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</si>
  <si>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</si>
  <si>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</si>
  <si>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</si>
  <si>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</si>
  <si>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</si>
  <si>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</si>
  <si>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</si>
  <si>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</si>
  <si>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</si>
  <si>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</si>
  <si>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</si>
  <si>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</si>
  <si>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</si>
  <si>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TAJJAL81549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</si>
  <si>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</si>
  <si>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</si>
  <si>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</si>
  <si>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</si>
  <si>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</si>
  <si>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</si>
  <si>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</si>
  <si>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</si>
  <si>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</si>
  <si>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</si>
  <si>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</si>
  <si>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</si>
  <si>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</si>
  <si>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</si>
  <si>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</si>
  <si>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</si>
  <si>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</si>
  <si>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</si>
  <si>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</si>
  <si>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</si>
  <si>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</si>
  <si>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</si>
  <si>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</si>
  <si>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</si>
  <si>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</si>
  <si>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</si>
  <si>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</si>
  <si>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</si>
  <si>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</si>
  <si>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</si>
  <si>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</si>
  <si>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</si>
  <si>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</si>
  <si>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</si>
  <si>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</si>
  <si>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</si>
  <si>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</si>
  <si>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</si>
  <si>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</si>
  <si>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</si>
  <si>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</si>
  <si>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</si>
  <si>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</si>
  <si>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</si>
  <si>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</si>
  <si>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</si>
  <si>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</si>
  <si>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</si>
  <si>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</si>
  <si>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</si>
  <si>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</si>
  <si>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</si>
  <si>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</si>
  <si>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</si>
  <si>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雪松石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</si>
  <si>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</si>
  <si>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</si>
  <si>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雪松石L5件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</si>
  <si>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</si>
  <si>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</si>
  <si>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</si>
  <si>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</si>
  <si>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</si>
  <si>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1、冚下摆扭曲</t>
  </si>
  <si>
    <t>2、门襟脏污</t>
  </si>
  <si>
    <t>3、钮门有线头未清理干净</t>
  </si>
  <si>
    <t>4、整烫倒骨不顺。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</si>
  <si>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</si>
  <si>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</si>
  <si>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</si>
  <si>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</si>
  <si>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</si>
  <si>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</si>
  <si>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</si>
  <si>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</si>
  <si>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</si>
  <si>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</si>
  <si>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</si>
  <si>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</si>
  <si>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包信俊</t>
  </si>
  <si>
    <t>【整改结果】</t>
  </si>
  <si>
    <t>复核时间</t>
  </si>
  <si>
    <t>QC规格测量表</t>
  </si>
  <si>
    <t>佛山航宇达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</si>
  <si>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</si>
  <si>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</si>
  <si>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</si>
  <si>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</si>
  <si>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</si>
  <si>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</si>
  <si>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</si>
  <si>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</si>
  <si>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</si>
  <si>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</si>
  <si>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+1.5</t>
  </si>
  <si>
    <t>胸围</t>
  </si>
  <si>
    <t>+0</t>
  </si>
  <si>
    <t>腰围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</si>
  <si>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</si>
  <si>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</si>
  <si>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</si>
  <si>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</si>
  <si>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</si>
  <si>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</si>
  <si>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</si>
  <si>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扁机领长</t>
  </si>
  <si>
    <t>大货首件</t>
  </si>
  <si>
    <t>扁机袖口高</t>
  </si>
  <si>
    <t>门筒宽</t>
  </si>
  <si>
    <t xml:space="preserve">     初期请洗测2-3件，有问题的另加测量数量。</t>
  </si>
  <si>
    <t>验货时间：4/22</t>
  </si>
  <si>
    <t>跟单QC:周志刚</t>
  </si>
  <si>
    <t>工厂负责人：</t>
  </si>
  <si>
    <t>雪松石/黑色</t>
  </si>
  <si>
    <t>+0.5</t>
  </si>
  <si>
    <t>+1.5+1</t>
  </si>
  <si>
    <t>+1+1</t>
  </si>
  <si>
    <t>+1+0.8</t>
  </si>
  <si>
    <t>+0.5+0.5</t>
  </si>
  <si>
    <t>-1</t>
  </si>
  <si>
    <t>-1-1</t>
  </si>
  <si>
    <t>-1-1.6</t>
  </si>
  <si>
    <t>-1.5-1.5</t>
  </si>
  <si>
    <t>+0+0</t>
  </si>
  <si>
    <t>-0.8</t>
  </si>
  <si>
    <t>-1-1.2</t>
  </si>
  <si>
    <t>-1.5-1</t>
  </si>
  <si>
    <t>-0.8-1</t>
  </si>
  <si>
    <t>+0.3+0.2</t>
  </si>
  <si>
    <t>-1-0.5</t>
  </si>
  <si>
    <t>-1-0.3</t>
  </si>
  <si>
    <t>-0.3-0.3</t>
  </si>
  <si>
    <t>-0.5-0.5</t>
  </si>
  <si>
    <t>+0-0.2</t>
  </si>
  <si>
    <t>-0.4</t>
  </si>
  <si>
    <t>-0.5-0.2</t>
  </si>
  <si>
    <t>-0.4-0.5</t>
  </si>
  <si>
    <t>+0.3</t>
  </si>
  <si>
    <t>+0+0.5</t>
  </si>
  <si>
    <t>+0.5+0.4</t>
  </si>
  <si>
    <t>-0.5-1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</si>
  <si>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</si>
  <si>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</si>
  <si>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</si>
  <si>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</si>
  <si>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</si>
  <si>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</si>
  <si>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</si>
  <si>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</si>
  <si>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</si>
  <si>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</si>
  <si>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</si>
  <si>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</si>
  <si>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</si>
  <si>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</si>
  <si>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</si>
  <si>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</si>
  <si>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</si>
  <si>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</si>
  <si>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</si>
  <si>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</si>
  <si>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</si>
  <si>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</si>
  <si>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</si>
  <si>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</si>
  <si>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</si>
  <si>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</si>
  <si>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</si>
  <si>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</si>
  <si>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</si>
  <si>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</si>
  <si>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</si>
  <si>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</si>
  <si>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</si>
  <si>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</si>
  <si>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</si>
  <si>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</si>
  <si>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</si>
  <si>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</si>
  <si>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</t>
  </si>
  <si>
    <t>雪松石；M/12、L/12、XL/12、XXL/12、XXXL/12</t>
  </si>
  <si>
    <t>黑色；S/5、M/12、L/12、XL/12、XXL/12、XXXL/12</t>
  </si>
  <si>
    <t>情况说明：</t>
  </si>
  <si>
    <t xml:space="preserve">【问题点描述】  </t>
  </si>
  <si>
    <t>1、布㾗1件</t>
  </si>
  <si>
    <t>2、线头3件</t>
  </si>
  <si>
    <t>3、门襟起拱1件</t>
  </si>
  <si>
    <t>4、下摆不齐1件</t>
  </si>
  <si>
    <t>5、整烫藏子口2件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</si>
  <si>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</si>
  <si>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</si>
  <si>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</si>
  <si>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</si>
  <si>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</si>
  <si>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</si>
  <si>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翻单款尾期验货，抽验125件，不良品数量在可接受范围内，允许出货</t>
  </si>
  <si>
    <t>尾期抽验货过程中出现的不良品已经改正，可以出货</t>
  </si>
  <si>
    <t>服装QC部门</t>
  </si>
  <si>
    <t>检验人</t>
  </si>
  <si>
    <t>+1</t>
  </si>
  <si>
    <t>+1.2+1</t>
  </si>
  <si>
    <t>-1-1.5</t>
  </si>
  <si>
    <t>-1.2-1.5</t>
  </si>
  <si>
    <t>-1.5-1.3</t>
  </si>
  <si>
    <t>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</si>
  <si>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</si>
  <si>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</si>
  <si>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</si>
  <si>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</si>
  <si>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</si>
  <si>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</si>
  <si>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</si>
  <si>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</si>
  <si>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</si>
  <si>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</si>
  <si>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</si>
  <si>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</si>
  <si>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</si>
  <si>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</si>
  <si>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</si>
  <si>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</si>
  <si>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</si>
  <si>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</si>
  <si>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源莱美</t>
  </si>
  <si>
    <t>YES</t>
  </si>
  <si>
    <t>制表时间：2024/3/28</t>
  </si>
  <si>
    <t>测试人签名：周志刚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</si>
  <si>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</si>
  <si>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</si>
  <si>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</si>
  <si>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</si>
  <si>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</si>
  <si>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</si>
  <si>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</si>
  <si>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</si>
  <si>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</si>
  <si>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</si>
  <si>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</si>
  <si>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 xml:space="preserve"> 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</si>
  <si>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</si>
  <si>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</si>
  <si>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</si>
  <si>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</si>
  <si>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</si>
  <si>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</si>
  <si>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</si>
  <si>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</si>
  <si>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</si>
  <si>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</si>
  <si>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</si>
  <si>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</si>
  <si>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</si>
  <si>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</si>
  <si>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</si>
  <si>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</si>
  <si>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</si>
  <si>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</si>
  <si>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</si>
  <si>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</si>
  <si>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</si>
  <si>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</si>
  <si>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</si>
  <si>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</si>
  <si>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</si>
  <si>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</si>
  <si>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</si>
  <si>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</si>
  <si>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</si>
  <si>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</si>
  <si>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</si>
  <si>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</si>
  <si>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</si>
  <si>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</si>
  <si>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</si>
  <si>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门筒</t>
  </si>
  <si>
    <t>印花</t>
  </si>
  <si>
    <t>未脱色</t>
  </si>
  <si>
    <t>后领下</t>
  </si>
  <si>
    <t>热转印</t>
  </si>
  <si>
    <t>未掉落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</si>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</sst>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7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13" borderId="77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8" applyNumberFormat="0" applyFill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0" applyNumberFormat="0" applyAlignment="0" applyProtection="0">
      <alignment vertical="center"/>
    </xf>
    <xf numFmtId="0" fontId="45" fillId="17" borderId="76" applyNumberFormat="0" applyAlignment="0" applyProtection="0">
      <alignment vertical="center"/>
    </xf>
    <xf numFmtId="0" fontId="46" fillId="18" borderId="81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0" borderId="83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</cellStyleXfs>
  <cellXfs count="3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 applyBorder="1" applyAlignment="1">
      <alignment horizontal="center"/>
    </xf>
    <xf numFmtId="0" fontId="12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2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2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176" fontId="14" fillId="4" borderId="2" xfId="0" applyNumberFormat="1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/>
    </xf>
    <xf numFmtId="0" fontId="16" fillId="4" borderId="2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2" fillId="3" borderId="13" xfId="51" applyFont="1" applyFill="1" applyBorder="1" applyAlignment="1">
      <alignment horizontal="center"/>
    </xf>
    <xf numFmtId="0" fontId="11" fillId="3" borderId="0" xfId="51" applyFont="1" applyFill="1"/>
    <xf numFmtId="0" fontId="12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2" fillId="3" borderId="14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15" xfId="51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49" fontId="12" fillId="3" borderId="16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/>
    </xf>
    <xf numFmtId="49" fontId="12" fillId="3" borderId="13" xfId="52" applyNumberFormat="1" applyFont="1" applyFill="1" applyBorder="1" applyAlignment="1">
      <alignment horizontal="center" vertical="center"/>
    </xf>
    <xf numFmtId="49" fontId="12" fillId="3" borderId="1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18" xfId="50" applyFont="1" applyFill="1" applyBorder="1" applyAlignment="1">
      <alignment horizontal="center" vertical="top"/>
    </xf>
    <xf numFmtId="0" fontId="21" fillId="0" borderId="19" xfId="50" applyFont="1" applyFill="1" applyBorder="1" applyAlignment="1">
      <alignment horizontal="left" vertical="center"/>
    </xf>
    <xf numFmtId="0" fontId="16" fillId="0" borderId="20" xfId="50" applyFont="1" applyFill="1" applyBorder="1" applyAlignment="1">
      <alignment horizontal="center" vertical="center"/>
    </xf>
    <xf numFmtId="0" fontId="21" fillId="0" borderId="20" xfId="50" applyFont="1" applyFill="1" applyBorder="1" applyAlignment="1">
      <alignment horizontal="center" vertical="center"/>
    </xf>
    <xf numFmtId="0" fontId="8" fillId="0" borderId="20" xfId="50" applyFont="1" applyFill="1" applyBorder="1" applyAlignment="1">
      <alignment vertical="center"/>
    </xf>
    <xf numFmtId="0" fontId="21" fillId="0" borderId="20" xfId="50" applyFont="1" applyFill="1" applyBorder="1" applyAlignment="1">
      <alignment vertical="center"/>
    </xf>
    <xf numFmtId="0" fontId="8" fillId="0" borderId="20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vertical="center"/>
    </xf>
    <xf numFmtId="0" fontId="16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vertical="center"/>
    </xf>
    <xf numFmtId="58" fontId="8" fillId="0" borderId="22" xfId="50" applyNumberFormat="1" applyFont="1" applyFill="1" applyBorder="1" applyAlignment="1">
      <alignment horizontal="center" vertical="center"/>
    </xf>
    <xf numFmtId="0" fontId="8" fillId="0" borderId="22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21" fillId="0" borderId="23" xfId="50" applyFont="1" applyFill="1" applyBorder="1" applyAlignment="1">
      <alignment vertical="center"/>
    </xf>
    <xf numFmtId="0" fontId="16" fillId="0" borderId="24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vertical="center"/>
    </xf>
    <xf numFmtId="0" fontId="8" fillId="0" borderId="24" xfId="50" applyFont="1" applyFill="1" applyBorder="1" applyAlignment="1">
      <alignment vertical="center"/>
    </xf>
    <xf numFmtId="0" fontId="8" fillId="0" borderId="24" xfId="50" applyFont="1" applyFill="1" applyBorder="1" applyAlignment="1">
      <alignment horizontal="center" vertical="center"/>
    </xf>
    <xf numFmtId="0" fontId="21" fillId="0" borderId="24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Alignment="1">
      <alignment horizontal="left" vertical="center"/>
    </xf>
    <xf numFmtId="0" fontId="21" fillId="0" borderId="19" xfId="50" applyFont="1" applyFill="1" applyBorder="1" applyAlignment="1">
      <alignment vertical="center"/>
    </xf>
    <xf numFmtId="0" fontId="8" fillId="0" borderId="25" xfId="50" applyFont="1" applyFill="1" applyBorder="1" applyAlignment="1">
      <alignment horizontal="center" vertical="center"/>
    </xf>
    <xf numFmtId="0" fontId="8" fillId="0" borderId="26" xfId="50" applyFont="1" applyFill="1" applyBorder="1" applyAlignment="1">
      <alignment horizontal="center" vertical="center"/>
    </xf>
    <xf numFmtId="0" fontId="8" fillId="0" borderId="22" xfId="50" applyFont="1" applyFill="1" applyBorder="1" applyAlignment="1">
      <alignment horizontal="left" vertical="center"/>
    </xf>
    <xf numFmtId="0" fontId="8" fillId="0" borderId="22" xfId="50" applyFont="1" applyFill="1" applyBorder="1" applyAlignment="1">
      <alignment vertical="center"/>
    </xf>
    <xf numFmtId="0" fontId="8" fillId="0" borderId="27" xfId="50" applyFont="1" applyFill="1" applyBorder="1" applyAlignment="1">
      <alignment horizontal="center" vertical="center"/>
    </xf>
    <xf numFmtId="0" fontId="8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8" fillId="0" borderId="24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8" fillId="0" borderId="21" xfId="50" applyFont="1" applyFill="1" applyBorder="1" applyAlignment="1">
      <alignment horizontal="left" vertical="center"/>
    </xf>
    <xf numFmtId="0" fontId="8" fillId="0" borderId="29" xfId="50" applyFont="1" applyFill="1" applyBorder="1" applyAlignment="1">
      <alignment horizontal="left" vertical="center"/>
    </xf>
    <xf numFmtId="0" fontId="8" fillId="0" borderId="28" xfId="50" applyFont="1" applyFill="1" applyBorder="1" applyAlignment="1">
      <alignment horizontal="left" vertical="center"/>
    </xf>
    <xf numFmtId="0" fontId="8" fillId="0" borderId="21" xfId="50" applyFont="1" applyFill="1" applyBorder="1" applyAlignment="1">
      <alignment horizontal="left" vertical="center" wrapText="1"/>
    </xf>
    <xf numFmtId="0" fontId="8" fillId="0" borderId="22" xfId="50" applyFont="1" applyFill="1" applyBorder="1" applyAlignment="1">
      <alignment horizontal="left" vertical="center" wrapText="1"/>
    </xf>
    <xf numFmtId="0" fontId="21" fillId="0" borderId="23" xfId="50" applyFont="1" applyFill="1" applyBorder="1" applyAlignment="1">
      <alignment horizontal="left" vertical="center"/>
    </xf>
    <xf numFmtId="0" fontId="19" fillId="0" borderId="24" xfId="50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8" fillId="0" borderId="32" xfId="50" applyFont="1" applyFill="1" applyBorder="1" applyAlignment="1">
      <alignment horizontal="left" vertical="center"/>
    </xf>
    <xf numFmtId="0" fontId="8" fillId="0" borderId="33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1" fillId="0" borderId="34" xfId="50" applyFont="1" applyFill="1" applyBorder="1" applyAlignment="1">
      <alignment horizontal="left" vertical="center"/>
    </xf>
    <xf numFmtId="58" fontId="8" fillId="0" borderId="24" xfId="50" applyNumberFormat="1" applyFont="1" applyFill="1" applyBorder="1" applyAlignment="1">
      <alignment vertical="center"/>
    </xf>
    <xf numFmtId="0" fontId="21" fillId="0" borderId="24" xfId="50" applyFont="1" applyFill="1" applyBorder="1" applyAlignment="1">
      <alignment horizontal="center" vertical="center"/>
    </xf>
    <xf numFmtId="0" fontId="8" fillId="0" borderId="35" xfId="50" applyFont="1" applyFill="1" applyBorder="1" applyAlignment="1">
      <alignment horizontal="center" vertical="center"/>
    </xf>
    <xf numFmtId="0" fontId="21" fillId="0" borderId="36" xfId="50" applyFont="1" applyFill="1" applyBorder="1" applyAlignment="1">
      <alignment horizontal="center" vertical="center"/>
    </xf>
    <xf numFmtId="0" fontId="8" fillId="0" borderId="36" xfId="50" applyFont="1" applyFill="1" applyBorder="1" applyAlignment="1">
      <alignment horizontal="left" vertical="center"/>
    </xf>
    <xf numFmtId="0" fontId="8" fillId="0" borderId="37" xfId="50" applyFont="1" applyFill="1" applyBorder="1" applyAlignment="1">
      <alignment horizontal="left" vertical="center"/>
    </xf>
    <xf numFmtId="0" fontId="8" fillId="0" borderId="38" xfId="50" applyFont="1" applyFill="1" applyBorder="1" applyAlignment="1">
      <alignment horizontal="center" vertical="center"/>
    </xf>
    <xf numFmtId="0" fontId="8" fillId="0" borderId="39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8" fillId="0" borderId="39" xfId="50" applyFont="1" applyFill="1" applyBorder="1" applyAlignment="1">
      <alignment horizontal="left" vertical="center"/>
    </xf>
    <xf numFmtId="0" fontId="8" fillId="0" borderId="36" xfId="50" applyFont="1" applyFill="1" applyBorder="1" applyAlignment="1">
      <alignment horizontal="left" vertical="center" wrapText="1"/>
    </xf>
    <xf numFmtId="0" fontId="19" fillId="0" borderId="37" xfId="50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8" fillId="0" borderId="40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8" fillId="0" borderId="37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vertical="center"/>
    </xf>
    <xf numFmtId="0" fontId="12" fillId="3" borderId="41" xfId="51" applyFont="1" applyFill="1" applyBorder="1"/>
    <xf numFmtId="0" fontId="0" fillId="3" borderId="41" xfId="52" applyFont="1" applyFill="1" applyBorder="1">
      <alignment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42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4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49" fontId="12" fillId="3" borderId="43" xfId="52" applyNumberFormat="1" applyFont="1" applyFill="1" applyBorder="1" applyAlignment="1">
      <alignment horizontal="center" vertical="center"/>
    </xf>
    <xf numFmtId="49" fontId="12" fillId="3" borderId="44" xfId="52" applyNumberFormat="1" applyFont="1" applyFill="1" applyBorder="1" applyAlignment="1">
      <alignment horizontal="center" vertical="center"/>
    </xf>
    <xf numFmtId="49" fontId="12" fillId="3" borderId="45" xfId="51" applyNumberFormat="1" applyFont="1" applyFill="1" applyBorder="1" applyAlignment="1">
      <alignment horizontal="center"/>
    </xf>
    <xf numFmtId="49" fontId="12" fillId="3" borderId="46" xfId="51" applyNumberFormat="1" applyFont="1" applyFill="1" applyBorder="1" applyAlignment="1">
      <alignment horizontal="center"/>
    </xf>
    <xf numFmtId="49" fontId="12" fillId="3" borderId="47" xfId="52" applyNumberFormat="1" applyFont="1" applyFill="1" applyBorder="1" applyAlignment="1">
      <alignment horizontal="center" vertical="center"/>
    </xf>
    <xf numFmtId="49" fontId="12" fillId="3" borderId="48" xfId="51" applyNumberFormat="1" applyFont="1" applyFill="1" applyBorder="1" applyAlignment="1">
      <alignment horizontal="center"/>
    </xf>
    <xf numFmtId="49" fontId="12" fillId="3" borderId="49" xfId="51" applyNumberFormat="1" applyFont="1" applyFill="1" applyBorder="1" applyAlignment="1">
      <alignment horizontal="center"/>
    </xf>
    <xf numFmtId="0" fontId="19" fillId="0" borderId="0" xfId="50" applyFont="1" applyBorder="1" applyAlignment="1">
      <alignment horizontal="left" vertical="center"/>
    </xf>
    <xf numFmtId="0" fontId="19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50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22" fillId="0" borderId="51" xfId="50" applyFont="1" applyBorder="1" applyAlignment="1">
      <alignment horizontal="center" vertical="center"/>
    </xf>
    <xf numFmtId="0" fontId="24" fillId="0" borderId="51" xfId="50" applyFont="1" applyBorder="1" applyAlignment="1">
      <alignment horizontal="center" vertical="center"/>
    </xf>
    <xf numFmtId="0" fontId="17" fillId="0" borderId="51" xfId="50" applyFont="1" applyBorder="1" applyAlignment="1">
      <alignment horizontal="left" vertical="center"/>
    </xf>
    <xf numFmtId="0" fontId="17" fillId="0" borderId="19" xfId="50" applyFont="1" applyBorder="1" applyAlignment="1">
      <alignment horizontal="center" vertical="center"/>
    </xf>
    <xf numFmtId="0" fontId="17" fillId="0" borderId="20" xfId="50" applyFont="1" applyBorder="1" applyAlignment="1">
      <alignment horizontal="center" vertical="center"/>
    </xf>
    <xf numFmtId="0" fontId="17" fillId="0" borderId="35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35" xfId="50" applyFont="1" applyBorder="1" applyAlignment="1">
      <alignment horizontal="center" vertical="center"/>
    </xf>
    <xf numFmtId="0" fontId="17" fillId="0" borderId="21" xfId="50" applyFont="1" applyBorder="1" applyAlignment="1">
      <alignment horizontal="left" vertical="center"/>
    </xf>
    <xf numFmtId="0" fontId="16" fillId="0" borderId="22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7" fillId="0" borderId="22" xfId="50" applyFont="1" applyBorder="1" applyAlignment="1">
      <alignment horizontal="left" vertical="center"/>
    </xf>
    <xf numFmtId="14" fontId="16" fillId="0" borderId="22" xfId="50" applyNumberFormat="1" applyFont="1" applyBorder="1" applyAlignment="1">
      <alignment horizontal="center" vertical="center"/>
    </xf>
    <xf numFmtId="14" fontId="16" fillId="0" borderId="36" xfId="50" applyNumberFormat="1" applyFont="1" applyBorder="1" applyAlignment="1">
      <alignment horizontal="center" vertical="center"/>
    </xf>
    <xf numFmtId="0" fontId="17" fillId="0" borderId="21" xfId="50" applyFont="1" applyBorder="1" applyAlignment="1">
      <alignment vertical="center"/>
    </xf>
    <xf numFmtId="0" fontId="16" fillId="0" borderId="22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17" fillId="0" borderId="22" xfId="50" applyFont="1" applyBorder="1" applyAlignment="1">
      <alignment vertical="center"/>
    </xf>
    <xf numFmtId="0" fontId="16" fillId="0" borderId="27" xfId="50" applyFont="1" applyBorder="1" applyAlignment="1">
      <alignment horizontal="center" vertical="center"/>
    </xf>
    <xf numFmtId="0" fontId="16" fillId="0" borderId="39" xfId="50" applyFont="1" applyBorder="1" applyAlignment="1">
      <alignment horizontal="center" vertical="center"/>
    </xf>
    <xf numFmtId="0" fontId="19" fillId="0" borderId="22" xfId="50" applyFont="1" applyBorder="1" applyAlignment="1">
      <alignment vertical="center"/>
    </xf>
    <xf numFmtId="0" fontId="17" fillId="0" borderId="23" xfId="50" applyFont="1" applyBorder="1" applyAlignment="1">
      <alignment vertical="center"/>
    </xf>
    <xf numFmtId="0" fontId="16" fillId="0" borderId="24" xfId="50" applyFont="1" applyBorder="1" applyAlignment="1">
      <alignment horizontal="center" vertical="center"/>
    </xf>
    <xf numFmtId="0" fontId="16" fillId="0" borderId="37" xfId="50" applyFont="1" applyBorder="1" applyAlignment="1">
      <alignment horizontal="center" vertical="center"/>
    </xf>
    <xf numFmtId="0" fontId="17" fillId="0" borderId="23" xfId="50" applyFont="1" applyBorder="1" applyAlignment="1">
      <alignment horizontal="left" vertical="center"/>
    </xf>
    <xf numFmtId="0" fontId="17" fillId="0" borderId="24" xfId="50" applyFont="1" applyBorder="1" applyAlignment="1">
      <alignment horizontal="left" vertical="center"/>
    </xf>
    <xf numFmtId="14" fontId="16" fillId="0" borderId="24" xfId="50" applyNumberFormat="1" applyFont="1" applyBorder="1" applyAlignment="1">
      <alignment horizontal="center" vertical="center"/>
    </xf>
    <xf numFmtId="14" fontId="16" fillId="0" borderId="37" xfId="50" applyNumberFormat="1" applyFont="1" applyBorder="1" applyAlignment="1">
      <alignment horizontal="center" vertical="center"/>
    </xf>
    <xf numFmtId="0" fontId="17" fillId="0" borderId="52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22" fillId="0" borderId="53" xfId="50" applyFont="1" applyBorder="1" applyAlignment="1">
      <alignment horizontal="left" vertical="center"/>
    </xf>
    <xf numFmtId="0" fontId="22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vertical="center"/>
    </xf>
    <xf numFmtId="0" fontId="19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17" fillId="0" borderId="56" xfId="50" applyFont="1" applyBorder="1" applyAlignment="1">
      <alignment vertical="center"/>
    </xf>
    <xf numFmtId="0" fontId="19" fillId="0" borderId="22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7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7" fillId="0" borderId="21" xfId="50" applyFont="1" applyBorder="1" applyAlignment="1">
      <alignment horizontal="center" vertical="center"/>
    </xf>
    <xf numFmtId="0" fontId="17" fillId="0" borderId="22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7" fillId="0" borderId="32" xfId="50" applyFont="1" applyBorder="1" applyAlignment="1">
      <alignment horizontal="left" vertical="center" wrapText="1"/>
    </xf>
    <xf numFmtId="0" fontId="17" fillId="0" borderId="33" xfId="50" applyFont="1" applyBorder="1" applyAlignment="1">
      <alignment horizontal="left" vertical="center" wrapText="1"/>
    </xf>
    <xf numFmtId="0" fontId="17" fillId="0" borderId="55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25" fillId="0" borderId="57" xfId="50" applyFont="1" applyBorder="1" applyAlignment="1">
      <alignment horizontal="left" vertical="center" wrapText="1"/>
    </xf>
    <xf numFmtId="0" fontId="26" fillId="0" borderId="21" xfId="50" applyFont="1" applyBorder="1" applyAlignment="1">
      <alignment horizontal="center" vertical="center"/>
    </xf>
    <xf numFmtId="9" fontId="16" fillId="0" borderId="22" xfId="50" applyNumberFormat="1" applyFont="1" applyBorder="1" applyAlignment="1">
      <alignment horizontal="center" vertical="center"/>
    </xf>
    <xf numFmtId="0" fontId="16" fillId="0" borderId="21" xfId="5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6" fillId="0" borderId="31" xfId="50" applyNumberFormat="1" applyFont="1" applyBorder="1" applyAlignment="1">
      <alignment horizontal="left" vertical="center"/>
    </xf>
    <xf numFmtId="9" fontId="16" fillId="0" borderId="26" xfId="50" applyNumberFormat="1" applyFont="1" applyBorder="1" applyAlignment="1">
      <alignment horizontal="left" vertical="center"/>
    </xf>
    <xf numFmtId="9" fontId="16" fillId="0" borderId="32" xfId="50" applyNumberFormat="1" applyFont="1" applyBorder="1" applyAlignment="1">
      <alignment horizontal="left" vertical="center"/>
    </xf>
    <xf numFmtId="9" fontId="16" fillId="0" borderId="33" xfId="50" applyNumberFormat="1" applyFont="1" applyBorder="1" applyAlignment="1">
      <alignment horizontal="left" vertical="center"/>
    </xf>
    <xf numFmtId="0" fontId="21" fillId="0" borderId="55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58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22" fillId="0" borderId="50" xfId="50" applyFont="1" applyBorder="1" applyAlignment="1">
      <alignment vertical="center"/>
    </xf>
    <xf numFmtId="0" fontId="27" fillId="0" borderId="54" xfId="50" applyFont="1" applyBorder="1" applyAlignment="1">
      <alignment horizontal="center" vertical="center"/>
    </xf>
    <xf numFmtId="0" fontId="22" fillId="0" borderId="51" xfId="50" applyFont="1" applyBorder="1" applyAlignment="1">
      <alignment vertical="center"/>
    </xf>
    <xf numFmtId="0" fontId="16" fillId="0" borderId="61" xfId="50" applyFont="1" applyBorder="1" applyAlignment="1">
      <alignment vertical="center"/>
    </xf>
    <xf numFmtId="0" fontId="22" fillId="0" borderId="61" xfId="50" applyFont="1" applyBorder="1" applyAlignment="1">
      <alignment vertical="center"/>
    </xf>
    <xf numFmtId="58" fontId="19" fillId="0" borderId="51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9" fillId="0" borderId="61" xfId="50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62" xfId="50" applyFont="1" applyBorder="1" applyAlignment="1">
      <alignment horizontal="center" vertical="center"/>
    </xf>
    <xf numFmtId="0" fontId="16" fillId="0" borderId="24" xfId="50" applyFont="1" applyBorder="1" applyAlignment="1">
      <alignment horizontal="left" vertical="center"/>
    </xf>
    <xf numFmtId="0" fontId="16" fillId="0" borderId="37" xfId="50" applyFont="1" applyBorder="1" applyAlignment="1">
      <alignment horizontal="left" vertical="center"/>
    </xf>
    <xf numFmtId="0" fontId="17" fillId="0" borderId="63" xfId="50" applyFont="1" applyBorder="1" applyAlignment="1">
      <alignment horizontal="left" vertical="center"/>
    </xf>
    <xf numFmtId="0" fontId="22" fillId="0" borderId="64" xfId="50" applyFont="1" applyBorder="1" applyAlignment="1">
      <alignment horizontal="left" vertical="center"/>
    </xf>
    <xf numFmtId="0" fontId="16" fillId="0" borderId="65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0" xfId="50" applyFont="1" applyBorder="1" applyAlignment="1">
      <alignment vertical="center"/>
    </xf>
    <xf numFmtId="0" fontId="17" fillId="0" borderId="40" xfId="50" applyFont="1" applyBorder="1" applyAlignment="1">
      <alignment horizontal="left" vertical="center" wrapText="1"/>
    </xf>
    <xf numFmtId="0" fontId="17" fillId="0" borderId="65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 wrapText="1"/>
    </xf>
    <xf numFmtId="0" fontId="26" fillId="0" borderId="36" xfId="50" applyFont="1" applyBorder="1" applyAlignment="1">
      <alignment horizontal="left" vertical="center"/>
    </xf>
    <xf numFmtId="0" fontId="8" fillId="0" borderId="36" xfId="50" applyFont="1" applyBorder="1" applyAlignment="1">
      <alignment horizontal="left" vertical="center"/>
    </xf>
    <xf numFmtId="0" fontId="22" fillId="0" borderId="64" xfId="0" applyFont="1" applyBorder="1" applyAlignment="1">
      <alignment horizontal="left" vertical="center"/>
    </xf>
    <xf numFmtId="9" fontId="16" fillId="0" borderId="38" xfId="50" applyNumberFormat="1" applyFont="1" applyBorder="1" applyAlignment="1">
      <alignment horizontal="left" vertical="center"/>
    </xf>
    <xf numFmtId="9" fontId="16" fillId="0" borderId="40" xfId="50" applyNumberFormat="1" applyFont="1" applyBorder="1" applyAlignment="1">
      <alignment horizontal="left" vertical="center"/>
    </xf>
    <xf numFmtId="0" fontId="21" fillId="0" borderId="65" xfId="50" applyFont="1" applyFill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22" fillId="0" borderId="67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63" xfId="50" applyFont="1" applyBorder="1" applyAlignment="1">
      <alignment horizontal="center" vertical="center"/>
    </xf>
    <xf numFmtId="0" fontId="16" fillId="0" borderId="63" xfId="50" applyFont="1" applyFill="1" applyBorder="1" applyAlignment="1">
      <alignment horizontal="left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9" fillId="0" borderId="1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0" xfId="0" applyBorder="1"/>
    <xf numFmtId="0" fontId="0" fillId="0" borderId="71" xfId="0" applyBorder="1"/>
    <xf numFmtId="0" fontId="0" fillId="5" borderId="71" xfId="0" applyFill="1" applyBorder="1"/>
    <xf numFmtId="0" fontId="0" fillId="6" borderId="0" xfId="0" applyFill="1"/>
    <xf numFmtId="0" fontId="28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/>
    </xf>
    <xf numFmtId="0" fontId="29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11</xdr:row>
          <xdr:rowOff>0</xdr:rowOff>
        </xdr:from>
        <xdr:to>
          <xdr:col>3</xdr:col>
          <xdr:colOff>0</xdr:colOff>
          <xdr:row>12</xdr:row>
          <xdr:rowOff>19050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5143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457200</xdr:colOff>
          <xdr:row>49</xdr:row>
          <xdr:rowOff>161925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45720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10</xdr:row>
          <xdr:rowOff>190500</xdr:rowOff>
        </xdr:from>
        <xdr:to>
          <xdr:col>7</xdr:col>
          <xdr:colOff>0</xdr:colOff>
          <xdr:row>12</xdr:row>
          <xdr:rowOff>104775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114550"/>
              <a:ext cx="4857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514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10</xdr:row>
          <xdr:rowOff>190500</xdr:rowOff>
        </xdr:from>
        <xdr:to>
          <xdr:col>10</xdr:col>
          <xdr:colOff>904875</xdr:colOff>
          <xdr:row>12</xdr:row>
          <xdr:rowOff>104775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114550"/>
              <a:ext cx="6000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10</xdr:row>
          <xdr:rowOff>0</xdr:rowOff>
        </xdr:from>
        <xdr:to>
          <xdr:col>3</xdr:col>
          <xdr:colOff>0</xdr:colOff>
          <xdr:row>11</xdr:row>
          <xdr:rowOff>19050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5143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590550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5905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86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9</xdr:row>
          <xdr:rowOff>276225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10</xdr:row>
          <xdr:rowOff>0</xdr:rowOff>
        </xdr:from>
        <xdr:to>
          <xdr:col>2</xdr:col>
          <xdr:colOff>0</xdr:colOff>
          <xdr:row>11</xdr:row>
          <xdr:rowOff>19050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5143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9</xdr:row>
          <xdr:rowOff>171450</xdr:rowOff>
        </xdr:from>
        <xdr:to>
          <xdr:col>10</xdr:col>
          <xdr:colOff>876300</xdr:colOff>
          <xdr:row>11</xdr:row>
          <xdr:rowOff>104775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77200" y="1914525"/>
              <a:ext cx="5905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009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15</xdr:row>
          <xdr:rowOff>19050</xdr:rowOff>
        </xdr:from>
        <xdr:to>
          <xdr:col>2</xdr:col>
          <xdr:colOff>0</xdr:colOff>
          <xdr:row>16</xdr:row>
          <xdr:rowOff>47625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765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16</xdr:row>
          <xdr:rowOff>19050</xdr:rowOff>
        </xdr:from>
        <xdr:to>
          <xdr:col>2</xdr:col>
          <xdr:colOff>0</xdr:colOff>
          <xdr:row>17</xdr:row>
          <xdr:rowOff>19050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6900" y="3038475"/>
              <a:ext cx="5048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15</xdr:row>
          <xdr:rowOff>0</xdr:rowOff>
        </xdr:from>
        <xdr:to>
          <xdr:col>3</xdr:col>
          <xdr:colOff>0</xdr:colOff>
          <xdr:row>16</xdr:row>
          <xdr:rowOff>19050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8625" y="3038475"/>
              <a:ext cx="5048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514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15</xdr:row>
          <xdr:rowOff>0</xdr:rowOff>
        </xdr:from>
        <xdr:to>
          <xdr:col>7</xdr:col>
          <xdr:colOff>0</xdr:colOff>
          <xdr:row>16</xdr:row>
          <xdr:rowOff>19050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3714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24825" y="30384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0</xdr:rowOff>
        </xdr:from>
        <xdr:to>
          <xdr:col>10</xdr:col>
          <xdr:colOff>0</xdr:colOff>
          <xdr:row>16</xdr:row>
          <xdr:rowOff>19050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15</xdr:row>
          <xdr:rowOff>0</xdr:rowOff>
        </xdr:from>
        <xdr:to>
          <xdr:col>11</xdr:col>
          <xdr:colOff>0</xdr:colOff>
          <xdr:row>16</xdr:row>
          <xdr:rowOff>19050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24825" y="2857500"/>
              <a:ext cx="5810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77125" y="1181100"/>
              <a:ext cx="314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7</xdr:row>
          <xdr:rowOff>0</xdr:rowOff>
        </xdr:from>
        <xdr:to>
          <xdr:col>10</xdr:col>
          <xdr:colOff>0</xdr:colOff>
          <xdr:row>8</xdr:row>
          <xdr:rowOff>19050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77125" y="1362075"/>
              <a:ext cx="314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77125" y="1000125"/>
              <a:ext cx="3143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</xdr:row>
          <xdr:rowOff>247650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2</xdr:row>
          <xdr:rowOff>276225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48550" y="638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2</xdr:row>
          <xdr:rowOff>219075</xdr:rowOff>
        </xdr:from>
        <xdr:to>
          <xdr:col>10</xdr:col>
          <xdr:colOff>876300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77200" y="638175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3</xdr:row>
          <xdr:rowOff>228600</xdr:rowOff>
        </xdr:from>
        <xdr:to>
          <xdr:col>10</xdr:col>
          <xdr:colOff>904875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6000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5</xdr:row>
          <xdr:rowOff>0</xdr:rowOff>
        </xdr:from>
        <xdr:to>
          <xdr:col>11</xdr:col>
          <xdr:colOff>0</xdr:colOff>
          <xdr:row>6</xdr:row>
          <xdr:rowOff>19050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24825" y="1000125"/>
              <a:ext cx="5810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24825" y="1181100"/>
              <a:ext cx="5810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24825" y="1362075"/>
              <a:ext cx="5810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514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5143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86250" y="229552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12</xdr:row>
          <xdr:rowOff>0</xdr:rowOff>
        </xdr:from>
        <xdr:to>
          <xdr:col>8</xdr:col>
          <xdr:colOff>285750</xdr:colOff>
          <xdr:row>13</xdr:row>
          <xdr:rowOff>19050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24600" y="2295525"/>
              <a:ext cx="2857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0</xdr:colOff>
          <xdr:row>45</xdr:row>
          <xdr:rowOff>47625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2015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45</xdr:row>
          <xdr:rowOff>0</xdr:rowOff>
        </xdr:from>
        <xdr:to>
          <xdr:col>2</xdr:col>
          <xdr:colOff>0</xdr:colOff>
          <xdr:row>46</xdr:row>
          <xdr:rowOff>19050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857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44</xdr:row>
          <xdr:rowOff>0</xdr:rowOff>
        </xdr:from>
        <xdr:to>
          <xdr:col>3</xdr:col>
          <xdr:colOff>0</xdr:colOff>
          <xdr:row>45</xdr:row>
          <xdr:rowOff>19050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857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45</xdr:row>
          <xdr:rowOff>0</xdr:rowOff>
        </xdr:from>
        <xdr:to>
          <xdr:col>6</xdr:col>
          <xdr:colOff>0</xdr:colOff>
          <xdr:row>46</xdr:row>
          <xdr:rowOff>19050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14825" y="8982075"/>
              <a:ext cx="4286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476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514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5143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45</xdr:row>
          <xdr:rowOff>0</xdr:rowOff>
        </xdr:from>
        <xdr:to>
          <xdr:col>10</xdr:col>
          <xdr:colOff>0</xdr:colOff>
          <xdr:row>46</xdr:row>
          <xdr:rowOff>19050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37147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45</xdr:row>
          <xdr:rowOff>0</xdr:rowOff>
        </xdr:from>
        <xdr:to>
          <xdr:col>11</xdr:col>
          <xdr:colOff>0</xdr:colOff>
          <xdr:row>46</xdr:row>
          <xdr:rowOff>19050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24825" y="8982075"/>
              <a:ext cx="581025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00925" y="88011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24825" y="8801100"/>
              <a:ext cx="5810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45</xdr:row>
          <xdr:rowOff>0</xdr:rowOff>
        </xdr:from>
        <xdr:to>
          <xdr:col>8</xdr:col>
          <xdr:colOff>285750</xdr:colOff>
          <xdr:row>46</xdr:row>
          <xdr:rowOff>19050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24600" y="8982075"/>
              <a:ext cx="2857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44</xdr:row>
          <xdr:rowOff>0</xdr:rowOff>
        </xdr:from>
        <xdr:to>
          <xdr:col>8</xdr:col>
          <xdr:colOff>285750</xdr:colOff>
          <xdr:row>45</xdr:row>
          <xdr:rowOff>19050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24600" y="8801100"/>
              <a:ext cx="2857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45</xdr:row>
          <xdr:rowOff>0</xdr:rowOff>
        </xdr:from>
        <xdr:to>
          <xdr:col>4</xdr:col>
          <xdr:colOff>285750</xdr:colOff>
          <xdr:row>46</xdr:row>
          <xdr:rowOff>19050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62300" y="8982075"/>
              <a:ext cx="2857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876300</xdr:colOff>
          <xdr:row>44</xdr:row>
          <xdr:rowOff>0</xdr:rowOff>
        </xdr:from>
        <xdr:to>
          <xdr:col>4</xdr:col>
          <xdr:colOff>285750</xdr:colOff>
          <xdr:row>45</xdr:row>
          <xdr:rowOff>19050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62300" y="8801100"/>
              <a:ext cx="2857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11</xdr:row>
          <xdr:rowOff>219075</xdr:rowOff>
        </xdr:from>
        <xdr:to>
          <xdr:col>10</xdr:col>
          <xdr:colOff>904875</xdr:colOff>
          <xdr:row>13</xdr:row>
          <xdr:rowOff>104775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95525"/>
              <a:ext cx="6000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12</xdr:row>
          <xdr:rowOff>0</xdr:rowOff>
        </xdr:from>
        <xdr:to>
          <xdr:col>10</xdr:col>
          <xdr:colOff>0</xdr:colOff>
          <xdr:row>13</xdr:row>
          <xdr:rowOff>19050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11</xdr:row>
          <xdr:rowOff>0</xdr:rowOff>
        </xdr:from>
        <xdr:to>
          <xdr:col>8</xdr:col>
          <xdr:colOff>285750</xdr:colOff>
          <xdr:row>12</xdr:row>
          <xdr:rowOff>19050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24600" y="2114550"/>
              <a:ext cx="2857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10</xdr:row>
          <xdr:rowOff>0</xdr:rowOff>
        </xdr:from>
        <xdr:to>
          <xdr:col>8</xdr:col>
          <xdr:colOff>285750</xdr:colOff>
          <xdr:row>11</xdr:row>
          <xdr:rowOff>19050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24600" y="1933575"/>
              <a:ext cx="2857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876300</xdr:colOff>
          <xdr:row>45</xdr:row>
          <xdr:rowOff>0</xdr:rowOff>
        </xdr:from>
        <xdr:to>
          <xdr:col>8</xdr:col>
          <xdr:colOff>285750</xdr:colOff>
          <xdr:row>46</xdr:row>
          <xdr:rowOff>19050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24600" y="8982075"/>
              <a:ext cx="2857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33</xdr:row>
          <xdr:rowOff>0</xdr:rowOff>
        </xdr:from>
        <xdr:to>
          <xdr:col>3</xdr:col>
          <xdr:colOff>0</xdr:colOff>
          <xdr:row>34</xdr:row>
          <xdr:rowOff>19050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857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158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158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10</xdr:row>
          <xdr:rowOff>285750</xdr:rowOff>
        </xdr:from>
        <xdr:to>
          <xdr:col>3</xdr:col>
          <xdr:colOff>685800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43125" y="2162175"/>
              <a:ext cx="819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37</xdr:row>
          <xdr:rowOff>0</xdr:rowOff>
        </xdr:from>
        <xdr:to>
          <xdr:col>2</xdr:col>
          <xdr:colOff>114300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533525" y="7412355"/>
              <a:ext cx="1619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6</xdr:row>
          <xdr:rowOff>76200</xdr:rowOff>
        </xdr:from>
        <xdr:to>
          <xdr:col>2</xdr:col>
          <xdr:colOff>0</xdr:colOff>
          <xdr:row>8</xdr:row>
          <xdr:rowOff>152400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38250" y="1323975"/>
              <a:ext cx="342900" cy="447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6</xdr:col>
          <xdr:colOff>676275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7250" y="7412355"/>
              <a:ext cx="6000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3625" y="7412355"/>
              <a:ext cx="4857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37</xdr:row>
          <xdr:rowOff>19050</xdr:rowOff>
        </xdr:from>
        <xdr:to>
          <xdr:col>10</xdr:col>
          <xdr:colOff>685800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431405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13</xdr:row>
          <xdr:rowOff>0</xdr:rowOff>
        </xdr:from>
        <xdr:to>
          <xdr:col>3</xdr:col>
          <xdr:colOff>704850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52650" y="2524125"/>
              <a:ext cx="8286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10</xdr:row>
          <xdr:rowOff>285750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62450" y="2162175"/>
              <a:ext cx="2286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10</xdr:row>
          <xdr:rowOff>104775</xdr:rowOff>
        </xdr:from>
        <xdr:to>
          <xdr:col>7</xdr:col>
          <xdr:colOff>504825</xdr:colOff>
          <xdr:row>12</xdr:row>
          <xdr:rowOff>114300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19700" y="2085975"/>
              <a:ext cx="6000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11</xdr:row>
          <xdr:rowOff>104775</xdr:rowOff>
        </xdr:from>
        <xdr:to>
          <xdr:col>7</xdr:col>
          <xdr:colOff>504825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19700" y="2266950"/>
              <a:ext cx="60007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12</xdr:row>
          <xdr:rowOff>285750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62450" y="2524125"/>
              <a:ext cx="2286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12</xdr:row>
          <xdr:rowOff>133350</xdr:rowOff>
        </xdr:from>
        <xdr:to>
          <xdr:col>7</xdr:col>
          <xdr:colOff>504825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19700" y="2476500"/>
              <a:ext cx="6000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10</xdr:row>
          <xdr:rowOff>76200</xdr:rowOff>
        </xdr:from>
        <xdr:to>
          <xdr:col>11</xdr:col>
          <xdr:colOff>0</xdr:colOff>
          <xdr:row>12</xdr:row>
          <xdr:rowOff>114300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58150" y="2057400"/>
              <a:ext cx="29527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11</xdr:row>
          <xdr:rowOff>104775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58150" y="2266950"/>
              <a:ext cx="29527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12</xdr:row>
          <xdr:rowOff>285750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91375" y="252412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628650</xdr:colOff>
          <xdr:row>12</xdr:row>
          <xdr:rowOff>47625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58150" y="2390775"/>
              <a:ext cx="29527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</xdr:row>
          <xdr:rowOff>19050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72300" y="10763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3</xdr:row>
          <xdr:rowOff>19050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72400" y="714375"/>
              <a:ext cx="5810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4</xdr:row>
          <xdr:rowOff>19050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72400" y="895350"/>
              <a:ext cx="5810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8</xdr:row>
          <xdr:rowOff>0</xdr:rowOff>
        </xdr:from>
        <xdr:to>
          <xdr:col>3</xdr:col>
          <xdr:colOff>685800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43125" y="1619250"/>
              <a:ext cx="819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8</xdr:row>
          <xdr:rowOff>19050</xdr:rowOff>
        </xdr:from>
        <xdr:to>
          <xdr:col>4</xdr:col>
          <xdr:colOff>304800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81300" y="1638300"/>
              <a:ext cx="5238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9</xdr:row>
          <xdr:rowOff>19050</xdr:rowOff>
        </xdr:from>
        <xdr:to>
          <xdr:col>4</xdr:col>
          <xdr:colOff>304800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81300" y="1819275"/>
              <a:ext cx="5238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7</xdr:row>
          <xdr:rowOff>0</xdr:rowOff>
        </xdr:from>
        <xdr:to>
          <xdr:col>5</xdr:col>
          <xdr:colOff>542925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90925" y="1438275"/>
              <a:ext cx="7524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7</xdr:row>
          <xdr:rowOff>0</xdr:rowOff>
        </xdr:from>
        <xdr:to>
          <xdr:col>4</xdr:col>
          <xdr:colOff>561975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924175" y="1438275"/>
              <a:ext cx="6381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733425</xdr:colOff>
          <xdr:row>7</xdr:row>
          <xdr:rowOff>0</xdr:rowOff>
        </xdr:from>
        <xdr:to>
          <xdr:col>6</xdr:col>
          <xdr:colOff>57150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3900" y="1438275"/>
              <a:ext cx="114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22</xdr:row>
          <xdr:rowOff>247650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38425" y="4352925"/>
              <a:ext cx="3619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91375" y="21621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91375" y="23431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5</xdr:row>
          <xdr:rowOff>19050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72400" y="1076325"/>
              <a:ext cx="5810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</xdr:row>
          <xdr:rowOff>19050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72300" y="895350"/>
              <a:ext cx="4572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</xdr:row>
          <xdr:rowOff>19050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72300" y="714375"/>
              <a:ext cx="45720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11</xdr:row>
          <xdr:rowOff>104775</xdr:rowOff>
        </xdr:from>
        <xdr:to>
          <xdr:col>2</xdr:col>
          <xdr:colOff>114300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62075" y="2266950"/>
              <a:ext cx="333375" cy="333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21</xdr:row>
          <xdr:rowOff>247650</xdr:rowOff>
        </xdr:from>
        <xdr:to>
          <xdr:col>4</xdr:col>
          <xdr:colOff>0</xdr:colOff>
          <xdr:row>25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7375" y="4171950"/>
              <a:ext cx="11430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561975</xdr:colOff>
          <xdr:row>11</xdr:row>
          <xdr:rowOff>228600</xdr:rowOff>
        </xdr:from>
        <xdr:to>
          <xdr:col>3</xdr:col>
          <xdr:colOff>685800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43125" y="2343150"/>
              <a:ext cx="819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514350</xdr:colOff>
          <xdr:row>12</xdr:row>
          <xdr:rowOff>276225</xdr:rowOff>
        </xdr:from>
        <xdr:to>
          <xdr:col>2</xdr:col>
          <xdr:colOff>190500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47775" y="2524125"/>
              <a:ext cx="5238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10</xdr:row>
          <xdr:rowOff>276225</xdr:rowOff>
        </xdr:from>
        <xdr:to>
          <xdr:col>2</xdr:col>
          <xdr:colOff>276225</xdr:colOff>
          <xdr:row>12</xdr:row>
          <xdr:rowOff>47625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23975" y="2162175"/>
              <a:ext cx="533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11</xdr:row>
          <xdr:rowOff>247650</xdr:rowOff>
        </xdr:from>
        <xdr:to>
          <xdr:col>6</xdr:col>
          <xdr:colOff>390525</xdr:colOff>
          <xdr:row>13</xdr:row>
          <xdr:rowOff>19050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43150"/>
              <a:ext cx="6667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6</xdr:row>
          <xdr:rowOff>266700</xdr:rowOff>
        </xdr:from>
        <xdr:to>
          <xdr:col>4</xdr:col>
          <xdr:colOff>0</xdr:colOff>
          <xdr:row>8</xdr:row>
          <xdr:rowOff>28575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075" y="1438275"/>
              <a:ext cx="876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561975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66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58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561975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96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66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561975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66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zoomScalePageLayoutView="120" workbookViewId="0">
      <selection activeCell="C13" sqref="C13"/>
    </sheetView>
  </sheetViews>
  <sheetFormatPr defaultColWidth="11" defaultRowHeight="14.25" outlineLevelCol="1"/>
  <cols>
    <col min="1" max="1" width="5.5" customWidth="1"/>
    <col min="2" max="2" width="96.375" style="317" customWidth="1"/>
    <col min="3" max="3" width="10.125" customWidth="1"/>
  </cols>
  <sheetData>
    <row r="1" ht="21" customHeight="1" spans="1:2">
      <c r="A1" s="318"/>
      <c r="B1" s="319" t="s">
        <v>0</v>
      </c>
    </row>
    <row r="2" spans="1:2">
      <c r="A2" s="9">
        <v>1</v>
      </c>
      <c r="B2" s="320" t="s">
        <v>1</v>
      </c>
    </row>
    <row r="3" spans="1:2">
      <c r="A3" s="9">
        <v>2</v>
      </c>
      <c r="B3" s="320" t="s">
        <v>2</v>
      </c>
    </row>
    <row r="4" spans="1:2">
      <c r="A4" s="9">
        <v>3</v>
      </c>
      <c r="B4" s="320" t="s">
        <v>3</v>
      </c>
    </row>
    <row r="5" spans="1:2">
      <c r="A5" s="9">
        <v>4</v>
      </c>
      <c r="B5" s="320" t="s">
        <v>4</v>
      </c>
    </row>
    <row r="6" spans="1:2">
      <c r="A6" s="9">
        <v>5</v>
      </c>
      <c r="B6" s="320" t="s">
        <v>5</v>
      </c>
    </row>
    <row r="7" ht="13.5" customHeight="1" spans="1:2">
      <c r="A7" s="9">
        <v>6</v>
      </c>
      <c r="B7" s="320" t="s">
        <v>6</v>
      </c>
    </row>
    <row r="8" s="316" customFormat="1" ht="15" customHeight="1" spans="1:2">
      <c r="A8" s="321">
        <v>7</v>
      </c>
      <c r="B8" s="322" t="s">
        <v>7</v>
      </c>
    </row>
    <row r="9" spans="1:2">
      <c r="A9" s="9"/>
      <c r="B9" s="320"/>
    </row>
    <row r="10" ht="18.95" customHeight="1" spans="1:2">
      <c r="A10" s="318"/>
      <c r="B10" s="323" t="s">
        <v>8</v>
      </c>
    </row>
    <row r="11" ht="15.95" customHeight="1" spans="1:2">
      <c r="A11" s="9">
        <v>1</v>
      </c>
      <c r="B11" s="324" t="s">
        <v>9</v>
      </c>
    </row>
    <row r="12" spans="1:2">
      <c r="A12" s="9">
        <v>2</v>
      </c>
      <c r="B12" s="320" t="s">
        <v>10</v>
      </c>
    </row>
    <row r="13" spans="1:2">
      <c r="A13" s="9">
        <v>3</v>
      </c>
      <c r="B13" s="322" t="s">
        <v>11</v>
      </c>
    </row>
    <row r="14" spans="1:2">
      <c r="A14" s="9">
        <v>4</v>
      </c>
      <c r="B14" s="320" t="s">
        <v>12</v>
      </c>
    </row>
    <row r="15" spans="1:2">
      <c r="A15" s="9">
        <v>5</v>
      </c>
      <c r="B15" s="320" t="s">
        <v>13</v>
      </c>
    </row>
    <row r="16" spans="1:2">
      <c r="A16" s="9">
        <v>6</v>
      </c>
      <c r="B16" s="320" t="s">
        <v>14</v>
      </c>
    </row>
    <row r="17" spans="1:2">
      <c r="A17" s="9">
        <v>7</v>
      </c>
      <c r="B17" s="320" t="s">
        <v>15</v>
      </c>
    </row>
    <row r="18" spans="1:2">
      <c r="A18" s="9"/>
      <c r="B18" s="320"/>
    </row>
    <row r="19" ht="20.25" spans="1:2">
      <c r="A19" s="318"/>
      <c r="B19" s="319" t="s">
        <v>16</v>
      </c>
    </row>
    <row r="20" spans="1:2">
      <c r="A20" s="9">
        <v>1</v>
      </c>
      <c r="B20" s="325" t="s">
        <v>17</v>
      </c>
    </row>
    <row r="21" spans="1:2">
      <c r="A21" s="9">
        <v>2</v>
      </c>
      <c r="B21" s="320" t="s">
        <v>18</v>
      </c>
    </row>
    <row r="22" spans="1:2">
      <c r="A22" s="9">
        <v>3</v>
      </c>
      <c r="B22" s="320" t="s">
        <v>19</v>
      </c>
    </row>
    <row r="23" spans="1:2">
      <c r="A23" s="9">
        <v>4</v>
      </c>
      <c r="B23" s="320" t="s">
        <v>20</v>
      </c>
    </row>
    <row r="24" spans="1:2">
      <c r="A24" s="9">
        <v>5</v>
      </c>
      <c r="B24" s="320" t="s">
        <v>21</v>
      </c>
    </row>
    <row r="25" spans="1:2">
      <c r="A25" s="9">
        <v>6</v>
      </c>
      <c r="B25" s="320" t="s">
        <v>22</v>
      </c>
    </row>
    <row r="26" spans="1:2">
      <c r="A26" s="9">
        <v>7</v>
      </c>
      <c r="B26" s="320" t="s">
        <v>23</v>
      </c>
    </row>
    <row r="27" spans="1:2">
      <c r="A27" s="9"/>
      <c r="B27" s="320"/>
    </row>
    <row r="28" ht="20.25" spans="1:2">
      <c r="A28" s="318"/>
      <c r="B28" s="319" t="s">
        <v>24</v>
      </c>
    </row>
    <row r="29" spans="1:2">
      <c r="A29" s="9">
        <v>1</v>
      </c>
      <c r="B29" s="325" t="s">
        <v>25</v>
      </c>
    </row>
    <row r="30" spans="1:2">
      <c r="A30" s="9">
        <v>2</v>
      </c>
      <c r="B30" s="320" t="s">
        <v>26</v>
      </c>
    </row>
    <row r="31" spans="1:2">
      <c r="A31" s="9">
        <v>3</v>
      </c>
      <c r="B31" s="320" t="s">
        <v>27</v>
      </c>
    </row>
    <row r="32" spans="1:2">
      <c r="A32" s="9">
        <v>4</v>
      </c>
      <c r="B32" s="320" t="s">
        <v>28</v>
      </c>
    </row>
    <row r="33" spans="1:2">
      <c r="A33" s="9">
        <v>5</v>
      </c>
      <c r="B33" s="320" t="s">
        <v>29</v>
      </c>
    </row>
    <row r="34" spans="1:2">
      <c r="A34" s="9">
        <v>6</v>
      </c>
      <c r="B34" s="320" t="s">
        <v>30</v>
      </c>
    </row>
    <row r="35" spans="1:2">
      <c r="A35" s="9">
        <v>7</v>
      </c>
      <c r="B35" s="320" t="s">
        <v>31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PageLayoutView="125" workbookViewId="0">
      <selection activeCell="L25" sqref="L2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30" t="s">
        <v>302</v>
      </c>
      <c r="H2" s="31"/>
      <c r="I2" s="39"/>
      <c r="J2" s="30" t="s">
        <v>303</v>
      </c>
      <c r="K2" s="31"/>
      <c r="L2" s="39"/>
      <c r="M2" s="30" t="s">
        <v>304</v>
      </c>
      <c r="N2" s="31"/>
      <c r="O2" s="39"/>
      <c r="P2" s="30" t="s">
        <v>305</v>
      </c>
      <c r="Q2" s="31"/>
      <c r="R2" s="39"/>
      <c r="S2" s="31" t="s">
        <v>306</v>
      </c>
      <c r="T2" s="31"/>
      <c r="U2" s="39"/>
      <c r="V2" s="26" t="s">
        <v>307</v>
      </c>
      <c r="W2" s="26" t="s">
        <v>281</v>
      </c>
    </row>
    <row r="3" s="1" customFormat="1" ht="16.5" spans="1:23">
      <c r="A3" s="7"/>
      <c r="B3" s="32"/>
      <c r="C3" s="32"/>
      <c r="D3" s="32"/>
      <c r="E3" s="32"/>
      <c r="F3" s="32"/>
      <c r="G3" s="4" t="s">
        <v>308</v>
      </c>
      <c r="H3" s="4" t="s">
        <v>65</v>
      </c>
      <c r="I3" s="4" t="s">
        <v>272</v>
      </c>
      <c r="J3" s="4" t="s">
        <v>308</v>
      </c>
      <c r="K3" s="4" t="s">
        <v>65</v>
      </c>
      <c r="L3" s="4" t="s">
        <v>272</v>
      </c>
      <c r="M3" s="4" t="s">
        <v>308</v>
      </c>
      <c r="N3" s="4" t="s">
        <v>65</v>
      </c>
      <c r="O3" s="4" t="s">
        <v>272</v>
      </c>
      <c r="P3" s="4" t="s">
        <v>308</v>
      </c>
      <c r="Q3" s="4" t="s">
        <v>65</v>
      </c>
      <c r="R3" s="4" t="s">
        <v>272</v>
      </c>
      <c r="S3" s="4" t="s">
        <v>308</v>
      </c>
      <c r="T3" s="4" t="s">
        <v>65</v>
      </c>
      <c r="U3" s="4" t="s">
        <v>272</v>
      </c>
      <c r="V3" s="40"/>
      <c r="W3" s="40"/>
    </row>
    <row r="4" spans="1:23">
      <c r="A4" s="33" t="s">
        <v>309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10"/>
      <c r="C5" s="35"/>
      <c r="D5" s="35"/>
      <c r="E5" s="35"/>
      <c r="F5" s="35"/>
      <c r="G5" s="30" t="s">
        <v>310</v>
      </c>
      <c r="H5" s="31"/>
      <c r="I5" s="39"/>
      <c r="J5" s="30" t="s">
        <v>311</v>
      </c>
      <c r="K5" s="31"/>
      <c r="L5" s="39"/>
      <c r="M5" s="30" t="s">
        <v>312</v>
      </c>
      <c r="N5" s="31"/>
      <c r="O5" s="39"/>
      <c r="P5" s="30" t="s">
        <v>313</v>
      </c>
      <c r="Q5" s="31"/>
      <c r="R5" s="39"/>
      <c r="S5" s="31" t="s">
        <v>314</v>
      </c>
      <c r="T5" s="31"/>
      <c r="U5" s="39"/>
      <c r="V5" s="10"/>
      <c r="W5" s="10"/>
    </row>
    <row r="6" ht="16.5" spans="1:23">
      <c r="A6" s="34"/>
      <c r="B6" s="10"/>
      <c r="C6" s="35"/>
      <c r="D6" s="35"/>
      <c r="E6" s="35"/>
      <c r="F6" s="35"/>
      <c r="G6" s="4" t="s">
        <v>308</v>
      </c>
      <c r="H6" s="4" t="s">
        <v>65</v>
      </c>
      <c r="I6" s="4" t="s">
        <v>272</v>
      </c>
      <c r="J6" s="4" t="s">
        <v>308</v>
      </c>
      <c r="K6" s="4" t="s">
        <v>65</v>
      </c>
      <c r="L6" s="4" t="s">
        <v>272</v>
      </c>
      <c r="M6" s="4" t="s">
        <v>308</v>
      </c>
      <c r="N6" s="4" t="s">
        <v>65</v>
      </c>
      <c r="O6" s="4" t="s">
        <v>272</v>
      </c>
      <c r="P6" s="4" t="s">
        <v>308</v>
      </c>
      <c r="Q6" s="4" t="s">
        <v>65</v>
      </c>
      <c r="R6" s="4" t="s">
        <v>272</v>
      </c>
      <c r="S6" s="4" t="s">
        <v>308</v>
      </c>
      <c r="T6" s="4" t="s">
        <v>65</v>
      </c>
      <c r="U6" s="4" t="s">
        <v>272</v>
      </c>
      <c r="V6" s="10"/>
      <c r="W6" s="10"/>
    </row>
    <row r="7" spans="1:23">
      <c r="A7" s="36"/>
      <c r="B7" s="10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315</v>
      </c>
      <c r="B8" s="37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316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317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318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319</v>
      </c>
      <c r="B17" s="12"/>
      <c r="C17" s="12"/>
      <c r="D17" s="12"/>
      <c r="E17" s="13"/>
      <c r="F17" s="14"/>
      <c r="G17" s="24"/>
      <c r="H17" s="29"/>
      <c r="I17" s="29"/>
      <c r="J17" s="11" t="s">
        <v>320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56.25" customHeight="1" spans="1:23">
      <c r="A18" s="15" t="s">
        <v>321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PageLayoutView="125" workbookViewId="0">
      <selection activeCell="P26" sqref="P2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323</v>
      </c>
      <c r="B2" s="26" t="s">
        <v>268</v>
      </c>
      <c r="C2" s="26" t="s">
        <v>269</v>
      </c>
      <c r="D2" s="26" t="s">
        <v>270</v>
      </c>
      <c r="E2" s="26" t="s">
        <v>271</v>
      </c>
      <c r="F2" s="26" t="s">
        <v>272</v>
      </c>
      <c r="G2" s="25" t="s">
        <v>324</v>
      </c>
      <c r="H2" s="25" t="s">
        <v>325</v>
      </c>
      <c r="I2" s="25" t="s">
        <v>326</v>
      </c>
      <c r="J2" s="25" t="s">
        <v>325</v>
      </c>
      <c r="K2" s="25" t="s">
        <v>327</v>
      </c>
      <c r="L2" s="25" t="s">
        <v>325</v>
      </c>
      <c r="M2" s="26" t="s">
        <v>307</v>
      </c>
      <c r="N2" s="26" t="s">
        <v>281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323</v>
      </c>
      <c r="B4" s="28" t="s">
        <v>328</v>
      </c>
      <c r="C4" s="28" t="s">
        <v>308</v>
      </c>
      <c r="D4" s="28" t="s">
        <v>270</v>
      </c>
      <c r="E4" s="26" t="s">
        <v>271</v>
      </c>
      <c r="F4" s="26" t="s">
        <v>272</v>
      </c>
      <c r="G4" s="25" t="s">
        <v>324</v>
      </c>
      <c r="H4" s="25" t="s">
        <v>325</v>
      </c>
      <c r="I4" s="25" t="s">
        <v>326</v>
      </c>
      <c r="J4" s="25" t="s">
        <v>325</v>
      </c>
      <c r="K4" s="25" t="s">
        <v>327</v>
      </c>
      <c r="L4" s="25" t="s">
        <v>325</v>
      </c>
      <c r="M4" s="26" t="s">
        <v>307</v>
      </c>
      <c r="N4" s="26" t="s">
        <v>281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319</v>
      </c>
      <c r="B11" s="12"/>
      <c r="C11" s="12"/>
      <c r="D11" s="13"/>
      <c r="E11" s="14"/>
      <c r="F11" s="29"/>
      <c r="G11" s="24"/>
      <c r="H11" s="29"/>
      <c r="I11" s="11" t="s">
        <v>320</v>
      </c>
      <c r="J11" s="12"/>
      <c r="K11" s="12"/>
      <c r="L11" s="12"/>
      <c r="M11" s="12"/>
      <c r="N11" s="19"/>
    </row>
    <row r="12" ht="16.5" spans="1:14">
      <c r="A12" s="15" t="s">
        <v>329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PageLayoutView="125" workbookViewId="0">
      <selection activeCell="E21" sqref="E21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.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307</v>
      </c>
      <c r="L2" s="5" t="s">
        <v>281</v>
      </c>
    </row>
    <row r="3" spans="1:12">
      <c r="A3" s="9"/>
      <c r="B3" s="10" t="s">
        <v>284</v>
      </c>
      <c r="C3" s="20"/>
      <c r="D3" s="10" t="s">
        <v>283</v>
      </c>
      <c r="E3" s="21" t="s">
        <v>115</v>
      </c>
      <c r="F3" s="22" t="s">
        <v>60</v>
      </c>
      <c r="G3" s="10" t="s">
        <v>335</v>
      </c>
      <c r="H3" s="10" t="s">
        <v>336</v>
      </c>
      <c r="I3" s="10"/>
      <c r="J3" s="10"/>
      <c r="K3" s="10" t="s">
        <v>337</v>
      </c>
      <c r="L3" s="10"/>
    </row>
    <row r="4" spans="1:12">
      <c r="A4" s="9"/>
      <c r="B4" s="10" t="s">
        <v>284</v>
      </c>
      <c r="C4" s="20"/>
      <c r="D4" s="10" t="s">
        <v>283</v>
      </c>
      <c r="E4" s="23" t="s">
        <v>116</v>
      </c>
      <c r="F4" s="22" t="s">
        <v>60</v>
      </c>
      <c r="G4" s="10" t="s">
        <v>335</v>
      </c>
      <c r="H4" s="10" t="s">
        <v>336</v>
      </c>
      <c r="I4" s="10"/>
      <c r="J4" s="10"/>
      <c r="K4" s="10" t="s">
        <v>337</v>
      </c>
      <c r="L4" s="10"/>
    </row>
    <row r="5" spans="1:12">
      <c r="A5" s="9"/>
      <c r="B5" s="10" t="s">
        <v>284</v>
      </c>
      <c r="C5" s="20"/>
      <c r="D5" s="10" t="s">
        <v>283</v>
      </c>
      <c r="E5" s="21" t="s">
        <v>115</v>
      </c>
      <c r="F5" s="22" t="s">
        <v>60</v>
      </c>
      <c r="G5" s="10" t="s">
        <v>338</v>
      </c>
      <c r="H5" s="9"/>
      <c r="I5" s="10" t="s">
        <v>339</v>
      </c>
      <c r="J5" s="9"/>
      <c r="K5" s="10" t="s">
        <v>340</v>
      </c>
      <c r="L5" s="9"/>
    </row>
    <row r="6" spans="1:12">
      <c r="A6" s="9"/>
      <c r="B6" s="10" t="s">
        <v>284</v>
      </c>
      <c r="C6" s="20"/>
      <c r="D6" s="10" t="s">
        <v>283</v>
      </c>
      <c r="E6" s="23" t="s">
        <v>116</v>
      </c>
      <c r="F6" s="22" t="s">
        <v>60</v>
      </c>
      <c r="G6" s="10" t="s">
        <v>338</v>
      </c>
      <c r="H6" s="9"/>
      <c r="I6" s="10" t="s">
        <v>339</v>
      </c>
      <c r="J6" s="9"/>
      <c r="K6" s="10" t="s">
        <v>340</v>
      </c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1" t="s">
        <v>286</v>
      </c>
      <c r="B9" s="12"/>
      <c r="C9" s="12"/>
      <c r="D9" s="12"/>
      <c r="E9" s="13"/>
      <c r="F9" s="14"/>
      <c r="G9" s="24"/>
      <c r="H9" s="11" t="s">
        <v>341</v>
      </c>
      <c r="I9" s="12"/>
      <c r="J9" s="12"/>
      <c r="K9" s="12"/>
      <c r="L9" s="19"/>
    </row>
    <row r="10" ht="72" customHeight="1" spans="1:12">
      <c r="A10" s="15" t="s">
        <v>342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4 L5:L6 L7:L10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PageLayoutView="125" workbookViewId="0">
      <selection activeCell="I23" sqref="I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308</v>
      </c>
      <c r="D2" s="5" t="s">
        <v>270</v>
      </c>
      <c r="E2" s="5" t="s">
        <v>271</v>
      </c>
      <c r="F2" s="4" t="s">
        <v>344</v>
      </c>
      <c r="G2" s="4" t="s">
        <v>291</v>
      </c>
      <c r="H2" s="6" t="s">
        <v>292</v>
      </c>
      <c r="I2" s="17" t="s">
        <v>294</v>
      </c>
    </row>
    <row r="3" s="1" customFormat="1" ht="16.5" spans="1:9">
      <c r="A3" s="4"/>
      <c r="B3" s="7"/>
      <c r="C3" s="7"/>
      <c r="D3" s="7"/>
      <c r="E3" s="7"/>
      <c r="F3" s="4" t="s">
        <v>345</v>
      </c>
      <c r="G3" s="4" t="s">
        <v>295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 t="s">
        <v>285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319</v>
      </c>
      <c r="B12" s="12"/>
      <c r="C12" s="12"/>
      <c r="D12" s="13"/>
      <c r="E12" s="14"/>
      <c r="F12" s="11" t="s">
        <v>320</v>
      </c>
      <c r="G12" s="12"/>
      <c r="H12" s="13"/>
      <c r="I12" s="19"/>
    </row>
    <row r="13" ht="45.75" customHeight="1" spans="1:9">
      <c r="A13" s="15" t="s">
        <v>346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I25" sqref="I2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6" t="s">
        <v>32</v>
      </c>
      <c r="C2" s="297"/>
      <c r="D2" s="297"/>
      <c r="E2" s="297"/>
      <c r="F2" s="297"/>
      <c r="G2" s="297"/>
      <c r="H2" s="297"/>
      <c r="I2" s="311"/>
    </row>
    <row r="3" ht="27.95" customHeight="1" spans="2:9">
      <c r="B3" s="298"/>
      <c r="C3" s="299"/>
      <c r="D3" s="300" t="s">
        <v>33</v>
      </c>
      <c r="E3" s="301"/>
      <c r="F3" s="302" t="s">
        <v>34</v>
      </c>
      <c r="G3" s="303"/>
      <c r="H3" s="300" t="s">
        <v>35</v>
      </c>
      <c r="I3" s="312"/>
    </row>
    <row r="4" ht="27.95" customHeight="1" spans="2:9">
      <c r="B4" s="298" t="s">
        <v>36</v>
      </c>
      <c r="C4" s="299" t="s">
        <v>37</v>
      </c>
      <c r="D4" s="299" t="s">
        <v>38</v>
      </c>
      <c r="E4" s="299" t="s">
        <v>39</v>
      </c>
      <c r="F4" s="304" t="s">
        <v>38</v>
      </c>
      <c r="G4" s="304" t="s">
        <v>39</v>
      </c>
      <c r="H4" s="299" t="s">
        <v>38</v>
      </c>
      <c r="I4" s="313" t="s">
        <v>39</v>
      </c>
    </row>
    <row r="5" ht="27.95" customHeight="1" spans="2:9">
      <c r="B5" s="305" t="s">
        <v>40</v>
      </c>
      <c r="C5" s="9">
        <v>13</v>
      </c>
      <c r="D5" s="9">
        <v>0</v>
      </c>
      <c r="E5" s="9">
        <v>1</v>
      </c>
      <c r="F5" s="306">
        <v>0</v>
      </c>
      <c r="G5" s="306">
        <v>1</v>
      </c>
      <c r="H5" s="9">
        <v>1</v>
      </c>
      <c r="I5" s="314">
        <v>2</v>
      </c>
    </row>
    <row r="6" ht="27.95" customHeight="1" spans="2:9">
      <c r="B6" s="305" t="s">
        <v>41</v>
      </c>
      <c r="C6" s="9">
        <v>20</v>
      </c>
      <c r="D6" s="9">
        <v>0</v>
      </c>
      <c r="E6" s="9">
        <v>1</v>
      </c>
      <c r="F6" s="306">
        <v>1</v>
      </c>
      <c r="G6" s="306">
        <v>2</v>
      </c>
      <c r="H6" s="9">
        <v>2</v>
      </c>
      <c r="I6" s="314">
        <v>3</v>
      </c>
    </row>
    <row r="7" ht="27.95" customHeight="1" spans="2:9">
      <c r="B7" s="305" t="s">
        <v>42</v>
      </c>
      <c r="C7" s="9">
        <v>32</v>
      </c>
      <c r="D7" s="9">
        <v>0</v>
      </c>
      <c r="E7" s="9">
        <v>1</v>
      </c>
      <c r="F7" s="306">
        <v>2</v>
      </c>
      <c r="G7" s="306">
        <v>3</v>
      </c>
      <c r="H7" s="9">
        <v>3</v>
      </c>
      <c r="I7" s="314">
        <v>4</v>
      </c>
    </row>
    <row r="8" ht="27.95" customHeight="1" spans="2:9">
      <c r="B8" s="305" t="s">
        <v>43</v>
      </c>
      <c r="C8" s="9">
        <v>50</v>
      </c>
      <c r="D8" s="9">
        <v>1</v>
      </c>
      <c r="E8" s="9">
        <v>2</v>
      </c>
      <c r="F8" s="306">
        <v>3</v>
      </c>
      <c r="G8" s="306">
        <v>4</v>
      </c>
      <c r="H8" s="9">
        <v>5</v>
      </c>
      <c r="I8" s="314">
        <v>6</v>
      </c>
    </row>
    <row r="9" ht="27.95" customHeight="1" spans="2:9">
      <c r="B9" s="305" t="s">
        <v>44</v>
      </c>
      <c r="C9" s="9">
        <v>80</v>
      </c>
      <c r="D9" s="9">
        <v>2</v>
      </c>
      <c r="E9" s="9">
        <v>3</v>
      </c>
      <c r="F9" s="306">
        <v>5</v>
      </c>
      <c r="G9" s="306">
        <v>6</v>
      </c>
      <c r="H9" s="9">
        <v>7</v>
      </c>
      <c r="I9" s="314">
        <v>8</v>
      </c>
    </row>
    <row r="10" ht="27.95" customHeight="1" spans="2:9">
      <c r="B10" s="305" t="s">
        <v>45</v>
      </c>
      <c r="C10" s="9">
        <v>125</v>
      </c>
      <c r="D10" s="9">
        <v>3</v>
      </c>
      <c r="E10" s="9">
        <v>4</v>
      </c>
      <c r="F10" s="306">
        <v>7</v>
      </c>
      <c r="G10" s="306">
        <v>8</v>
      </c>
      <c r="H10" s="9">
        <v>10</v>
      </c>
      <c r="I10" s="314">
        <v>11</v>
      </c>
    </row>
    <row r="11" ht="27.95" customHeight="1" spans="2:9">
      <c r="B11" s="305" t="s">
        <v>46</v>
      </c>
      <c r="C11" s="9">
        <v>200</v>
      </c>
      <c r="D11" s="9">
        <v>5</v>
      </c>
      <c r="E11" s="9">
        <v>6</v>
      </c>
      <c r="F11" s="306">
        <v>10</v>
      </c>
      <c r="G11" s="306">
        <v>11</v>
      </c>
      <c r="H11" s="9">
        <v>14</v>
      </c>
      <c r="I11" s="314">
        <v>15</v>
      </c>
    </row>
    <row r="12" ht="27.95" customHeight="1" spans="2:9">
      <c r="B12" s="307" t="s">
        <v>47</v>
      </c>
      <c r="C12" s="308">
        <v>315</v>
      </c>
      <c r="D12" s="308">
        <v>7</v>
      </c>
      <c r="E12" s="308">
        <v>8</v>
      </c>
      <c r="F12" s="309">
        <v>14</v>
      </c>
      <c r="G12" s="309">
        <v>15</v>
      </c>
      <c r="H12" s="308">
        <v>21</v>
      </c>
      <c r="I12" s="315">
        <v>22</v>
      </c>
    </row>
    <row r="14" spans="2:4">
      <c r="B14" s="310" t="s">
        <v>48</v>
      </c>
      <c r="C14" s="310"/>
      <c r="D14" s="3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18" sqref="M18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ht="21" spans="1:11">
      <c r="A1" s="185" t="s">
        <v>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5" spans="1:11">
      <c r="A2" s="186" t="s">
        <v>50</v>
      </c>
      <c r="B2" s="187" t="s">
        <v>51</v>
      </c>
      <c r="C2" s="187"/>
      <c r="D2" s="188" t="s">
        <v>52</v>
      </c>
      <c r="E2" s="188"/>
      <c r="F2" s="189" t="s">
        <v>53</v>
      </c>
      <c r="G2" s="189"/>
      <c r="H2" s="190" t="s">
        <v>54</v>
      </c>
      <c r="I2" s="269" t="s">
        <v>55</v>
      </c>
      <c r="J2" s="269"/>
      <c r="K2" s="270"/>
    </row>
    <row r="3" ht="14.25" spans="1:11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ht="14.25" spans="1:11">
      <c r="A4" s="197" t="s">
        <v>59</v>
      </c>
      <c r="B4" s="198" t="s">
        <v>60</v>
      </c>
      <c r="C4" s="199"/>
      <c r="D4" s="197" t="s">
        <v>61</v>
      </c>
      <c r="E4" s="200"/>
      <c r="F4" s="201">
        <v>45407</v>
      </c>
      <c r="G4" s="202"/>
      <c r="H4" s="197" t="s">
        <v>62</v>
      </c>
      <c r="I4" s="200"/>
      <c r="J4" s="198" t="s">
        <v>63</v>
      </c>
      <c r="K4" s="199" t="s">
        <v>64</v>
      </c>
    </row>
    <row r="5" ht="14.25" spans="1:11">
      <c r="A5" s="203" t="s">
        <v>65</v>
      </c>
      <c r="B5" s="198" t="s">
        <v>66</v>
      </c>
      <c r="C5" s="199"/>
      <c r="D5" s="197" t="s">
        <v>67</v>
      </c>
      <c r="E5" s="200"/>
      <c r="F5" s="201">
        <v>45392</v>
      </c>
      <c r="G5" s="202"/>
      <c r="H5" s="197" t="s">
        <v>68</v>
      </c>
      <c r="I5" s="200"/>
      <c r="J5" s="198" t="s">
        <v>63</v>
      </c>
      <c r="K5" s="199" t="s">
        <v>64</v>
      </c>
    </row>
    <row r="6" ht="14.25" spans="1:11">
      <c r="A6" s="197" t="s">
        <v>69</v>
      </c>
      <c r="B6" s="204">
        <v>2</v>
      </c>
      <c r="C6" s="205">
        <v>6</v>
      </c>
      <c r="D6" s="203" t="s">
        <v>70</v>
      </c>
      <c r="E6" s="206"/>
      <c r="F6" s="201">
        <v>45402</v>
      </c>
      <c r="G6" s="202"/>
      <c r="H6" s="197" t="s">
        <v>71</v>
      </c>
      <c r="I6" s="200"/>
      <c r="J6" s="198" t="s">
        <v>63</v>
      </c>
      <c r="K6" s="199" t="s">
        <v>64</v>
      </c>
    </row>
    <row r="7" ht="14.25" spans="1:11">
      <c r="A7" s="197" t="s">
        <v>72</v>
      </c>
      <c r="B7" s="207">
        <v>8036</v>
      </c>
      <c r="C7" s="208"/>
      <c r="D7" s="203" t="s">
        <v>73</v>
      </c>
      <c r="E7" s="209"/>
      <c r="F7" s="201">
        <v>45404</v>
      </c>
      <c r="G7" s="202"/>
      <c r="H7" s="197" t="s">
        <v>74</v>
      </c>
      <c r="I7" s="200"/>
      <c r="J7" s="198" t="s">
        <v>63</v>
      </c>
      <c r="K7" s="199" t="s">
        <v>64</v>
      </c>
    </row>
    <row r="8" ht="15" spans="1:11">
      <c r="A8" s="210"/>
      <c r="B8" s="211"/>
      <c r="C8" s="212"/>
      <c r="D8" s="213" t="s">
        <v>75</v>
      </c>
      <c r="E8" s="214"/>
      <c r="F8" s="215">
        <v>45406</v>
      </c>
      <c r="G8" s="216"/>
      <c r="H8" s="213" t="s">
        <v>76</v>
      </c>
      <c r="I8" s="214"/>
      <c r="J8" s="271" t="s">
        <v>63</v>
      </c>
      <c r="K8" s="272" t="s">
        <v>64</v>
      </c>
    </row>
    <row r="9" ht="15" spans="1:11">
      <c r="A9" s="217" t="s">
        <v>77</v>
      </c>
      <c r="B9" s="218"/>
      <c r="C9" s="218"/>
      <c r="D9" s="218"/>
      <c r="E9" s="218"/>
      <c r="F9" s="218"/>
      <c r="G9" s="218"/>
      <c r="H9" s="218"/>
      <c r="I9" s="218"/>
      <c r="J9" s="218"/>
      <c r="K9" s="273"/>
    </row>
    <row r="10" ht="15" spans="1:11">
      <c r="A10" s="219" t="s">
        <v>78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74"/>
    </row>
    <row r="11" ht="14.25" spans="1:11">
      <c r="A11" s="221" t="s">
        <v>79</v>
      </c>
      <c r="B11" s="222" t="s">
        <v>80</v>
      </c>
      <c r="C11" s="223" t="s">
        <v>81</v>
      </c>
      <c r="D11" s="224"/>
      <c r="E11" s="225" t="s">
        <v>82</v>
      </c>
      <c r="F11" s="222" t="s">
        <v>80</v>
      </c>
      <c r="G11" s="223" t="s">
        <v>81</v>
      </c>
      <c r="H11" s="223" t="s">
        <v>83</v>
      </c>
      <c r="I11" s="225" t="s">
        <v>84</v>
      </c>
      <c r="J11" s="222" t="s">
        <v>80</v>
      </c>
      <c r="K11" s="275" t="s">
        <v>81</v>
      </c>
    </row>
    <row r="12" ht="14.25" spans="1:11">
      <c r="A12" s="203" t="s">
        <v>85</v>
      </c>
      <c r="B12" s="226" t="s">
        <v>80</v>
      </c>
      <c r="C12" s="198" t="s">
        <v>81</v>
      </c>
      <c r="D12" s="209"/>
      <c r="E12" s="206" t="s">
        <v>86</v>
      </c>
      <c r="F12" s="226" t="s">
        <v>80</v>
      </c>
      <c r="G12" s="198" t="s">
        <v>81</v>
      </c>
      <c r="H12" s="198" t="s">
        <v>83</v>
      </c>
      <c r="I12" s="206" t="s">
        <v>87</v>
      </c>
      <c r="J12" s="226" t="s">
        <v>80</v>
      </c>
      <c r="K12" s="199" t="s">
        <v>81</v>
      </c>
    </row>
    <row r="13" ht="14.25" spans="1:11">
      <c r="A13" s="203" t="s">
        <v>88</v>
      </c>
      <c r="B13" s="226" t="s">
        <v>80</v>
      </c>
      <c r="C13" s="198" t="s">
        <v>81</v>
      </c>
      <c r="D13" s="209"/>
      <c r="E13" s="206" t="s">
        <v>89</v>
      </c>
      <c r="F13" s="198" t="s">
        <v>90</v>
      </c>
      <c r="G13" s="198" t="s">
        <v>91</v>
      </c>
      <c r="H13" s="198" t="s">
        <v>83</v>
      </c>
      <c r="I13" s="206" t="s">
        <v>92</v>
      </c>
      <c r="J13" s="226" t="s">
        <v>80</v>
      </c>
      <c r="K13" s="199" t="s">
        <v>81</v>
      </c>
    </row>
    <row r="14" ht="15" spans="1:11">
      <c r="A14" s="213" t="s">
        <v>93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6"/>
    </row>
    <row r="15" ht="15" spans="1:11">
      <c r="A15" s="219" t="s">
        <v>94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74"/>
    </row>
    <row r="16" ht="14.25" spans="1:11">
      <c r="A16" s="227" t="s">
        <v>95</v>
      </c>
      <c r="B16" s="223" t="s">
        <v>90</v>
      </c>
      <c r="C16" s="223" t="s">
        <v>91</v>
      </c>
      <c r="D16" s="228"/>
      <c r="E16" s="229" t="s">
        <v>96</v>
      </c>
      <c r="F16" s="223" t="s">
        <v>90</v>
      </c>
      <c r="G16" s="223" t="s">
        <v>91</v>
      </c>
      <c r="H16" s="230"/>
      <c r="I16" s="229" t="s">
        <v>97</v>
      </c>
      <c r="J16" s="223" t="s">
        <v>90</v>
      </c>
      <c r="K16" s="275" t="s">
        <v>91</v>
      </c>
    </row>
    <row r="17" customHeight="1" spans="1:22">
      <c r="A17" s="231" t="s">
        <v>98</v>
      </c>
      <c r="B17" s="198" t="s">
        <v>90</v>
      </c>
      <c r="C17" s="198" t="s">
        <v>91</v>
      </c>
      <c r="D17" s="204"/>
      <c r="E17" s="232" t="s">
        <v>99</v>
      </c>
      <c r="F17" s="198" t="s">
        <v>90</v>
      </c>
      <c r="G17" s="198" t="s">
        <v>91</v>
      </c>
      <c r="H17" s="233"/>
      <c r="I17" s="232" t="s">
        <v>100</v>
      </c>
      <c r="J17" s="198" t="s">
        <v>90</v>
      </c>
      <c r="K17" s="199" t="s">
        <v>91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ht="18" customHeight="1" spans="1:11">
      <c r="A18" s="234" t="s">
        <v>101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78"/>
    </row>
    <row r="19" s="183" customFormat="1" ht="18" customHeight="1" spans="1:11">
      <c r="A19" s="219" t="s">
        <v>102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74"/>
    </row>
    <row r="20" customHeight="1" spans="1:11">
      <c r="A20" s="236" t="s">
        <v>103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79"/>
    </row>
    <row r="21" ht="21.75" customHeight="1" spans="1:11">
      <c r="A21" s="238" t="s">
        <v>104</v>
      </c>
      <c r="B21" s="232" t="s">
        <v>105</v>
      </c>
      <c r="C21" s="232" t="s">
        <v>106</v>
      </c>
      <c r="D21" s="232" t="s">
        <v>107</v>
      </c>
      <c r="E21" s="232" t="s">
        <v>108</v>
      </c>
      <c r="F21" s="232" t="s">
        <v>109</v>
      </c>
      <c r="G21" s="232" t="s">
        <v>110</v>
      </c>
      <c r="H21" s="232" t="s">
        <v>111</v>
      </c>
      <c r="I21" s="232" t="s">
        <v>112</v>
      </c>
      <c r="J21" s="232" t="s">
        <v>113</v>
      </c>
      <c r="K21" s="280" t="s">
        <v>114</v>
      </c>
    </row>
    <row r="22" customHeight="1" spans="1:11">
      <c r="A22" s="239" t="s">
        <v>115</v>
      </c>
      <c r="B22" s="240"/>
      <c r="C22" s="240"/>
      <c r="D22" s="240"/>
      <c r="E22" s="240">
        <v>1</v>
      </c>
      <c r="F22" s="240">
        <v>1</v>
      </c>
      <c r="G22" s="240">
        <v>1</v>
      </c>
      <c r="H22" s="240">
        <v>1</v>
      </c>
      <c r="I22" s="240">
        <v>1</v>
      </c>
      <c r="J22" s="240"/>
      <c r="K22" s="281"/>
    </row>
    <row r="23" customHeight="1" spans="1:11">
      <c r="A23" s="239" t="s">
        <v>116</v>
      </c>
      <c r="B23" s="240"/>
      <c r="C23" s="240"/>
      <c r="D23" s="240">
        <v>1</v>
      </c>
      <c r="E23" s="240">
        <v>1</v>
      </c>
      <c r="F23" s="240">
        <v>1</v>
      </c>
      <c r="G23" s="240">
        <v>1</v>
      </c>
      <c r="H23" s="240">
        <v>1</v>
      </c>
      <c r="I23" s="240">
        <v>1</v>
      </c>
      <c r="J23" s="240"/>
      <c r="K23" s="282"/>
    </row>
    <row r="24" customHeight="1" spans="1:11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82"/>
    </row>
    <row r="25" customHeight="1" spans="1:11">
      <c r="A25" s="241"/>
      <c r="B25" s="240"/>
      <c r="C25" s="240"/>
      <c r="D25" s="240"/>
      <c r="E25" s="240"/>
      <c r="F25" s="240"/>
      <c r="G25" s="240"/>
      <c r="H25" s="240"/>
      <c r="I25" s="240"/>
      <c r="J25" s="240"/>
      <c r="K25" s="283"/>
    </row>
    <row r="26" customHeight="1" spans="1:11">
      <c r="A26" s="241"/>
      <c r="B26" s="240"/>
      <c r="C26" s="240"/>
      <c r="D26" s="240"/>
      <c r="E26" s="240"/>
      <c r="F26" s="240"/>
      <c r="G26" s="240"/>
      <c r="H26" s="240"/>
      <c r="I26" s="240"/>
      <c r="J26" s="240"/>
      <c r="K26" s="283"/>
    </row>
    <row r="27" customHeight="1" spans="1:11">
      <c r="A27" s="241"/>
      <c r="B27" s="240"/>
      <c r="C27" s="240"/>
      <c r="D27" s="240"/>
      <c r="E27" s="240"/>
      <c r="F27" s="240"/>
      <c r="G27" s="240"/>
      <c r="H27" s="240"/>
      <c r="I27" s="240"/>
      <c r="J27" s="240"/>
      <c r="K27" s="283"/>
    </row>
    <row r="28" customHeight="1" spans="1:11">
      <c r="A28" s="241"/>
      <c r="B28" s="240"/>
      <c r="C28" s="240"/>
      <c r="D28" s="240"/>
      <c r="E28" s="240"/>
      <c r="F28" s="240"/>
      <c r="G28" s="240"/>
      <c r="H28" s="240"/>
      <c r="I28" s="240"/>
      <c r="J28" s="240"/>
      <c r="K28" s="283"/>
    </row>
    <row r="29" ht="18" customHeight="1" spans="1:11">
      <c r="A29" s="242" t="s">
        <v>117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84"/>
    </row>
    <row r="30" ht="18.75" customHeight="1" spans="1:11">
      <c r="A30" s="244" t="s">
        <v>118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85"/>
    </row>
    <row r="31" ht="18.75" customHeight="1" spans="1:11">
      <c r="A31" s="246"/>
      <c r="B31" s="247"/>
      <c r="C31" s="247"/>
      <c r="D31" s="247"/>
      <c r="E31" s="247"/>
      <c r="F31" s="247"/>
      <c r="G31" s="247"/>
      <c r="H31" s="247"/>
      <c r="I31" s="247"/>
      <c r="J31" s="247"/>
      <c r="K31" s="286"/>
    </row>
    <row r="32" ht="18" customHeight="1" spans="1:11">
      <c r="A32" s="242" t="s">
        <v>119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84"/>
    </row>
    <row r="33" ht="14.25" spans="1:11">
      <c r="A33" s="248" t="s">
        <v>120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7"/>
    </row>
    <row r="34" ht="15" spans="1:11">
      <c r="A34" s="105" t="s">
        <v>121</v>
      </c>
      <c r="B34" s="106"/>
      <c r="C34" s="198" t="s">
        <v>63</v>
      </c>
      <c r="D34" s="198" t="s">
        <v>64</v>
      </c>
      <c r="E34" s="250" t="s">
        <v>122</v>
      </c>
      <c r="F34" s="251"/>
      <c r="G34" s="251"/>
      <c r="H34" s="251"/>
      <c r="I34" s="251"/>
      <c r="J34" s="251"/>
      <c r="K34" s="288"/>
    </row>
    <row r="35" ht="15" spans="1:11">
      <c r="A35" s="252" t="s">
        <v>123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ht="14.25" spans="1:11">
      <c r="A36" s="253" t="s">
        <v>124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9"/>
    </row>
    <row r="37" ht="14.25" spans="1:11">
      <c r="A37" s="255" t="s">
        <v>125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90"/>
    </row>
    <row r="38" ht="14.25" spans="1:11">
      <c r="A38" s="255" t="s">
        <v>126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90"/>
    </row>
    <row r="39" ht="14.25" spans="1:11">
      <c r="A39" s="255" t="s">
        <v>127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90"/>
    </row>
    <row r="40" ht="14.2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90"/>
    </row>
    <row r="41" ht="14.2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90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90"/>
    </row>
    <row r="43" ht="15" spans="1:11">
      <c r="A43" s="257" t="s">
        <v>128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1"/>
    </row>
    <row r="44" ht="15" spans="1:11">
      <c r="A44" s="219" t="s">
        <v>129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74"/>
    </row>
    <row r="45" ht="14.25" spans="1:11">
      <c r="A45" s="227" t="s">
        <v>130</v>
      </c>
      <c r="B45" s="223" t="s">
        <v>90</v>
      </c>
      <c r="C45" s="223" t="s">
        <v>91</v>
      </c>
      <c r="D45" s="223" t="s">
        <v>83</v>
      </c>
      <c r="E45" s="229" t="s">
        <v>131</v>
      </c>
      <c r="F45" s="223" t="s">
        <v>90</v>
      </c>
      <c r="G45" s="223" t="s">
        <v>91</v>
      </c>
      <c r="H45" s="223" t="s">
        <v>83</v>
      </c>
      <c r="I45" s="229" t="s">
        <v>132</v>
      </c>
      <c r="J45" s="223" t="s">
        <v>90</v>
      </c>
      <c r="K45" s="275" t="s">
        <v>91</v>
      </c>
    </row>
    <row r="46" ht="14.25" spans="1:11">
      <c r="A46" s="231" t="s">
        <v>82</v>
      </c>
      <c r="B46" s="198" t="s">
        <v>90</v>
      </c>
      <c r="C46" s="198" t="s">
        <v>91</v>
      </c>
      <c r="D46" s="198" t="s">
        <v>83</v>
      </c>
      <c r="E46" s="232" t="s">
        <v>89</v>
      </c>
      <c r="F46" s="198" t="s">
        <v>90</v>
      </c>
      <c r="G46" s="198" t="s">
        <v>91</v>
      </c>
      <c r="H46" s="198" t="s">
        <v>83</v>
      </c>
      <c r="I46" s="232" t="s">
        <v>100</v>
      </c>
      <c r="J46" s="198" t="s">
        <v>90</v>
      </c>
      <c r="K46" s="199" t="s">
        <v>91</v>
      </c>
    </row>
    <row r="47" ht="15" spans="1:11">
      <c r="A47" s="213" t="s">
        <v>93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76"/>
    </row>
    <row r="48" ht="15" spans="1:11">
      <c r="A48" s="252" t="s">
        <v>133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ht="15" spans="1:11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89"/>
    </row>
    <row r="50" ht="15" spans="1:11">
      <c r="A50" s="259" t="s">
        <v>134</v>
      </c>
      <c r="B50" s="260" t="s">
        <v>135</v>
      </c>
      <c r="C50" s="260"/>
      <c r="D50" s="261" t="s">
        <v>136</v>
      </c>
      <c r="E50" s="262" t="s">
        <v>137</v>
      </c>
      <c r="F50" s="263" t="s">
        <v>138</v>
      </c>
      <c r="G50" s="264">
        <v>45404</v>
      </c>
      <c r="H50" s="265" t="s">
        <v>139</v>
      </c>
      <c r="I50" s="292"/>
      <c r="J50" s="293" t="s">
        <v>140</v>
      </c>
      <c r="K50" s="294"/>
    </row>
    <row r="51" ht="15" spans="1:11">
      <c r="A51" s="252" t="s">
        <v>141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ht="15" spans="1:11">
      <c r="A52" s="266"/>
      <c r="B52" s="267"/>
      <c r="C52" s="267"/>
      <c r="D52" s="267"/>
      <c r="E52" s="267"/>
      <c r="F52" s="267"/>
      <c r="G52" s="267"/>
      <c r="H52" s="267"/>
      <c r="I52" s="267"/>
      <c r="J52" s="267"/>
      <c r="K52" s="295"/>
    </row>
    <row r="53" ht="15" spans="1:11">
      <c r="A53" s="259" t="s">
        <v>134</v>
      </c>
      <c r="B53" s="260" t="s">
        <v>135</v>
      </c>
      <c r="C53" s="260"/>
      <c r="D53" s="261" t="s">
        <v>136</v>
      </c>
      <c r="E53" s="268"/>
      <c r="F53" s="263" t="s">
        <v>142</v>
      </c>
      <c r="G53" s="264"/>
      <c r="H53" s="265" t="s">
        <v>139</v>
      </c>
      <c r="I53" s="292"/>
      <c r="J53" s="293"/>
      <c r="K53" s="2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276225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457200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304800</xdr:colOff>
                    <xdr:row>10</xdr:row>
                    <xdr:rowOff>190500</xdr:rowOff>
                  </from>
                  <to>
                    <xdr:col>7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276225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304800</xdr:colOff>
                    <xdr:row>10</xdr:row>
                    <xdr:rowOff>190500</xdr:rowOff>
                  </from>
                  <to>
                    <xdr:col>10</xdr:col>
                    <xdr:colOff>904875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276225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590550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333375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304800</xdr:colOff>
                    <xdr:row>9</xdr:row>
                    <xdr:rowOff>276225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276225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276225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285750</xdr:colOff>
                    <xdr:row>9</xdr:row>
                    <xdr:rowOff>171450</xdr:rowOff>
                  </from>
                  <to>
                    <xdr:col>10</xdr:col>
                    <xdr:colOff>876300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285750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304800</xdr:colOff>
                    <xdr:row>15</xdr:row>
                    <xdr:rowOff>19050</xdr:rowOff>
                  </from>
                  <to>
                    <xdr:col>2</xdr:col>
                    <xdr:colOff>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304800</xdr:colOff>
                    <xdr:row>16</xdr:row>
                    <xdr:rowOff>19050</xdr:rowOff>
                  </from>
                  <to>
                    <xdr:col>2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285750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304800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285750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276225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304800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304800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304800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333375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304800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333375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361950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361950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361950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342900</xdr:colOff>
                    <xdr:row>3</xdr:row>
                    <xdr:rowOff>247650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333375</xdr:colOff>
                    <xdr:row>2</xdr:row>
                    <xdr:rowOff>276225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285750</xdr:colOff>
                    <xdr:row>2</xdr:row>
                    <xdr:rowOff>219075</xdr:rowOff>
                  </from>
                  <to>
                    <xdr:col>10</xdr:col>
                    <xdr:colOff>876300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304800</xdr:colOff>
                    <xdr:row>3</xdr:row>
                    <xdr:rowOff>228600</xdr:rowOff>
                  </from>
                  <to>
                    <xdr:col>10</xdr:col>
                    <xdr:colOff>904875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333375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333375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333375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276225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276225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333375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304800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876300</xdr:colOff>
                    <xdr:row>12</xdr:row>
                    <xdr:rowOff>0</xdr:rowOff>
                  </from>
                  <to>
                    <xdr:col>8</xdr:col>
                    <xdr:colOff>285750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304800</xdr:colOff>
                    <xdr:row>44</xdr:row>
                    <xdr:rowOff>19050</xdr:rowOff>
                  </from>
                  <to>
                    <xdr:col>2</xdr:col>
                    <xdr:colOff>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304800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304800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304800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361950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342900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276225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276225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304800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333375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285750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333375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876300</xdr:colOff>
                    <xdr:row>45</xdr:row>
                    <xdr:rowOff>0</xdr:rowOff>
                  </from>
                  <to>
                    <xdr:col>8</xdr:col>
                    <xdr:colOff>285750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876300</xdr:colOff>
                    <xdr:row>44</xdr:row>
                    <xdr:rowOff>0</xdr:rowOff>
                  </from>
                  <to>
                    <xdr:col>8</xdr:col>
                    <xdr:colOff>285750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876300</xdr:colOff>
                    <xdr:row>45</xdr:row>
                    <xdr:rowOff>0</xdr:rowOff>
                  </from>
                  <to>
                    <xdr:col>4</xdr:col>
                    <xdr:colOff>285750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876300</xdr:colOff>
                    <xdr:row>44</xdr:row>
                    <xdr:rowOff>0</xdr:rowOff>
                  </from>
                  <to>
                    <xdr:col>4</xdr:col>
                    <xdr:colOff>285750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304800</xdr:colOff>
                    <xdr:row>11</xdr:row>
                    <xdr:rowOff>219075</xdr:rowOff>
                  </from>
                  <to>
                    <xdr:col>10</xdr:col>
                    <xdr:colOff>904875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276225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876300</xdr:colOff>
                    <xdr:row>11</xdr:row>
                    <xdr:rowOff>0</xdr:rowOff>
                  </from>
                  <to>
                    <xdr:col>8</xdr:col>
                    <xdr:colOff>285750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876300</xdr:colOff>
                    <xdr:row>10</xdr:row>
                    <xdr:rowOff>0</xdr:rowOff>
                  </from>
                  <to>
                    <xdr:col>8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876300</xdr:colOff>
                    <xdr:row>45</xdr:row>
                    <xdr:rowOff>0</xdr:rowOff>
                  </from>
                  <to>
                    <xdr:col>8</xdr:col>
                    <xdr:colOff>285750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304800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304800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14" sqref="J14"/>
    </sheetView>
  </sheetViews>
  <sheetFormatPr defaultColWidth="9" defaultRowHeight="26.1" customHeight="1"/>
  <cols>
    <col min="1" max="1" width="17.125" style="73" customWidth="1"/>
    <col min="2" max="7" width="9.375" style="73" customWidth="1"/>
    <col min="8" max="8" width="1.375" style="73" customWidth="1"/>
    <col min="9" max="9" width="16.5" style="73" customWidth="1"/>
    <col min="10" max="10" width="17" style="73" customWidth="1"/>
    <col min="11" max="11" width="18.5" style="73" customWidth="1"/>
    <col min="12" max="12" width="16.625" style="73" customWidth="1"/>
    <col min="13" max="13" width="14.125" style="73" customWidth="1"/>
    <col min="14" max="14" width="16.375" style="73" customWidth="1"/>
    <col min="15" max="16384" width="9" style="73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5" t="s">
        <v>54</v>
      </c>
      <c r="J2" s="48" t="s">
        <v>144</v>
      </c>
      <c r="K2" s="48"/>
      <c r="L2" s="48"/>
      <c r="M2" s="48"/>
      <c r="N2" s="76"/>
    </row>
    <row r="3" ht="29.1" customHeight="1" spans="1:14">
      <c r="A3" s="51" t="s">
        <v>145</v>
      </c>
      <c r="B3" s="52" t="s">
        <v>146</v>
      </c>
      <c r="C3" s="52"/>
      <c r="D3" s="52"/>
      <c r="E3" s="52"/>
      <c r="F3" s="52"/>
      <c r="G3" s="52"/>
      <c r="H3" s="53"/>
      <c r="I3" s="77" t="s">
        <v>147</v>
      </c>
      <c r="J3" s="77"/>
      <c r="K3" s="77"/>
      <c r="L3" s="77"/>
      <c r="M3" s="77"/>
      <c r="N3" s="78"/>
    </row>
    <row r="4" ht="29.1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170"/>
      <c r="J4" s="170"/>
      <c r="K4" s="170" t="s">
        <v>109</v>
      </c>
      <c r="L4" s="170"/>
      <c r="M4" s="170"/>
      <c r="N4" s="171"/>
    </row>
    <row r="5" ht="29.1" customHeight="1" spans="1:14">
      <c r="A5" s="51"/>
      <c r="B5" s="54" t="s">
        <v>148</v>
      </c>
      <c r="C5" s="54" t="s">
        <v>149</v>
      </c>
      <c r="D5" s="55" t="s">
        <v>150</v>
      </c>
      <c r="E5" s="54" t="s">
        <v>151</v>
      </c>
      <c r="F5" s="54" t="s">
        <v>152</v>
      </c>
      <c r="G5" s="54" t="s">
        <v>153</v>
      </c>
      <c r="H5" s="53"/>
      <c r="I5" s="172"/>
      <c r="J5" s="172"/>
      <c r="K5" s="172" t="s">
        <v>115</v>
      </c>
      <c r="L5" s="172"/>
      <c r="M5" s="172"/>
      <c r="N5" s="173"/>
    </row>
    <row r="6" ht="29.1" customHeight="1" spans="1:14">
      <c r="A6" s="56" t="s">
        <v>154</v>
      </c>
      <c r="B6" s="57">
        <f>C6-1</f>
        <v>67</v>
      </c>
      <c r="C6" s="57">
        <f>D6-2</f>
        <v>68</v>
      </c>
      <c r="D6" s="58">
        <v>70</v>
      </c>
      <c r="E6" s="57">
        <f>D6+2</f>
        <v>72</v>
      </c>
      <c r="F6" s="57">
        <f>E6+2</f>
        <v>74</v>
      </c>
      <c r="G6" s="57">
        <f>F6+1</f>
        <v>75</v>
      </c>
      <c r="H6" s="53"/>
      <c r="I6" s="174"/>
      <c r="J6" s="174"/>
      <c r="K6" s="174" t="s">
        <v>155</v>
      </c>
      <c r="L6" s="174"/>
      <c r="M6" s="174"/>
      <c r="N6" s="175"/>
    </row>
    <row r="7" ht="29.1" customHeight="1" spans="1:14">
      <c r="A7" s="59" t="s">
        <v>156</v>
      </c>
      <c r="B7" s="60">
        <f t="shared" ref="B7:B9" si="0">C7-4</f>
        <v>100</v>
      </c>
      <c r="C7" s="60">
        <f t="shared" ref="C7:C9" si="1">D7-4</f>
        <v>104</v>
      </c>
      <c r="D7" s="55">
        <v>108</v>
      </c>
      <c r="E7" s="60">
        <f t="shared" ref="E7:E9" si="2">D7+4</f>
        <v>112</v>
      </c>
      <c r="F7" s="60">
        <f>E7+4</f>
        <v>116</v>
      </c>
      <c r="G7" s="60">
        <f t="shared" ref="G7:G9" si="3">F7+6</f>
        <v>122</v>
      </c>
      <c r="H7" s="53"/>
      <c r="I7" s="82"/>
      <c r="J7" s="82"/>
      <c r="K7" s="82" t="s">
        <v>157</v>
      </c>
      <c r="L7" s="82"/>
      <c r="M7" s="84"/>
      <c r="N7" s="176"/>
    </row>
    <row r="8" ht="29.1" customHeight="1" spans="1:14">
      <c r="A8" s="59" t="s">
        <v>158</v>
      </c>
      <c r="B8" s="60">
        <f t="shared" si="0"/>
        <v>98</v>
      </c>
      <c r="C8" s="60">
        <f t="shared" si="1"/>
        <v>102</v>
      </c>
      <c r="D8" s="55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2"/>
      <c r="J8" s="82"/>
      <c r="K8" s="82"/>
      <c r="L8" s="82"/>
      <c r="M8" s="84"/>
      <c r="N8" s="176"/>
    </row>
    <row r="9" ht="29.1" customHeight="1" spans="1:14">
      <c r="A9" s="59" t="s">
        <v>159</v>
      </c>
      <c r="B9" s="60">
        <f t="shared" si="0"/>
        <v>98</v>
      </c>
      <c r="C9" s="60">
        <f t="shared" si="1"/>
        <v>102</v>
      </c>
      <c r="D9" s="55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174"/>
      <c r="J9" s="174"/>
      <c r="K9" s="174" t="s">
        <v>157</v>
      </c>
      <c r="L9" s="174"/>
      <c r="M9" s="174"/>
      <c r="N9" s="174"/>
    </row>
    <row r="10" ht="29.1" customHeight="1" spans="1:14">
      <c r="A10" s="59" t="s">
        <v>160</v>
      </c>
      <c r="B10" s="60">
        <f>C10-1.2</f>
        <v>43.6</v>
      </c>
      <c r="C10" s="60">
        <f>D10-1.2</f>
        <v>44.8</v>
      </c>
      <c r="D10" s="55">
        <v>46</v>
      </c>
      <c r="E10" s="60">
        <f>D10+1.2</f>
        <v>47.2</v>
      </c>
      <c r="F10" s="60">
        <f>E10+1.2</f>
        <v>48.4</v>
      </c>
      <c r="G10" s="60">
        <f>F10+1.4</f>
        <v>49.8</v>
      </c>
      <c r="H10" s="53"/>
      <c r="I10" s="174"/>
      <c r="J10" s="174"/>
      <c r="K10" s="174" t="s">
        <v>157</v>
      </c>
      <c r="L10" s="174"/>
      <c r="M10" s="174"/>
      <c r="N10" s="174"/>
    </row>
    <row r="11" ht="29.1" customHeight="1" spans="1:14">
      <c r="A11" s="59" t="s">
        <v>161</v>
      </c>
      <c r="B11" s="60">
        <f>C11-0.5</f>
        <v>19</v>
      </c>
      <c r="C11" s="60">
        <f>D11-0.5</f>
        <v>19.5</v>
      </c>
      <c r="D11" s="55">
        <v>20</v>
      </c>
      <c r="E11" s="60">
        <f t="shared" ref="E11:G11" si="4">D11+0.5</f>
        <v>20.5</v>
      </c>
      <c r="F11" s="60">
        <f t="shared" si="4"/>
        <v>21</v>
      </c>
      <c r="G11" s="60">
        <f t="shared" si="4"/>
        <v>21.5</v>
      </c>
      <c r="H11" s="53"/>
      <c r="I11" s="174"/>
      <c r="J11" s="174"/>
      <c r="K11" s="174" t="s">
        <v>157</v>
      </c>
      <c r="L11" s="174"/>
      <c r="M11" s="174"/>
      <c r="N11" s="174"/>
    </row>
    <row r="12" ht="29.1" customHeight="1" spans="1:14">
      <c r="A12" s="59" t="s">
        <v>162</v>
      </c>
      <c r="B12" s="61">
        <f>C12-0.7</f>
        <v>18.1</v>
      </c>
      <c r="C12" s="61">
        <f>D12-0.7</f>
        <v>18.8</v>
      </c>
      <c r="D12" s="55">
        <v>19.5</v>
      </c>
      <c r="E12" s="61">
        <f>D12+0.7</f>
        <v>20.2</v>
      </c>
      <c r="F12" s="61">
        <f>E12+0.7</f>
        <v>20.9</v>
      </c>
      <c r="G12" s="61">
        <f>F12+0.95</f>
        <v>21.85</v>
      </c>
      <c r="H12" s="53"/>
      <c r="I12" s="174"/>
      <c r="J12" s="174"/>
      <c r="K12" s="174" t="s">
        <v>157</v>
      </c>
      <c r="L12" s="174"/>
      <c r="M12" s="174"/>
      <c r="N12" s="174"/>
    </row>
    <row r="13" ht="29.1" customHeight="1" spans="1:14">
      <c r="A13" s="59" t="s">
        <v>163</v>
      </c>
      <c r="B13" s="60">
        <f>C13-0.7</f>
        <v>15.6</v>
      </c>
      <c r="C13" s="60">
        <f>D13-0.7</f>
        <v>16.3</v>
      </c>
      <c r="D13" s="55">
        <v>17</v>
      </c>
      <c r="E13" s="60">
        <f>D13+0.7</f>
        <v>17.7</v>
      </c>
      <c r="F13" s="60">
        <f>E13+0.7</f>
        <v>18.4</v>
      </c>
      <c r="G13" s="60">
        <f>F13+0.95</f>
        <v>19.35</v>
      </c>
      <c r="H13" s="53"/>
      <c r="I13" s="82"/>
      <c r="J13" s="82"/>
      <c r="K13" s="82" t="s">
        <v>157</v>
      </c>
      <c r="L13" s="82"/>
      <c r="M13" s="82"/>
      <c r="N13" s="82"/>
    </row>
    <row r="14" ht="29.1" customHeight="1" spans="1:14">
      <c r="A14" s="59" t="s">
        <v>164</v>
      </c>
      <c r="B14" s="60">
        <f>C14-1</f>
        <v>43</v>
      </c>
      <c r="C14" s="60">
        <f>D14-1</f>
        <v>44</v>
      </c>
      <c r="D14" s="55">
        <v>45</v>
      </c>
      <c r="E14" s="60">
        <f>D14+1</f>
        <v>46</v>
      </c>
      <c r="F14" s="60">
        <f>E14+1</f>
        <v>47</v>
      </c>
      <c r="G14" s="60">
        <f>F14+1.5</f>
        <v>48.5</v>
      </c>
      <c r="H14" s="53"/>
      <c r="I14" s="82"/>
      <c r="J14" s="82"/>
      <c r="K14" s="82" t="s">
        <v>157</v>
      </c>
      <c r="L14" s="82"/>
      <c r="M14" s="82"/>
      <c r="N14" s="82"/>
    </row>
    <row r="15" ht="29.1" customHeight="1" spans="1:14">
      <c r="A15" s="59" t="s">
        <v>165</v>
      </c>
      <c r="B15" s="60">
        <v>14</v>
      </c>
      <c r="C15" s="60">
        <v>14</v>
      </c>
      <c r="D15" s="55">
        <v>14.5</v>
      </c>
      <c r="E15" s="60">
        <f>D15</f>
        <v>14.5</v>
      </c>
      <c r="F15" s="60">
        <v>15</v>
      </c>
      <c r="G15" s="60">
        <v>15</v>
      </c>
      <c r="H15" s="53"/>
      <c r="I15" s="82"/>
      <c r="J15" s="82"/>
      <c r="K15" s="82" t="s">
        <v>157</v>
      </c>
      <c r="L15" s="82"/>
      <c r="M15" s="84"/>
      <c r="N15" s="176"/>
    </row>
    <row r="16" ht="29.1" customHeight="1" spans="1:14">
      <c r="A16" s="62" t="s">
        <v>166</v>
      </c>
      <c r="B16" s="63">
        <v>40.5</v>
      </c>
      <c r="C16" s="63">
        <v>41.5</v>
      </c>
      <c r="D16" s="64">
        <v>42.5</v>
      </c>
      <c r="E16" s="65">
        <v>43.5</v>
      </c>
      <c r="F16" s="65">
        <v>44.5</v>
      </c>
      <c r="G16" s="65">
        <v>46</v>
      </c>
      <c r="H16" s="53"/>
      <c r="I16" s="82"/>
      <c r="J16" s="82"/>
      <c r="K16" s="82" t="s">
        <v>167</v>
      </c>
      <c r="L16" s="82"/>
      <c r="M16" s="84"/>
      <c r="N16" s="176"/>
    </row>
    <row r="17" ht="29.1" customHeight="1" spans="1:14">
      <c r="A17" s="62" t="s">
        <v>168</v>
      </c>
      <c r="B17" s="66">
        <v>1.8</v>
      </c>
      <c r="C17" s="66">
        <v>1.8</v>
      </c>
      <c r="D17" s="66">
        <v>1.8</v>
      </c>
      <c r="E17" s="66">
        <v>1.8</v>
      </c>
      <c r="F17" s="66">
        <v>1.8</v>
      </c>
      <c r="G17" s="66">
        <v>1.8</v>
      </c>
      <c r="H17" s="53"/>
      <c r="I17" s="82"/>
      <c r="J17" s="82"/>
      <c r="K17" s="82"/>
      <c r="L17" s="82"/>
      <c r="M17" s="84"/>
      <c r="N17" s="83"/>
    </row>
    <row r="18" ht="29.1" customHeight="1" spans="1:14">
      <c r="A18" s="67" t="s">
        <v>169</v>
      </c>
      <c r="B18" s="68">
        <v>2.8</v>
      </c>
      <c r="C18" s="68">
        <v>2.8</v>
      </c>
      <c r="D18" s="68">
        <v>2.8</v>
      </c>
      <c r="E18" s="68">
        <v>2.8</v>
      </c>
      <c r="F18" s="68">
        <v>2.8</v>
      </c>
      <c r="G18" s="68">
        <v>2.8</v>
      </c>
      <c r="H18" s="53"/>
      <c r="I18" s="82"/>
      <c r="J18" s="82"/>
      <c r="K18" s="82"/>
      <c r="L18" s="82"/>
      <c r="M18" s="84"/>
      <c r="N18" s="177"/>
    </row>
    <row r="19" ht="29.1" customHeight="1" spans="1:14">
      <c r="A19" s="67"/>
      <c r="B19" s="70"/>
      <c r="C19" s="70"/>
      <c r="D19" s="70"/>
      <c r="E19" s="70"/>
      <c r="F19" s="70"/>
      <c r="G19" s="70"/>
      <c r="H19" s="71"/>
      <c r="I19" s="178"/>
      <c r="J19" s="179"/>
      <c r="K19" s="180"/>
      <c r="L19" s="181"/>
      <c r="M19" s="181"/>
      <c r="N19" s="182"/>
    </row>
    <row r="20" ht="15" spans="1:14">
      <c r="A20" s="167"/>
      <c r="B20" s="168"/>
      <c r="C20" s="168"/>
      <c r="D20" s="169"/>
      <c r="E20" s="169"/>
      <c r="F20" s="169"/>
      <c r="G20" s="169"/>
      <c r="H20" s="74"/>
      <c r="I20" s="74"/>
      <c r="J20" s="74"/>
      <c r="K20" s="74"/>
      <c r="L20" s="74"/>
      <c r="M20" s="74"/>
      <c r="N20" s="74"/>
    </row>
    <row r="21" ht="21.95" customHeight="1" spans="1:14">
      <c r="A21" s="73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4.25" spans="1:14">
      <c r="A22" s="74"/>
      <c r="B22" s="74"/>
      <c r="C22" s="74"/>
      <c r="D22" s="74"/>
      <c r="E22" s="74"/>
      <c r="F22" s="74"/>
      <c r="G22" s="74"/>
      <c r="H22" s="74"/>
      <c r="I22" s="72" t="s">
        <v>171</v>
      </c>
      <c r="J22" s="88"/>
      <c r="K22" s="72" t="s">
        <v>172</v>
      </c>
      <c r="L22" s="72"/>
      <c r="M22" s="72" t="s">
        <v>173</v>
      </c>
      <c r="N22" s="73" t="s">
        <v>140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opLeftCell="B2" workbookViewId="0">
      <selection activeCell="J8" sqref="J8"/>
    </sheetView>
  </sheetViews>
  <sheetFormatPr defaultColWidth="9" defaultRowHeight="26.1" customHeight="1"/>
  <cols>
    <col min="1" max="1" width="17.125" style="73" customWidth="1"/>
    <col min="2" max="7" width="9.375" style="73" customWidth="1"/>
    <col min="8" max="8" width="1.375" style="73" customWidth="1"/>
    <col min="9" max="14" width="15.625" style="73" customWidth="1"/>
    <col min="15" max="16384" width="9" style="73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9.1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5" t="s">
        <v>54</v>
      </c>
      <c r="J2" s="48" t="s">
        <v>55</v>
      </c>
      <c r="K2" s="48"/>
      <c r="L2" s="48"/>
      <c r="M2" s="48"/>
      <c r="N2" s="76"/>
    </row>
    <row r="3" ht="29.1" customHeight="1" spans="1:14">
      <c r="A3" s="51" t="s">
        <v>145</v>
      </c>
      <c r="B3" s="52" t="s">
        <v>146</v>
      </c>
      <c r="C3" s="52"/>
      <c r="D3" s="52"/>
      <c r="E3" s="52"/>
      <c r="F3" s="52"/>
      <c r="G3" s="52"/>
      <c r="H3" s="53"/>
      <c r="I3" s="77" t="s">
        <v>147</v>
      </c>
      <c r="J3" s="77"/>
      <c r="K3" s="77"/>
      <c r="L3" s="77"/>
      <c r="M3" s="77"/>
      <c r="N3" s="78"/>
    </row>
    <row r="4" ht="29.1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54" t="s">
        <v>107</v>
      </c>
      <c r="J4" s="54" t="s">
        <v>108</v>
      </c>
      <c r="K4" s="166" t="s">
        <v>109</v>
      </c>
      <c r="L4" s="54" t="s">
        <v>110</v>
      </c>
      <c r="M4" s="54" t="s">
        <v>111</v>
      </c>
      <c r="N4" s="54" t="s">
        <v>112</v>
      </c>
    </row>
    <row r="5" ht="29.1" customHeight="1" spans="1:14">
      <c r="A5" s="51"/>
      <c r="B5" s="54" t="s">
        <v>148</v>
      </c>
      <c r="C5" s="54" t="s">
        <v>149</v>
      </c>
      <c r="D5" s="55" t="s">
        <v>150</v>
      </c>
      <c r="E5" s="54" t="s">
        <v>151</v>
      </c>
      <c r="F5" s="54" t="s">
        <v>152</v>
      </c>
      <c r="G5" s="54" t="s">
        <v>153</v>
      </c>
      <c r="H5" s="53"/>
      <c r="I5" s="80" t="s">
        <v>116</v>
      </c>
      <c r="J5" s="80" t="s">
        <v>174</v>
      </c>
      <c r="K5" s="80" t="s">
        <v>174</v>
      </c>
      <c r="L5" s="80" t="s">
        <v>174</v>
      </c>
      <c r="M5" s="80" t="s">
        <v>174</v>
      </c>
      <c r="N5" s="80" t="s">
        <v>174</v>
      </c>
    </row>
    <row r="6" ht="29.1" customHeight="1" spans="1:14">
      <c r="A6" s="56" t="s">
        <v>154</v>
      </c>
      <c r="B6" s="57">
        <f>C6-1</f>
        <v>67</v>
      </c>
      <c r="C6" s="57">
        <f>D6-2</f>
        <v>68</v>
      </c>
      <c r="D6" s="58">
        <v>70</v>
      </c>
      <c r="E6" s="57">
        <f>D6+2</f>
        <v>72</v>
      </c>
      <c r="F6" s="57">
        <f>E6+2</f>
        <v>74</v>
      </c>
      <c r="G6" s="57">
        <f>F6+1</f>
        <v>75</v>
      </c>
      <c r="H6" s="53"/>
      <c r="I6" s="81" t="s">
        <v>175</v>
      </c>
      <c r="J6" s="82" t="s">
        <v>176</v>
      </c>
      <c r="K6" s="82" t="s">
        <v>177</v>
      </c>
      <c r="L6" s="82" t="s">
        <v>178</v>
      </c>
      <c r="M6" s="82" t="s">
        <v>177</v>
      </c>
      <c r="N6" s="81" t="s">
        <v>179</v>
      </c>
    </row>
    <row r="7" ht="29.1" customHeight="1" spans="1:14">
      <c r="A7" s="59" t="s">
        <v>156</v>
      </c>
      <c r="B7" s="60">
        <f t="shared" ref="B7:B9" si="0">C7-4</f>
        <v>100</v>
      </c>
      <c r="C7" s="60">
        <f t="shared" ref="C7:C9" si="1">D7-4</f>
        <v>104</v>
      </c>
      <c r="D7" s="55">
        <v>108</v>
      </c>
      <c r="E7" s="60">
        <f t="shared" ref="E7:E9" si="2">D7+4</f>
        <v>112</v>
      </c>
      <c r="F7" s="60">
        <f>E7+4</f>
        <v>116</v>
      </c>
      <c r="G7" s="60">
        <f t="shared" ref="G7:G9" si="3">F7+6</f>
        <v>122</v>
      </c>
      <c r="H7" s="53"/>
      <c r="I7" s="83" t="s">
        <v>180</v>
      </c>
      <c r="J7" s="82" t="s">
        <v>181</v>
      </c>
      <c r="K7" s="82" t="s">
        <v>182</v>
      </c>
      <c r="L7" s="82" t="s">
        <v>183</v>
      </c>
      <c r="M7" s="84" t="s">
        <v>184</v>
      </c>
      <c r="N7" s="83" t="s">
        <v>183</v>
      </c>
    </row>
    <row r="8" ht="29.1" customHeight="1" spans="1:14">
      <c r="A8" s="59" t="s">
        <v>158</v>
      </c>
      <c r="B8" s="60">
        <f t="shared" si="0"/>
        <v>98</v>
      </c>
      <c r="C8" s="60">
        <f t="shared" si="1"/>
        <v>102</v>
      </c>
      <c r="D8" s="55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3"/>
      <c r="J8" s="82"/>
      <c r="K8" s="82"/>
      <c r="L8" s="82"/>
      <c r="M8" s="84"/>
      <c r="N8" s="83"/>
    </row>
    <row r="9" ht="29.1" customHeight="1" spans="1:14">
      <c r="A9" s="59" t="s">
        <v>159</v>
      </c>
      <c r="B9" s="60">
        <f t="shared" si="0"/>
        <v>98</v>
      </c>
      <c r="C9" s="60">
        <f t="shared" si="1"/>
        <v>102</v>
      </c>
      <c r="D9" s="55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83" t="s">
        <v>185</v>
      </c>
      <c r="J9" s="82" t="s">
        <v>184</v>
      </c>
      <c r="K9" s="82" t="s">
        <v>186</v>
      </c>
      <c r="L9" s="82" t="s">
        <v>187</v>
      </c>
      <c r="M9" s="84" t="s">
        <v>188</v>
      </c>
      <c r="N9" s="83" t="s">
        <v>181</v>
      </c>
    </row>
    <row r="10" ht="29.1" customHeight="1" spans="1:14">
      <c r="A10" s="59" t="s">
        <v>160</v>
      </c>
      <c r="B10" s="60">
        <f>C10-1.2</f>
        <v>43.6</v>
      </c>
      <c r="C10" s="60">
        <f>D10-1.2</f>
        <v>44.8</v>
      </c>
      <c r="D10" s="55">
        <v>46</v>
      </c>
      <c r="E10" s="60">
        <f>D10+1.2</f>
        <v>47.2</v>
      </c>
      <c r="F10" s="60">
        <f>E10+1.2</f>
        <v>48.4</v>
      </c>
      <c r="G10" s="60">
        <f>F10+1.4</f>
        <v>49.8</v>
      </c>
      <c r="H10" s="53"/>
      <c r="I10" s="83" t="s">
        <v>180</v>
      </c>
      <c r="J10" s="82" t="s">
        <v>189</v>
      </c>
      <c r="K10" s="82" t="s">
        <v>190</v>
      </c>
      <c r="L10" s="82" t="s">
        <v>191</v>
      </c>
      <c r="M10" s="84" t="s">
        <v>192</v>
      </c>
      <c r="N10" s="83" t="s">
        <v>181</v>
      </c>
    </row>
    <row r="11" ht="29.1" customHeight="1" spans="1:14">
      <c r="A11" s="59" t="s">
        <v>161</v>
      </c>
      <c r="B11" s="60">
        <f>C11-0.5</f>
        <v>19</v>
      </c>
      <c r="C11" s="60">
        <f>D11-0.5</f>
        <v>19.5</v>
      </c>
      <c r="D11" s="55">
        <v>20</v>
      </c>
      <c r="E11" s="60">
        <f t="shared" ref="E11:G11" si="4">D11+0.5</f>
        <v>20.5</v>
      </c>
      <c r="F11" s="60">
        <f t="shared" si="4"/>
        <v>21</v>
      </c>
      <c r="G11" s="60">
        <f t="shared" si="4"/>
        <v>21.5</v>
      </c>
      <c r="H11" s="53"/>
      <c r="I11" s="83" t="s">
        <v>157</v>
      </c>
      <c r="J11" s="82" t="s">
        <v>193</v>
      </c>
      <c r="K11" s="82" t="s">
        <v>179</v>
      </c>
      <c r="L11" s="82" t="s">
        <v>194</v>
      </c>
      <c r="M11" s="84" t="s">
        <v>184</v>
      </c>
      <c r="N11" s="83" t="s">
        <v>184</v>
      </c>
    </row>
    <row r="12" ht="29.1" customHeight="1" spans="1:14">
      <c r="A12" s="59" t="s">
        <v>162</v>
      </c>
      <c r="B12" s="61">
        <f>C12-0.7</f>
        <v>18.1</v>
      </c>
      <c r="C12" s="61">
        <f>D12-0.7</f>
        <v>18.8</v>
      </c>
      <c r="D12" s="55">
        <v>19.5</v>
      </c>
      <c r="E12" s="61">
        <f>D12+0.7</f>
        <v>20.2</v>
      </c>
      <c r="F12" s="61">
        <f>E12+0.7</f>
        <v>20.9</v>
      </c>
      <c r="G12" s="61">
        <f>F12+0.95</f>
        <v>21.85</v>
      </c>
      <c r="H12" s="53"/>
      <c r="I12" s="83" t="s">
        <v>195</v>
      </c>
      <c r="J12" s="82" t="s">
        <v>184</v>
      </c>
      <c r="K12" s="82" t="s">
        <v>184</v>
      </c>
      <c r="L12" s="82" t="s">
        <v>196</v>
      </c>
      <c r="M12" s="84" t="s">
        <v>184</v>
      </c>
      <c r="N12" s="83" t="s">
        <v>197</v>
      </c>
    </row>
    <row r="13" ht="29.1" customHeight="1" spans="1:14">
      <c r="A13" s="59" t="s">
        <v>163</v>
      </c>
      <c r="B13" s="60">
        <f>C13-0.7</f>
        <v>15.6</v>
      </c>
      <c r="C13" s="60">
        <f>D13-0.7</f>
        <v>16.3</v>
      </c>
      <c r="D13" s="55">
        <v>17</v>
      </c>
      <c r="E13" s="60">
        <f>D13+0.7</f>
        <v>17.7</v>
      </c>
      <c r="F13" s="60">
        <f>E13+0.7</f>
        <v>18.4</v>
      </c>
      <c r="G13" s="60">
        <f>F13+0.95</f>
        <v>19.35</v>
      </c>
      <c r="H13" s="53"/>
      <c r="I13" s="83" t="s">
        <v>198</v>
      </c>
      <c r="J13" s="82" t="s">
        <v>184</v>
      </c>
      <c r="K13" s="82" t="s">
        <v>199</v>
      </c>
      <c r="L13" s="82" t="s">
        <v>199</v>
      </c>
      <c r="M13" s="84" t="s">
        <v>200</v>
      </c>
      <c r="N13" s="83" t="s">
        <v>179</v>
      </c>
    </row>
    <row r="14" ht="29.1" customHeight="1" spans="1:14">
      <c r="A14" s="59" t="s">
        <v>164</v>
      </c>
      <c r="B14" s="60">
        <f>C14-1</f>
        <v>43</v>
      </c>
      <c r="C14" s="60">
        <f>D14-1</f>
        <v>44</v>
      </c>
      <c r="D14" s="55">
        <v>45</v>
      </c>
      <c r="E14" s="60">
        <f>D14+1</f>
        <v>46</v>
      </c>
      <c r="F14" s="60">
        <f>E14+1</f>
        <v>47</v>
      </c>
      <c r="G14" s="60">
        <f>F14+1.5</f>
        <v>48.5</v>
      </c>
      <c r="H14" s="53"/>
      <c r="I14" s="83" t="s">
        <v>195</v>
      </c>
      <c r="J14" s="82" t="s">
        <v>181</v>
      </c>
      <c r="K14" s="82" t="s">
        <v>201</v>
      </c>
      <c r="L14" s="82" t="s">
        <v>201</v>
      </c>
      <c r="M14" s="84" t="s">
        <v>181</v>
      </c>
      <c r="N14" s="83" t="s">
        <v>181</v>
      </c>
    </row>
    <row r="15" ht="29.1" customHeight="1" spans="1:14">
      <c r="A15" s="59" t="s">
        <v>165</v>
      </c>
      <c r="B15" s="60">
        <v>14</v>
      </c>
      <c r="C15" s="60">
        <v>14</v>
      </c>
      <c r="D15" s="55">
        <v>14.5</v>
      </c>
      <c r="E15" s="60">
        <f>D15</f>
        <v>14.5</v>
      </c>
      <c r="F15" s="60">
        <v>15</v>
      </c>
      <c r="G15" s="60">
        <v>15</v>
      </c>
      <c r="H15" s="53"/>
      <c r="I15" s="82"/>
      <c r="J15" s="82"/>
      <c r="K15" s="82"/>
      <c r="L15" s="82"/>
      <c r="M15" s="84"/>
      <c r="N15" s="83"/>
    </row>
    <row r="16" ht="29.1" customHeight="1" spans="1:14">
      <c r="A16" s="62" t="s">
        <v>166</v>
      </c>
      <c r="B16" s="63">
        <v>40.5</v>
      </c>
      <c r="C16" s="63">
        <v>41.5</v>
      </c>
      <c r="D16" s="64">
        <v>42.5</v>
      </c>
      <c r="E16" s="65">
        <v>43.5</v>
      </c>
      <c r="F16" s="65">
        <v>44.5</v>
      </c>
      <c r="G16" s="65">
        <v>46</v>
      </c>
      <c r="H16" s="53"/>
      <c r="I16" s="82"/>
      <c r="J16" s="82"/>
      <c r="K16" s="82"/>
      <c r="L16" s="82"/>
      <c r="M16" s="84"/>
      <c r="N16" s="83"/>
    </row>
    <row r="17" ht="29.1" customHeight="1" spans="1:14">
      <c r="A17" s="62" t="s">
        <v>168</v>
      </c>
      <c r="B17" s="66">
        <v>1.8</v>
      </c>
      <c r="C17" s="66">
        <v>1.8</v>
      </c>
      <c r="D17" s="66">
        <v>1.8</v>
      </c>
      <c r="E17" s="66">
        <v>1.8</v>
      </c>
      <c r="F17" s="66">
        <v>1.8</v>
      </c>
      <c r="G17" s="66">
        <v>1.8</v>
      </c>
      <c r="H17" s="53"/>
      <c r="I17" s="82"/>
      <c r="J17" s="82"/>
      <c r="K17" s="82"/>
      <c r="L17" s="82"/>
      <c r="M17" s="84"/>
      <c r="N17" s="83"/>
    </row>
    <row r="18" ht="29.1" customHeight="1" spans="1:14">
      <c r="A18" s="67" t="s">
        <v>169</v>
      </c>
      <c r="B18" s="68">
        <v>2.8</v>
      </c>
      <c r="C18" s="68">
        <v>2.8</v>
      </c>
      <c r="D18" s="68">
        <v>2.8</v>
      </c>
      <c r="E18" s="68">
        <v>2.8</v>
      </c>
      <c r="F18" s="68">
        <v>2.8</v>
      </c>
      <c r="G18" s="68">
        <v>2.8</v>
      </c>
      <c r="H18" s="53"/>
      <c r="I18" s="82"/>
      <c r="J18" s="82"/>
      <c r="K18" s="82"/>
      <c r="L18" s="82"/>
      <c r="M18" s="84"/>
      <c r="N18" s="83"/>
    </row>
    <row r="19" ht="29.1" customHeight="1" spans="1:14">
      <c r="A19" s="69"/>
      <c r="B19" s="70"/>
      <c r="C19" s="70"/>
      <c r="D19" s="70"/>
      <c r="E19" s="70"/>
      <c r="F19" s="70"/>
      <c r="G19" s="70"/>
      <c r="H19" s="71"/>
      <c r="I19" s="85"/>
      <c r="J19" s="85"/>
      <c r="K19" s="86"/>
      <c r="L19" s="85"/>
      <c r="M19" s="85"/>
      <c r="N19" s="87"/>
    </row>
    <row r="20" ht="15" spans="1:14">
      <c r="A20" s="72" t="s">
        <v>122</v>
      </c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ht="14.25" spans="1:14">
      <c r="A21" s="73" t="s">
        <v>170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ht="14.25" spans="1:13">
      <c r="A22" s="74"/>
      <c r="B22" s="74"/>
      <c r="C22" s="74"/>
      <c r="D22" s="74"/>
      <c r="E22" s="74"/>
      <c r="F22" s="74"/>
      <c r="G22" s="74"/>
      <c r="H22" s="74"/>
      <c r="I22" s="72" t="s">
        <v>202</v>
      </c>
      <c r="J22" s="88"/>
      <c r="K22" s="72" t="s">
        <v>203</v>
      </c>
      <c r="L22" s="72"/>
      <c r="M22" s="72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56944444444444" right="0.118055555555556" top="0.75" bottom="0.75" header="0.3" footer="0.3"/>
  <pageSetup paperSize="9" scale="81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zoomScalePageLayoutView="125" workbookViewId="0">
      <selection activeCell="M40" sqref="M40"/>
    </sheetView>
  </sheetViews>
  <sheetFormatPr defaultColWidth="10.125" defaultRowHeight="14.25"/>
  <cols>
    <col min="1" max="1" width="9.625" style="91" customWidth="1"/>
    <col min="2" max="2" width="11.125" style="91" customWidth="1"/>
    <col min="3" max="3" width="9.125" style="91" customWidth="1"/>
    <col min="4" max="4" width="9.5" style="91" customWidth="1"/>
    <col min="5" max="5" width="10.5" style="91" customWidth="1"/>
    <col min="6" max="6" width="10.375" style="91" customWidth="1"/>
    <col min="7" max="7" width="9.5" style="91" customWidth="1"/>
    <col min="8" max="8" width="9.125" style="91" customWidth="1"/>
    <col min="9" max="9" width="8.125" style="91" customWidth="1"/>
    <col min="10" max="10" width="10.5" style="91" customWidth="1"/>
    <col min="11" max="11" width="12.125" style="91" customWidth="1"/>
    <col min="12" max="16384" width="10.125" style="91"/>
  </cols>
  <sheetData>
    <row r="1" ht="26.25" spans="1:11">
      <c r="A1" s="92" t="s">
        <v>204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50</v>
      </c>
      <c r="B2" s="94" t="s">
        <v>51</v>
      </c>
      <c r="C2" s="94"/>
      <c r="D2" s="95" t="s">
        <v>59</v>
      </c>
      <c r="E2" s="96" t="s">
        <v>60</v>
      </c>
      <c r="F2" s="97" t="s">
        <v>205</v>
      </c>
      <c r="G2" s="98" t="s">
        <v>66</v>
      </c>
      <c r="H2" s="98"/>
      <c r="I2" s="127" t="s">
        <v>54</v>
      </c>
      <c r="J2" s="98" t="s">
        <v>55</v>
      </c>
      <c r="K2" s="149"/>
    </row>
    <row r="3" spans="1:11">
      <c r="A3" s="99" t="s">
        <v>72</v>
      </c>
      <c r="B3" s="100">
        <v>8036</v>
      </c>
      <c r="C3" s="100"/>
      <c r="D3" s="101" t="s">
        <v>206</v>
      </c>
      <c r="E3" s="102">
        <v>45407</v>
      </c>
      <c r="F3" s="103"/>
      <c r="G3" s="103"/>
      <c r="H3" s="104" t="s">
        <v>207</v>
      </c>
      <c r="I3" s="104"/>
      <c r="J3" s="104"/>
      <c r="K3" s="150"/>
    </row>
    <row r="4" spans="1:11">
      <c r="A4" s="105" t="s">
        <v>69</v>
      </c>
      <c r="B4" s="100">
        <v>2</v>
      </c>
      <c r="C4" s="100">
        <v>6</v>
      </c>
      <c r="D4" s="106" t="s">
        <v>208</v>
      </c>
      <c r="E4" s="103" t="s">
        <v>209</v>
      </c>
      <c r="F4" s="103"/>
      <c r="G4" s="103"/>
      <c r="H4" s="106" t="s">
        <v>210</v>
      </c>
      <c r="I4" s="106"/>
      <c r="J4" s="119" t="s">
        <v>63</v>
      </c>
      <c r="K4" s="151" t="s">
        <v>64</v>
      </c>
    </row>
    <row r="5" spans="1:11">
      <c r="A5" s="105" t="s">
        <v>211</v>
      </c>
      <c r="B5" s="100">
        <v>1</v>
      </c>
      <c r="C5" s="100"/>
      <c r="D5" s="101" t="s">
        <v>209</v>
      </c>
      <c r="E5" s="101" t="s">
        <v>212</v>
      </c>
      <c r="F5" s="101" t="s">
        <v>213</v>
      </c>
      <c r="G5" s="101" t="s">
        <v>214</v>
      </c>
      <c r="H5" s="106" t="s">
        <v>215</v>
      </c>
      <c r="I5" s="106"/>
      <c r="J5" s="119" t="s">
        <v>63</v>
      </c>
      <c r="K5" s="151" t="s">
        <v>64</v>
      </c>
    </row>
    <row r="6" ht="15" spans="1:11">
      <c r="A6" s="107" t="s">
        <v>216</v>
      </c>
      <c r="B6" s="108">
        <v>125</v>
      </c>
      <c r="C6" s="108"/>
      <c r="D6" s="109" t="s">
        <v>217</v>
      </c>
      <c r="E6" s="110"/>
      <c r="F6" s="111">
        <v>1800</v>
      </c>
      <c r="G6" s="109"/>
      <c r="H6" s="112" t="s">
        <v>218</v>
      </c>
      <c r="I6" s="112"/>
      <c r="J6" s="125" t="s">
        <v>63</v>
      </c>
      <c r="K6" s="152" t="s">
        <v>64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219</v>
      </c>
      <c r="B8" s="97" t="s">
        <v>220</v>
      </c>
      <c r="C8" s="97" t="s">
        <v>221</v>
      </c>
      <c r="D8" s="97" t="s">
        <v>222</v>
      </c>
      <c r="E8" s="97" t="s">
        <v>223</v>
      </c>
      <c r="F8" s="97" t="s">
        <v>224</v>
      </c>
      <c r="G8" s="117"/>
      <c r="H8" s="118"/>
      <c r="I8" s="118"/>
      <c r="J8" s="118"/>
      <c r="K8" s="153"/>
    </row>
    <row r="9" spans="1:11">
      <c r="A9" s="105" t="s">
        <v>225</v>
      </c>
      <c r="B9" s="106"/>
      <c r="C9" s="119" t="s">
        <v>63</v>
      </c>
      <c r="D9" s="119" t="s">
        <v>64</v>
      </c>
      <c r="E9" s="101" t="s">
        <v>226</v>
      </c>
      <c r="F9" s="120" t="s">
        <v>227</v>
      </c>
      <c r="G9" s="121"/>
      <c r="H9" s="122"/>
      <c r="I9" s="122"/>
      <c r="J9" s="122"/>
      <c r="K9" s="154"/>
    </row>
    <row r="10" spans="1:11">
      <c r="A10" s="105" t="s">
        <v>228</v>
      </c>
      <c r="B10" s="106"/>
      <c r="C10" s="119" t="s">
        <v>63</v>
      </c>
      <c r="D10" s="119" t="s">
        <v>64</v>
      </c>
      <c r="E10" s="101" t="s">
        <v>229</v>
      </c>
      <c r="F10" s="120" t="s">
        <v>230</v>
      </c>
      <c r="G10" s="121" t="s">
        <v>231</v>
      </c>
      <c r="H10" s="122"/>
      <c r="I10" s="122"/>
      <c r="J10" s="122"/>
      <c r="K10" s="154"/>
    </row>
    <row r="11" spans="1:11">
      <c r="A11" s="123" t="s">
        <v>232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5"/>
    </row>
    <row r="12" spans="1:11">
      <c r="A12" s="99" t="s">
        <v>84</v>
      </c>
      <c r="B12" s="119" t="s">
        <v>80</v>
      </c>
      <c r="C12" s="119" t="s">
        <v>81</v>
      </c>
      <c r="D12" s="120"/>
      <c r="E12" s="101" t="s">
        <v>82</v>
      </c>
      <c r="F12" s="119" t="s">
        <v>80</v>
      </c>
      <c r="G12" s="119" t="s">
        <v>81</v>
      </c>
      <c r="H12" s="119"/>
      <c r="I12" s="101" t="s">
        <v>233</v>
      </c>
      <c r="J12" s="119" t="s">
        <v>80</v>
      </c>
      <c r="K12" s="151" t="s">
        <v>81</v>
      </c>
    </row>
    <row r="13" spans="1:11">
      <c r="A13" s="99" t="s">
        <v>87</v>
      </c>
      <c r="B13" s="119" t="s">
        <v>80</v>
      </c>
      <c r="C13" s="119" t="s">
        <v>81</v>
      </c>
      <c r="D13" s="120"/>
      <c r="E13" s="101" t="s">
        <v>92</v>
      </c>
      <c r="F13" s="119" t="s">
        <v>80</v>
      </c>
      <c r="G13" s="119" t="s">
        <v>81</v>
      </c>
      <c r="H13" s="119"/>
      <c r="I13" s="101" t="s">
        <v>234</v>
      </c>
      <c r="J13" s="119" t="s">
        <v>80</v>
      </c>
      <c r="K13" s="151" t="s">
        <v>81</v>
      </c>
    </row>
    <row r="14" ht="15" spans="1:11">
      <c r="A14" s="107" t="s">
        <v>235</v>
      </c>
      <c r="B14" s="125" t="s">
        <v>80</v>
      </c>
      <c r="C14" s="125" t="s">
        <v>81</v>
      </c>
      <c r="D14" s="110"/>
      <c r="E14" s="109" t="s">
        <v>236</v>
      </c>
      <c r="F14" s="125" t="s">
        <v>80</v>
      </c>
      <c r="G14" s="125" t="s">
        <v>81</v>
      </c>
      <c r="H14" s="125"/>
      <c r="I14" s="109" t="s">
        <v>237</v>
      </c>
      <c r="J14" s="125" t="s">
        <v>80</v>
      </c>
      <c r="K14" s="152" t="s">
        <v>81</v>
      </c>
    </row>
    <row r="15" ht="15" spans="1:11">
      <c r="A15" s="113"/>
      <c r="B15" s="126"/>
      <c r="C15" s="126"/>
      <c r="D15" s="114"/>
      <c r="E15" s="113"/>
      <c r="F15" s="126"/>
      <c r="G15" s="126"/>
      <c r="H15" s="126"/>
      <c r="I15" s="113"/>
      <c r="J15" s="126"/>
      <c r="K15" s="126"/>
    </row>
    <row r="16" s="89" customFormat="1" spans="1:11">
      <c r="A16" s="93" t="s">
        <v>238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6"/>
    </row>
    <row r="17" spans="1:11">
      <c r="A17" s="105" t="s">
        <v>239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7"/>
    </row>
    <row r="18" spans="1:11">
      <c r="A18" s="105" t="s">
        <v>240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7"/>
    </row>
    <row r="19" spans="1:11">
      <c r="A19" s="128" t="s">
        <v>241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1"/>
    </row>
    <row r="20" spans="1:11">
      <c r="A20" s="129" t="s">
        <v>242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58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59"/>
    </row>
    <row r="24" spans="1:11">
      <c r="A24" s="105" t="s">
        <v>121</v>
      </c>
      <c r="B24" s="106"/>
      <c r="C24" s="119" t="s">
        <v>63</v>
      </c>
      <c r="D24" s="119" t="s">
        <v>64</v>
      </c>
      <c r="E24" s="104"/>
      <c r="F24" s="104"/>
      <c r="G24" s="104"/>
      <c r="H24" s="104"/>
      <c r="I24" s="104"/>
      <c r="J24" s="104"/>
      <c r="K24" s="150"/>
    </row>
    <row r="25" ht="15" spans="1:11">
      <c r="A25" s="133" t="s">
        <v>243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0"/>
    </row>
    <row r="26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244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1"/>
    </row>
    <row r="28" spans="1:11">
      <c r="A28" s="129" t="s">
        <v>245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58"/>
    </row>
    <row r="29" spans="1:11">
      <c r="A29" s="129" t="s">
        <v>246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58"/>
    </row>
    <row r="30" spans="1:11">
      <c r="A30" s="129" t="s">
        <v>247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58"/>
    </row>
    <row r="31" spans="1:11">
      <c r="A31" s="129" t="s">
        <v>248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58"/>
    </row>
    <row r="32" spans="1:11">
      <c r="A32" s="129" t="s">
        <v>249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58"/>
    </row>
    <row r="33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23.1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.1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.1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3"/>
    </row>
    <row r="37" ht="18.75" customHeight="1" spans="1:11">
      <c r="A37" s="143" t="s">
        <v>250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4"/>
    </row>
    <row r="38" s="90" customFormat="1" ht="18.75" customHeight="1" spans="1:11">
      <c r="A38" s="105" t="s">
        <v>251</v>
      </c>
      <c r="B38" s="106"/>
      <c r="C38" s="106"/>
      <c r="D38" s="104" t="s">
        <v>252</v>
      </c>
      <c r="E38" s="104"/>
      <c r="F38" s="145" t="s">
        <v>253</v>
      </c>
      <c r="G38" s="146"/>
      <c r="H38" s="106" t="s">
        <v>254</v>
      </c>
      <c r="I38" s="106"/>
      <c r="J38" s="106" t="s">
        <v>255</v>
      </c>
      <c r="K38" s="157"/>
    </row>
    <row r="39" ht="18.75" customHeight="1" spans="1:13">
      <c r="A39" s="105" t="s">
        <v>122</v>
      </c>
      <c r="B39" s="106" t="s">
        <v>256</v>
      </c>
      <c r="C39" s="106"/>
      <c r="D39" s="106"/>
      <c r="E39" s="106"/>
      <c r="F39" s="106"/>
      <c r="G39" s="106"/>
      <c r="H39" s="106"/>
      <c r="I39" s="106"/>
      <c r="J39" s="106"/>
      <c r="K39" s="157"/>
      <c r="M39" s="90"/>
    </row>
    <row r="40" ht="30.95" customHeight="1" spans="1:11">
      <c r="A40" s="105" t="s">
        <v>257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7"/>
    </row>
    <row r="41" ht="18.75" customHeight="1" spans="1:11">
      <c r="A41" s="105"/>
      <c r="B41" s="106"/>
      <c r="C41" s="106"/>
      <c r="D41" s="106"/>
      <c r="E41" s="106"/>
      <c r="F41" s="106"/>
      <c r="G41" s="106"/>
      <c r="H41" s="106"/>
      <c r="I41" s="106"/>
      <c r="J41" s="106"/>
      <c r="K41" s="157"/>
    </row>
    <row r="42" ht="32.1" customHeight="1" spans="1:11">
      <c r="A42" s="107" t="s">
        <v>134</v>
      </c>
      <c r="B42" s="111" t="s">
        <v>258</v>
      </c>
      <c r="C42" s="111"/>
      <c r="D42" s="109" t="s">
        <v>259</v>
      </c>
      <c r="E42" s="110" t="s">
        <v>137</v>
      </c>
      <c r="F42" s="109" t="s">
        <v>138</v>
      </c>
      <c r="G42" s="147">
        <v>45412</v>
      </c>
      <c r="H42" s="148" t="s">
        <v>139</v>
      </c>
      <c r="I42" s="148"/>
      <c r="J42" s="111" t="s">
        <v>140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561975</xdr:colOff>
                    <xdr:row>10</xdr:row>
                    <xdr:rowOff>285750</xdr:rowOff>
                  </from>
                  <to>
                    <xdr:col>3</xdr:col>
                    <xdr:colOff>685800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800100</xdr:colOff>
                    <xdr:row>37</xdr:row>
                    <xdr:rowOff>0</xdr:rowOff>
                  </from>
                  <to>
                    <xdr:col>2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504825</xdr:colOff>
                    <xdr:row>6</xdr:row>
                    <xdr:rowOff>76200</xdr:rowOff>
                  </from>
                  <to>
                    <xdr:col>2</xdr:col>
                    <xdr:colOff>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6</xdr:col>
                    <xdr:colOff>676275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133350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104775</xdr:colOff>
                    <xdr:row>37</xdr:row>
                    <xdr:rowOff>19050</xdr:rowOff>
                  </from>
                  <to>
                    <xdr:col>10</xdr:col>
                    <xdr:colOff>685800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571500</xdr:colOff>
                    <xdr:row>13</xdr:row>
                    <xdr:rowOff>0</xdr:rowOff>
                  </from>
                  <to>
                    <xdr:col>3</xdr:col>
                    <xdr:colOff>704850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561975</xdr:colOff>
                    <xdr:row>10</xdr:row>
                    <xdr:rowOff>285750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628650</xdr:colOff>
                    <xdr:row>10</xdr:row>
                    <xdr:rowOff>104775</xdr:rowOff>
                  </from>
                  <to>
                    <xdr:col>7</xdr:col>
                    <xdr:colOff>504825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628650</xdr:colOff>
                    <xdr:row>11</xdr:row>
                    <xdr:rowOff>104775</xdr:rowOff>
                  </from>
                  <to>
                    <xdr:col>7</xdr:col>
                    <xdr:colOff>504825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561975</xdr:colOff>
                    <xdr:row>12</xdr:row>
                    <xdr:rowOff>285750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628650</xdr:colOff>
                    <xdr:row>12</xdr:row>
                    <xdr:rowOff>133350</xdr:rowOff>
                  </from>
                  <to>
                    <xdr:col>7</xdr:col>
                    <xdr:colOff>504825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628650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628650</xdr:colOff>
                    <xdr:row>11</xdr:row>
                    <xdr:rowOff>104775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561975</xdr:colOff>
                    <xdr:row>12</xdr:row>
                    <xdr:rowOff>285750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628650</xdr:colOff>
                    <xdr:row>12</xdr:row>
                    <xdr:rowOff>47625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342900</xdr:colOff>
                    <xdr:row>5</xdr:row>
                    <xdr:rowOff>19050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342900</xdr:colOff>
                    <xdr:row>3</xdr:row>
                    <xdr:rowOff>19050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342900</xdr:colOff>
                    <xdr:row>4</xdr:row>
                    <xdr:rowOff>19050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561975</xdr:colOff>
                    <xdr:row>8</xdr:row>
                    <xdr:rowOff>0</xdr:rowOff>
                  </from>
                  <to>
                    <xdr:col>3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504825</xdr:colOff>
                    <xdr:row>8</xdr:row>
                    <xdr:rowOff>19050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504825</xdr:colOff>
                    <xdr:row>9</xdr:row>
                    <xdr:rowOff>19050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590550</xdr:colOff>
                    <xdr:row>7</xdr:row>
                    <xdr:rowOff>0</xdr:rowOff>
                  </from>
                  <to>
                    <xdr:col>5</xdr:col>
                    <xdr:colOff>542925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647700</xdr:colOff>
                    <xdr:row>7</xdr:row>
                    <xdr:rowOff>0</xdr:rowOff>
                  </from>
                  <to>
                    <xdr:col>4</xdr:col>
                    <xdr:colOff>561975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733425</xdr:colOff>
                    <xdr:row>7</xdr:row>
                    <xdr:rowOff>0</xdr:rowOff>
                  </from>
                  <to>
                    <xdr:col>6</xdr:col>
                    <xdr:colOff>57150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361950</xdr:colOff>
                    <xdr:row>22</xdr:row>
                    <xdr:rowOff>247650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561975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561975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342900</xdr:colOff>
                    <xdr:row>5</xdr:row>
                    <xdr:rowOff>19050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342900</xdr:colOff>
                    <xdr:row>4</xdr:row>
                    <xdr:rowOff>19050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342900</xdr:colOff>
                    <xdr:row>3</xdr:row>
                    <xdr:rowOff>19050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628650</xdr:colOff>
                    <xdr:row>11</xdr:row>
                    <xdr:rowOff>104775</xdr:rowOff>
                  </from>
                  <to>
                    <xdr:col>2</xdr:col>
                    <xdr:colOff>114300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276225</xdr:colOff>
                    <xdr:row>21</xdr:row>
                    <xdr:rowOff>247650</xdr:rowOff>
                  </from>
                  <to>
                    <xdr:col>4</xdr:col>
                    <xdr:colOff>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561975</xdr:colOff>
                    <xdr:row>11</xdr:row>
                    <xdr:rowOff>228600</xdr:rowOff>
                  </from>
                  <to>
                    <xdr:col>3</xdr:col>
                    <xdr:colOff>685800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514350</xdr:colOff>
                    <xdr:row>12</xdr:row>
                    <xdr:rowOff>276225</xdr:rowOff>
                  </from>
                  <to>
                    <xdr:col>2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590550</xdr:colOff>
                    <xdr:row>10</xdr:row>
                    <xdr:rowOff>276225</xdr:rowOff>
                  </from>
                  <to>
                    <xdr:col>2</xdr:col>
                    <xdr:colOff>276225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514350</xdr:colOff>
                    <xdr:row>11</xdr:row>
                    <xdr:rowOff>247650</xdr:rowOff>
                  </from>
                  <to>
                    <xdr:col>6</xdr:col>
                    <xdr:colOff>390525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542925</xdr:colOff>
                    <xdr:row>6</xdr:row>
                    <xdr:rowOff>266700</xdr:rowOff>
                  </from>
                  <to>
                    <xdr:col>4</xdr:col>
                    <xdr:colOff>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J14" sqref="J14"/>
    </sheetView>
  </sheetViews>
  <sheetFormatPr defaultColWidth="9" defaultRowHeight="14.25"/>
  <cols>
    <col min="1" max="1" width="18.5" customWidth="1"/>
    <col min="2" max="7" width="9.375" customWidth="1"/>
    <col min="9" max="14" width="15.625" customWidth="1"/>
  </cols>
  <sheetData>
    <row r="1" ht="30" customHeight="1" spans="1:14">
      <c r="A1" s="45" t="s">
        <v>143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ht="28.5" customHeight="1" spans="1:14">
      <c r="A2" s="47" t="s">
        <v>59</v>
      </c>
      <c r="B2" s="48" t="s">
        <v>60</v>
      </c>
      <c r="C2" s="48"/>
      <c r="D2" s="49" t="s">
        <v>65</v>
      </c>
      <c r="E2" s="48" t="s">
        <v>66</v>
      </c>
      <c r="F2" s="48"/>
      <c r="G2" s="48"/>
      <c r="H2" s="50"/>
      <c r="I2" s="75" t="s">
        <v>54</v>
      </c>
      <c r="J2" s="48" t="s">
        <v>55</v>
      </c>
      <c r="K2" s="48"/>
      <c r="L2" s="48"/>
      <c r="M2" s="48"/>
      <c r="N2" s="76"/>
    </row>
    <row r="3" ht="28.5" customHeight="1" spans="1:14">
      <c r="A3" s="51" t="s">
        <v>145</v>
      </c>
      <c r="B3" s="52" t="s">
        <v>146</v>
      </c>
      <c r="C3" s="52"/>
      <c r="D3" s="52"/>
      <c r="E3" s="52"/>
      <c r="F3" s="52"/>
      <c r="G3" s="52"/>
      <c r="H3" s="53"/>
      <c r="I3" s="77" t="s">
        <v>147</v>
      </c>
      <c r="J3" s="77"/>
      <c r="K3" s="77"/>
      <c r="L3" s="77"/>
      <c r="M3" s="77"/>
      <c r="N3" s="78"/>
    </row>
    <row r="4" ht="28.5" customHeight="1" spans="1:14">
      <c r="A4" s="51"/>
      <c r="B4" s="54" t="s">
        <v>107</v>
      </c>
      <c r="C4" s="54" t="s">
        <v>108</v>
      </c>
      <c r="D4" s="55" t="s">
        <v>109</v>
      </c>
      <c r="E4" s="54" t="s">
        <v>110</v>
      </c>
      <c r="F4" s="54" t="s">
        <v>111</v>
      </c>
      <c r="G4" s="54" t="s">
        <v>112</v>
      </c>
      <c r="H4" s="53"/>
      <c r="I4" s="60" t="s">
        <v>107</v>
      </c>
      <c r="J4" s="60" t="s">
        <v>108</v>
      </c>
      <c r="K4" s="79" t="s">
        <v>109</v>
      </c>
      <c r="L4" s="60" t="s">
        <v>110</v>
      </c>
      <c r="M4" s="60" t="s">
        <v>111</v>
      </c>
      <c r="N4" s="60" t="s">
        <v>112</v>
      </c>
    </row>
    <row r="5" ht="28.5" customHeight="1" spans="1:14">
      <c r="A5" s="51"/>
      <c r="B5" s="54" t="s">
        <v>148</v>
      </c>
      <c r="C5" s="54" t="s">
        <v>149</v>
      </c>
      <c r="D5" s="55" t="s">
        <v>150</v>
      </c>
      <c r="E5" s="54" t="s">
        <v>151</v>
      </c>
      <c r="F5" s="54" t="s">
        <v>152</v>
      </c>
      <c r="G5" s="54" t="s">
        <v>153</v>
      </c>
      <c r="H5" s="53"/>
      <c r="I5" s="80" t="s">
        <v>116</v>
      </c>
      <c r="J5" s="80" t="s">
        <v>174</v>
      </c>
      <c r="K5" s="80" t="s">
        <v>174</v>
      </c>
      <c r="L5" s="80" t="s">
        <v>174</v>
      </c>
      <c r="M5" s="80" t="s">
        <v>174</v>
      </c>
      <c r="N5" s="80" t="s">
        <v>174</v>
      </c>
    </row>
    <row r="6" ht="28.5" customHeight="1" spans="1:14">
      <c r="A6" s="56" t="s">
        <v>154</v>
      </c>
      <c r="B6" s="57">
        <f>C6-1</f>
        <v>67</v>
      </c>
      <c r="C6" s="57">
        <f>D6-2</f>
        <v>68</v>
      </c>
      <c r="D6" s="58">
        <v>70</v>
      </c>
      <c r="E6" s="57">
        <f>D6+2</f>
        <v>72</v>
      </c>
      <c r="F6" s="57">
        <f>E6+2</f>
        <v>74</v>
      </c>
      <c r="G6" s="57">
        <f>F6+1</f>
        <v>75</v>
      </c>
      <c r="H6" s="53"/>
      <c r="I6" s="81" t="s">
        <v>260</v>
      </c>
      <c r="J6" s="82" t="s">
        <v>261</v>
      </c>
      <c r="K6" s="82" t="s">
        <v>177</v>
      </c>
      <c r="L6" s="82" t="s">
        <v>178</v>
      </c>
      <c r="M6" s="82" t="s">
        <v>177</v>
      </c>
      <c r="N6" s="81" t="s">
        <v>179</v>
      </c>
    </row>
    <row r="7" ht="28.5" customHeight="1" spans="1:14">
      <c r="A7" s="59" t="s">
        <v>156</v>
      </c>
      <c r="B7" s="60">
        <f t="shared" ref="B7:B9" si="0">C7-4</f>
        <v>100</v>
      </c>
      <c r="C7" s="60">
        <f t="shared" ref="C7:C9" si="1">D7-4</f>
        <v>104</v>
      </c>
      <c r="D7" s="55">
        <v>108</v>
      </c>
      <c r="E7" s="60">
        <f t="shared" ref="E7:E9" si="2">D7+4</f>
        <v>112</v>
      </c>
      <c r="F7" s="60">
        <f>E7+4</f>
        <v>116</v>
      </c>
      <c r="G7" s="60">
        <f t="shared" ref="G7:G9" si="3">F7+6</f>
        <v>122</v>
      </c>
      <c r="H7" s="53"/>
      <c r="I7" s="83" t="s">
        <v>180</v>
      </c>
      <c r="J7" s="82" t="s">
        <v>181</v>
      </c>
      <c r="K7" s="82" t="s">
        <v>262</v>
      </c>
      <c r="L7" s="82" t="s">
        <v>263</v>
      </c>
      <c r="M7" s="84" t="s">
        <v>184</v>
      </c>
      <c r="N7" s="83" t="s">
        <v>264</v>
      </c>
    </row>
    <row r="8" ht="28.5" customHeight="1" spans="1:14">
      <c r="A8" s="59" t="s">
        <v>158</v>
      </c>
      <c r="B8" s="60">
        <f t="shared" si="0"/>
        <v>98</v>
      </c>
      <c r="C8" s="60">
        <f t="shared" si="1"/>
        <v>102</v>
      </c>
      <c r="D8" s="55">
        <v>106</v>
      </c>
      <c r="E8" s="60">
        <f t="shared" si="2"/>
        <v>110</v>
      </c>
      <c r="F8" s="60">
        <f>E8+5</f>
        <v>115</v>
      </c>
      <c r="G8" s="60">
        <f t="shared" si="3"/>
        <v>121</v>
      </c>
      <c r="H8" s="53"/>
      <c r="I8" s="83"/>
      <c r="J8" s="82"/>
      <c r="K8" s="82"/>
      <c r="L8" s="82"/>
      <c r="M8" s="84"/>
      <c r="N8" s="83"/>
    </row>
    <row r="9" ht="28.5" customHeight="1" spans="1:14">
      <c r="A9" s="59" t="s">
        <v>159</v>
      </c>
      <c r="B9" s="60">
        <f t="shared" si="0"/>
        <v>98</v>
      </c>
      <c r="C9" s="60">
        <f t="shared" si="1"/>
        <v>102</v>
      </c>
      <c r="D9" s="55">
        <v>106</v>
      </c>
      <c r="E9" s="60">
        <f t="shared" si="2"/>
        <v>110</v>
      </c>
      <c r="F9" s="60">
        <f>E9+5</f>
        <v>115</v>
      </c>
      <c r="G9" s="60">
        <f t="shared" si="3"/>
        <v>121</v>
      </c>
      <c r="H9" s="53"/>
      <c r="I9" s="83" t="s">
        <v>180</v>
      </c>
      <c r="J9" s="82" t="s">
        <v>184</v>
      </c>
      <c r="K9" s="82" t="s">
        <v>186</v>
      </c>
      <c r="L9" s="82" t="s">
        <v>187</v>
      </c>
      <c r="M9" s="84" t="s">
        <v>188</v>
      </c>
      <c r="N9" s="83" t="s">
        <v>181</v>
      </c>
    </row>
    <row r="10" ht="28.5" customHeight="1" spans="1:14">
      <c r="A10" s="59" t="s">
        <v>160</v>
      </c>
      <c r="B10" s="60">
        <f>C10-1.2</f>
        <v>43.6</v>
      </c>
      <c r="C10" s="60">
        <f>D10-1.2</f>
        <v>44.8</v>
      </c>
      <c r="D10" s="55">
        <v>46</v>
      </c>
      <c r="E10" s="60">
        <f>D10+1.2</f>
        <v>47.2</v>
      </c>
      <c r="F10" s="60">
        <f>E10+1.2</f>
        <v>48.4</v>
      </c>
      <c r="G10" s="60">
        <f>F10+1.4</f>
        <v>49.8</v>
      </c>
      <c r="H10" s="53"/>
      <c r="I10" s="83" t="s">
        <v>265</v>
      </c>
      <c r="J10" s="82" t="s">
        <v>189</v>
      </c>
      <c r="K10" s="82" t="s">
        <v>190</v>
      </c>
      <c r="L10" s="82" t="s">
        <v>191</v>
      </c>
      <c r="M10" s="84" t="s">
        <v>192</v>
      </c>
      <c r="N10" s="83" t="s">
        <v>181</v>
      </c>
    </row>
    <row r="11" ht="28.5" customHeight="1" spans="1:14">
      <c r="A11" s="59" t="s">
        <v>161</v>
      </c>
      <c r="B11" s="60">
        <f>C11-0.5</f>
        <v>19</v>
      </c>
      <c r="C11" s="60">
        <f>D11-0.5</f>
        <v>19.5</v>
      </c>
      <c r="D11" s="55">
        <v>20</v>
      </c>
      <c r="E11" s="60">
        <f t="shared" ref="E11:G11" si="4">D11+0.5</f>
        <v>20.5</v>
      </c>
      <c r="F11" s="60">
        <f t="shared" si="4"/>
        <v>21</v>
      </c>
      <c r="G11" s="60">
        <f t="shared" si="4"/>
        <v>21.5</v>
      </c>
      <c r="H11" s="53"/>
      <c r="I11" s="83" t="s">
        <v>157</v>
      </c>
      <c r="J11" s="82" t="s">
        <v>193</v>
      </c>
      <c r="K11" s="82" t="s">
        <v>179</v>
      </c>
      <c r="L11" s="82" t="s">
        <v>194</v>
      </c>
      <c r="M11" s="84" t="s">
        <v>184</v>
      </c>
      <c r="N11" s="83" t="s">
        <v>184</v>
      </c>
    </row>
    <row r="12" ht="28.5" customHeight="1" spans="1:14">
      <c r="A12" s="59" t="s">
        <v>162</v>
      </c>
      <c r="B12" s="61">
        <f>C12-0.7</f>
        <v>18.1</v>
      </c>
      <c r="C12" s="61">
        <f>D12-0.7</f>
        <v>18.8</v>
      </c>
      <c r="D12" s="55">
        <v>19.5</v>
      </c>
      <c r="E12" s="61">
        <f>D12+0.7</f>
        <v>20.2</v>
      </c>
      <c r="F12" s="61">
        <f>E12+0.7</f>
        <v>20.9</v>
      </c>
      <c r="G12" s="61">
        <f>F12+0.95</f>
        <v>21.85</v>
      </c>
      <c r="H12" s="53"/>
      <c r="I12" s="83" t="s">
        <v>195</v>
      </c>
      <c r="J12" s="82" t="s">
        <v>184</v>
      </c>
      <c r="K12" s="82" t="s">
        <v>184</v>
      </c>
      <c r="L12" s="82" t="s">
        <v>196</v>
      </c>
      <c r="M12" s="84" t="s">
        <v>184</v>
      </c>
      <c r="N12" s="83" t="s">
        <v>197</v>
      </c>
    </row>
    <row r="13" ht="28.5" customHeight="1" spans="1:14">
      <c r="A13" s="59" t="s">
        <v>163</v>
      </c>
      <c r="B13" s="60">
        <f>C13-0.7</f>
        <v>15.6</v>
      </c>
      <c r="C13" s="60">
        <f>D13-0.7</f>
        <v>16.3</v>
      </c>
      <c r="D13" s="55">
        <v>17</v>
      </c>
      <c r="E13" s="60">
        <f>D13+0.7</f>
        <v>17.7</v>
      </c>
      <c r="F13" s="60">
        <f>E13+0.7</f>
        <v>18.4</v>
      </c>
      <c r="G13" s="60">
        <f>F13+0.95</f>
        <v>19.35</v>
      </c>
      <c r="H13" s="53"/>
      <c r="I13" s="83" t="s">
        <v>198</v>
      </c>
      <c r="J13" s="82" t="s">
        <v>184</v>
      </c>
      <c r="K13" s="82" t="s">
        <v>199</v>
      </c>
      <c r="L13" s="82" t="s">
        <v>199</v>
      </c>
      <c r="M13" s="84" t="s">
        <v>200</v>
      </c>
      <c r="N13" s="83" t="s">
        <v>179</v>
      </c>
    </row>
    <row r="14" ht="28.5" customHeight="1" spans="1:14">
      <c r="A14" s="59" t="s">
        <v>164</v>
      </c>
      <c r="B14" s="60">
        <f>C14-1</f>
        <v>43</v>
      </c>
      <c r="C14" s="60">
        <f>D14-1</f>
        <v>44</v>
      </c>
      <c r="D14" s="55">
        <v>45</v>
      </c>
      <c r="E14" s="60">
        <f>D14+1</f>
        <v>46</v>
      </c>
      <c r="F14" s="60">
        <f>E14+1</f>
        <v>47</v>
      </c>
      <c r="G14" s="60">
        <f>F14+1.5</f>
        <v>48.5</v>
      </c>
      <c r="H14" s="53"/>
      <c r="I14" s="83" t="s">
        <v>195</v>
      </c>
      <c r="J14" s="82" t="s">
        <v>201</v>
      </c>
      <c r="K14" s="82" t="s">
        <v>201</v>
      </c>
      <c r="L14" s="82" t="s">
        <v>201</v>
      </c>
      <c r="M14" s="84" t="s">
        <v>181</v>
      </c>
      <c r="N14" s="83" t="s">
        <v>181</v>
      </c>
    </row>
    <row r="15" ht="28.5" customHeight="1" spans="1:14">
      <c r="A15" s="59" t="s">
        <v>165</v>
      </c>
      <c r="B15" s="60">
        <v>14</v>
      </c>
      <c r="C15" s="60">
        <v>14</v>
      </c>
      <c r="D15" s="55">
        <v>14.5</v>
      </c>
      <c r="E15" s="60">
        <f>D15</f>
        <v>14.5</v>
      </c>
      <c r="F15" s="60">
        <v>15</v>
      </c>
      <c r="G15" s="60">
        <v>15</v>
      </c>
      <c r="H15" s="53"/>
      <c r="I15" s="82"/>
      <c r="J15" s="82"/>
      <c r="K15" s="82"/>
      <c r="L15" s="82"/>
      <c r="M15" s="84"/>
      <c r="N15" s="83"/>
    </row>
    <row r="16" ht="28.5" customHeight="1" spans="1:14">
      <c r="A16" s="62" t="s">
        <v>166</v>
      </c>
      <c r="B16" s="63">
        <v>40.5</v>
      </c>
      <c r="C16" s="63">
        <v>41.5</v>
      </c>
      <c r="D16" s="64">
        <v>42.5</v>
      </c>
      <c r="E16" s="65">
        <v>43.5</v>
      </c>
      <c r="F16" s="65">
        <v>44.5</v>
      </c>
      <c r="G16" s="65">
        <v>46</v>
      </c>
      <c r="H16" s="53"/>
      <c r="I16" s="82"/>
      <c r="J16" s="82"/>
      <c r="K16" s="82"/>
      <c r="L16" s="82"/>
      <c r="M16" s="84"/>
      <c r="N16" s="83"/>
    </row>
    <row r="17" ht="28.5" customHeight="1" spans="1:14">
      <c r="A17" s="62" t="s">
        <v>168</v>
      </c>
      <c r="B17" s="66">
        <v>1.8</v>
      </c>
      <c r="C17" s="66">
        <v>1.8</v>
      </c>
      <c r="D17" s="66">
        <v>1.8</v>
      </c>
      <c r="E17" s="66">
        <v>1.8</v>
      </c>
      <c r="F17" s="66">
        <v>1.8</v>
      </c>
      <c r="G17" s="66">
        <v>1.8</v>
      </c>
      <c r="H17" s="53"/>
      <c r="I17" s="82"/>
      <c r="J17" s="82"/>
      <c r="K17" s="82"/>
      <c r="L17" s="82"/>
      <c r="M17" s="84"/>
      <c r="N17" s="83"/>
    </row>
    <row r="18" ht="28.5" customHeight="1" spans="1:14">
      <c r="A18" s="67" t="s">
        <v>169</v>
      </c>
      <c r="B18" s="68">
        <v>2.8</v>
      </c>
      <c r="C18" s="68">
        <v>2.8</v>
      </c>
      <c r="D18" s="68">
        <v>2.8</v>
      </c>
      <c r="E18" s="68">
        <v>2.8</v>
      </c>
      <c r="F18" s="68">
        <v>2.8</v>
      </c>
      <c r="G18" s="68">
        <v>2.8</v>
      </c>
      <c r="H18" s="53"/>
      <c r="I18" s="82"/>
      <c r="J18" s="82"/>
      <c r="K18" s="82"/>
      <c r="L18" s="82"/>
      <c r="M18" s="84"/>
      <c r="N18" s="83"/>
    </row>
    <row r="19" ht="28.5" customHeight="1" spans="1:14">
      <c r="A19" s="69"/>
      <c r="B19" s="70"/>
      <c r="C19" s="70"/>
      <c r="D19" s="70"/>
      <c r="E19" s="70"/>
      <c r="F19" s="70"/>
      <c r="G19" s="70"/>
      <c r="H19" s="71"/>
      <c r="I19" s="85"/>
      <c r="J19" s="85"/>
      <c r="K19" s="86"/>
      <c r="L19" s="85"/>
      <c r="M19" s="85"/>
      <c r="N19" s="87"/>
    </row>
    <row r="20" ht="15" spans="1:14">
      <c r="A20" s="72" t="s">
        <v>122</v>
      </c>
      <c r="B20" s="73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</row>
    <row r="21" spans="1:14">
      <c r="A21" s="73" t="s">
        <v>170</v>
      </c>
      <c r="B21" s="73"/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</row>
    <row r="22" spans="1:14">
      <c r="A22" s="74"/>
      <c r="B22" s="74"/>
      <c r="C22" s="74"/>
      <c r="D22" s="74"/>
      <c r="E22" s="74"/>
      <c r="F22" s="74"/>
      <c r="G22" s="74"/>
      <c r="H22" s="74"/>
      <c r="I22" s="72" t="s">
        <v>202</v>
      </c>
      <c r="J22" s="88"/>
      <c r="K22" s="72" t="s">
        <v>203</v>
      </c>
      <c r="L22" s="72"/>
      <c r="M22" s="72" t="s">
        <v>173</v>
      </c>
      <c r="N22" s="73"/>
    </row>
    <row r="23" spans="1:14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118055555555556" right="0.118055555555556" top="1" bottom="1" header="0.5" footer="0.5"/>
  <pageSetup paperSize="9" scale="81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PageLayoutView="125" workbookViewId="0">
      <selection activeCell="E18" sqref="E18"/>
    </sheetView>
  </sheetViews>
  <sheetFormatPr defaultColWidth="9" defaultRowHeight="14.25" outlineLevelRow="7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282</v>
      </c>
      <c r="J3" s="4" t="s">
        <v>282</v>
      </c>
      <c r="K3" s="4" t="s">
        <v>282</v>
      </c>
      <c r="L3" s="4" t="s">
        <v>282</v>
      </c>
      <c r="M3" s="4" t="s">
        <v>282</v>
      </c>
      <c r="N3" s="7"/>
      <c r="O3" s="7"/>
    </row>
    <row r="4" ht="17.1" customHeight="1" spans="1:15">
      <c r="A4" s="10">
        <v>1</v>
      </c>
      <c r="B4" s="20"/>
      <c r="C4" s="10" t="s">
        <v>283</v>
      </c>
      <c r="D4" s="21" t="s">
        <v>115</v>
      </c>
      <c r="E4" s="22" t="s">
        <v>60</v>
      </c>
      <c r="F4" s="22" t="s">
        <v>284</v>
      </c>
      <c r="G4" s="10"/>
      <c r="H4" s="10"/>
      <c r="I4" s="23">
        <v>0</v>
      </c>
      <c r="J4" s="23">
        <v>1</v>
      </c>
      <c r="K4" s="23">
        <v>3</v>
      </c>
      <c r="L4" s="23">
        <v>0</v>
      </c>
      <c r="M4" s="23">
        <v>1</v>
      </c>
      <c r="N4" s="10"/>
      <c r="O4" s="10" t="s">
        <v>285</v>
      </c>
    </row>
    <row r="5" ht="17.1" customHeight="1" spans="1:15">
      <c r="A5" s="10">
        <v>5</v>
      </c>
      <c r="B5" s="20"/>
      <c r="C5" s="10" t="s">
        <v>283</v>
      </c>
      <c r="D5" s="23" t="s">
        <v>116</v>
      </c>
      <c r="E5" s="9"/>
      <c r="F5" s="22" t="s">
        <v>284</v>
      </c>
      <c r="G5" s="9"/>
      <c r="H5" s="9"/>
      <c r="I5" s="23">
        <v>0</v>
      </c>
      <c r="J5" s="23">
        <v>2</v>
      </c>
      <c r="K5" s="23">
        <v>0</v>
      </c>
      <c r="L5" s="23">
        <v>0</v>
      </c>
      <c r="M5" s="23">
        <v>1</v>
      </c>
      <c r="N5" s="9"/>
      <c r="O5" s="10" t="s">
        <v>285</v>
      </c>
    </row>
    <row r="6" ht="17.1" customHeight="1" spans="1: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2" customFormat="1" ht="18.75" spans="1:15">
      <c r="A7" s="11" t="s">
        <v>286</v>
      </c>
      <c r="B7" s="12"/>
      <c r="C7" s="12"/>
      <c r="D7" s="13"/>
      <c r="E7" s="14"/>
      <c r="F7" s="29"/>
      <c r="G7" s="29"/>
      <c r="H7" s="29"/>
      <c r="I7" s="24"/>
      <c r="J7" s="11" t="s">
        <v>287</v>
      </c>
      <c r="K7" s="12"/>
      <c r="L7" s="12"/>
      <c r="M7" s="13"/>
      <c r="N7" s="12"/>
      <c r="O7" s="19"/>
    </row>
    <row r="8" ht="54.75" customHeight="1" spans="1:15">
      <c r="A8" s="15" t="s">
        <v>288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PageLayoutView="125" workbookViewId="0">
      <selection activeCell="G27" sqref="G2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290</v>
      </c>
      <c r="H2" s="4"/>
      <c r="I2" s="4" t="s">
        <v>291</v>
      </c>
      <c r="J2" s="4"/>
      <c r="K2" s="6" t="s">
        <v>292</v>
      </c>
      <c r="L2" s="42" t="s">
        <v>293</v>
      </c>
      <c r="M2" s="17" t="s">
        <v>294</v>
      </c>
    </row>
    <row r="3" s="1" customFormat="1" ht="16.5" spans="1:13">
      <c r="A3" s="4"/>
      <c r="B3" s="7"/>
      <c r="C3" s="7"/>
      <c r="D3" s="7"/>
      <c r="E3" s="7"/>
      <c r="F3" s="7"/>
      <c r="G3" s="4" t="s">
        <v>295</v>
      </c>
      <c r="H3" s="4" t="s">
        <v>296</v>
      </c>
      <c r="I3" s="4" t="s">
        <v>295</v>
      </c>
      <c r="J3" s="4" t="s">
        <v>296</v>
      </c>
      <c r="K3" s="8"/>
      <c r="L3" s="43"/>
      <c r="M3" s="18"/>
    </row>
    <row r="4" spans="1:13">
      <c r="A4" s="9"/>
      <c r="B4" s="10" t="s">
        <v>284</v>
      </c>
      <c r="C4" s="20"/>
      <c r="D4" s="10" t="s">
        <v>283</v>
      </c>
      <c r="E4" s="21" t="s">
        <v>115</v>
      </c>
      <c r="F4" s="22" t="s">
        <v>60</v>
      </c>
      <c r="G4" s="10">
        <v>1</v>
      </c>
      <c r="H4" s="10">
        <v>0</v>
      </c>
      <c r="I4" s="10">
        <v>1.6</v>
      </c>
      <c r="J4" s="10">
        <v>0</v>
      </c>
      <c r="K4" s="10"/>
      <c r="L4" s="10"/>
      <c r="M4" s="10" t="s">
        <v>285</v>
      </c>
    </row>
    <row r="5" spans="1:13">
      <c r="A5" s="9"/>
      <c r="B5" s="10" t="s">
        <v>284</v>
      </c>
      <c r="C5" s="20"/>
      <c r="D5" s="10" t="s">
        <v>283</v>
      </c>
      <c r="E5" s="23" t="s">
        <v>116</v>
      </c>
      <c r="F5" s="9"/>
      <c r="G5" s="10">
        <v>0.6</v>
      </c>
      <c r="H5" s="10">
        <v>0.4</v>
      </c>
      <c r="I5" s="10">
        <v>0.6</v>
      </c>
      <c r="J5" s="10">
        <v>0.6</v>
      </c>
      <c r="K5" s="10"/>
      <c r="L5" s="10"/>
      <c r="M5" s="10" t="s">
        <v>285</v>
      </c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="2" customFormat="1" ht="18.75" spans="1:13">
      <c r="A7" s="11" t="s">
        <v>286</v>
      </c>
      <c r="B7" s="12"/>
      <c r="C7" s="12"/>
      <c r="D7" s="12"/>
      <c r="E7" s="13"/>
      <c r="F7" s="14"/>
      <c r="G7" s="24"/>
      <c r="H7" s="11" t="s">
        <v>297</v>
      </c>
      <c r="I7" s="12"/>
      <c r="J7" s="12"/>
      <c r="K7" s="13"/>
      <c r="L7" s="44"/>
      <c r="M7" s="19"/>
    </row>
    <row r="8" ht="109.5" customHeight="1" spans="1:13">
      <c r="A8" s="41" t="s">
        <v>298</v>
      </c>
      <c r="B8" s="4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26" spans="10:10">
      <c r="J26" t="s">
        <v>299</v>
      </c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2024-04-30T13:44:24Z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3782411E7635444BBF231D3DFBC48CF2_13</vt:lpwstr>
  </property>
  <property fmtid="{D5CDD505-2E9C-101B-9397-08002B2CF9AE}" pid="3" name="KSOProductBuildVer">
    <vt:lpwstr>2052-11.8.2.12195</vt:lpwstr>
  </property>
</Properties>
</file>