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2" activeTab="7"/>
  </bookViews>
  <sheets>
    <sheet name="工作内容" sheetId="1" r:id="rId1"/>
    <sheet name="AQL2.5验货" sheetId="2" r:id="rId2"/>
    <sheet name="首期" sheetId="3" r:id="rId3"/>
    <sheet name="验货尺寸表首期" sheetId="14" r:id="rId4"/>
    <sheet name="中期" sheetId="4" r:id="rId5"/>
    <sheet name="验货尺寸表中期" sheetId="6" r:id="rId6"/>
    <sheet name="验货尺寸表中期洗后" sheetId="15" r:id="rId7"/>
    <sheet name="尾期" sheetId="5" r:id="rId8"/>
    <sheet name="验货尺寸表尾期" sheetId="13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<sst xmlns="http://schemas.openxmlformats.org/spreadsheetml/2006/main" count="935" uniqueCount="334">
  <si>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</si>
  <si>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</si>
  <si>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</si>
  <si>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</si>
  <si>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</si>
  <si>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</si>
  <si>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</si>
  <si>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</si>
  <si>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</si>
  <si>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</si>
  <si>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</si>
  <si>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</si>
  <si>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</si>
  <si>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</si>
  <si>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</si>
  <si>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</si>
  <si>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</si>
  <si>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</si>
  <si>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</si>
  <si>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</si>
  <si>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</si>
  <si>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</si>
  <si>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</si>
  <si>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</si>
  <si>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</si>
  <si>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</si>
  <si>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</si>
  <si>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</si>
  <si>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</si>
  <si>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</si>
  <si>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</si>
  <si>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</si>
  <si>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</si>
  <si>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</si>
  <si>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</si>
  <si>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</si>
  <si>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</si>
  <si>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</si>
  <si>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</si>
  <si>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</si>
  <si>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</si>
  <si>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</si>
  <si>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</si>
  <si>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</si>
  <si>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</si>
  <si>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</si>
  <si>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</si>
  <si>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</si>
  <si>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</si>
  <si>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</si>
  <si>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</si>
  <si>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</si>
  <si>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</si>
  <si>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</si>
  <si>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</si>
  <si>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</si>
  <si>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</si>
  <si>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</si>
  <si>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</si>
  <si>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天津探越</t>
  </si>
  <si>
    <t>订单基础信息</t>
  </si>
  <si>
    <t>生产•出货进度</t>
  </si>
  <si>
    <t>指示•确认资料</t>
  </si>
  <si>
    <t>款号</t>
  </si>
  <si>
    <t>TAMMCM81607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</si>
  <si>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</si>
  <si>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</si>
  <si>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</si>
  <si>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</si>
  <si>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</si>
  <si>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</si>
  <si>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</si>
  <si>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</si>
  <si>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</si>
  <si>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</si>
  <si>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</si>
  <si>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</si>
  <si>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</si>
  <si>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</si>
  <si>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</si>
  <si>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</si>
  <si>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</si>
  <si>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</si>
  <si>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</si>
  <si>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</si>
  <si>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</si>
  <si>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</si>
  <si>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</si>
  <si>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</si>
  <si>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</si>
  <si>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</si>
  <si>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</si>
  <si>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</si>
  <si>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</si>
  <si>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</si>
  <si>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</si>
  <si>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</si>
  <si>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</si>
  <si>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</si>
  <si>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</si>
  <si>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</si>
  <si>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</si>
  <si>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</si>
  <si>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</si>
  <si>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</si>
  <si>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</si>
  <si>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</si>
  <si>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</si>
  <si>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</si>
  <si>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</si>
  <si>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</si>
  <si>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</si>
  <si>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</si>
  <si>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</si>
  <si>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</si>
  <si>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</si>
  <si>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</si>
  <si>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</si>
  <si>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</si>
  <si>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</si>
  <si>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</si>
  <si>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黑色X</t>
    </r>
    <r>
      <rPr>
        <sz val="11"/>
        <rFont val="宋体"/>
        <charset val="134"/>
      </rPr>
      <t>X</t>
    </r>
    <r>
      <rPr>
        <sz val="11"/>
        <rFont val="宋体"/>
        <charset val="134"/>
      </rPr>
      <t>L号3件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</si>
  <si>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</si>
  <si>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</si>
  <si>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</si>
  <si>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</si>
  <si>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</si>
  <si>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1.号位外漏，</t>
  </si>
  <si>
    <t>2.脚口扭。</t>
  </si>
  <si>
    <t>3.裤腿左右定型不好，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</si>
  <si>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</si>
  <si>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</si>
  <si>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</si>
  <si>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</si>
  <si>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</si>
  <si>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</si>
  <si>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</si>
  <si>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</si>
  <si>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</si>
  <si>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</si>
  <si>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</si>
  <si>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</si>
  <si>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</si>
  <si>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【整改结果】</t>
  </si>
  <si>
    <t>复核时间</t>
  </si>
  <si>
    <t>QC规格测量表</t>
  </si>
  <si>
    <t>指示规格 FINAL SPAC</t>
  </si>
  <si>
    <t>样品规格 FINAL SPAC</t>
  </si>
  <si>
    <t>165/80B</t>
  </si>
  <si>
    <t>170/84B</t>
  </si>
  <si>
    <t>175/88B</t>
  </si>
  <si>
    <t>180/92B</t>
  </si>
  <si>
    <t>185/96B</t>
  </si>
  <si>
    <t>190/100B</t>
  </si>
  <si>
    <t>裤外侧长</t>
  </si>
  <si>
    <t>+1 +0.5</t>
  </si>
  <si>
    <t>内裆长</t>
  </si>
  <si>
    <t>0 +0.5</t>
  </si>
  <si>
    <t>腰围（平量）</t>
  </si>
  <si>
    <t>0  +1.1</t>
  </si>
  <si>
    <t>腰围（拉量）</t>
  </si>
  <si>
    <t>+1  +1</t>
  </si>
  <si>
    <t>臀围</t>
  </si>
  <si>
    <t>-0.8 0</t>
  </si>
  <si>
    <t>腿围/2</t>
  </si>
  <si>
    <t>1 +0.5</t>
  </si>
  <si>
    <t>膝围/2</t>
  </si>
  <si>
    <t>+0.5 +0.5</t>
  </si>
  <si>
    <t>脚口/2（长裤）</t>
  </si>
  <si>
    <t>0  0</t>
  </si>
  <si>
    <t>前裆长 含腰</t>
  </si>
  <si>
    <t>后裆长 含腰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</si>
  <si>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</si>
  <si>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</si>
  <si>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</si>
  <si>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</si>
  <si>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</si>
  <si>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</si>
  <si>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</si>
  <si>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</si>
  <si>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</si>
  <si>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</si>
  <si>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</si>
  <si>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</si>
  <si>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1.脏污。</t>
  </si>
  <si>
    <t>2.压脚口宽线不顺。</t>
  </si>
  <si>
    <t>3.腰头压线过长。</t>
  </si>
  <si>
    <t>【整改的严重缺陷及整改复核时间】</t>
  </si>
  <si>
    <t>+0.5 +1</t>
  </si>
  <si>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0.5</t>
    </r>
    <r>
      <rPr>
        <sz val="10"/>
        <color theme="1"/>
        <rFont val="宋体"/>
        <charset val="134"/>
      </rPr>
      <t xml:space="preserve"> +0.5</t>
    </r>
  </si>
  <si>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0.5</t>
    </r>
    <r>
      <rPr>
        <sz val="10"/>
        <color theme="1"/>
        <rFont val="宋体"/>
        <charset val="134"/>
      </rPr>
      <t xml:space="preserve"> +0</t>
    </r>
  </si>
  <si>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0.5</t>
    </r>
    <r>
      <rPr>
        <sz val="10"/>
        <color theme="1"/>
        <rFont val="宋体"/>
        <charset val="134"/>
      </rPr>
      <t xml:space="preserve"> +</t>
    </r>
    <r>
      <rPr>
        <sz val="10"/>
        <color theme="1"/>
        <rFont val="宋体"/>
        <charset val="134"/>
      </rPr>
      <t>0</t>
    </r>
  </si>
  <si>
    <r>
      <rPr>
        <sz val="10"/>
        <color theme="1"/>
        <rFont val="宋体"/>
        <charset val="134"/>
      </rPr>
      <t>0</t>
    </r>
    <r>
      <rPr>
        <sz val="10"/>
        <color theme="1"/>
        <rFont val="宋体"/>
        <charset val="134"/>
      </rPr>
      <t>.5</t>
    </r>
    <r>
      <rPr>
        <sz val="10"/>
        <color theme="1"/>
        <rFont val="宋体"/>
        <charset val="134"/>
      </rPr>
      <t xml:space="preserve"> +0.5</t>
    </r>
  </si>
  <si>
    <r>
      <rPr>
        <sz val="10"/>
        <color theme="1"/>
        <rFont val="宋体"/>
        <charset val="134"/>
      </rPr>
      <t xml:space="preserve">0 </t>
    </r>
    <r>
      <rPr>
        <sz val="10"/>
        <color theme="1"/>
        <rFont val="宋体"/>
        <charset val="134"/>
      </rPr>
      <t xml:space="preserve">.0 </t>
    </r>
  </si>
  <si>
    <t>0 .0.5</t>
  </si>
  <si>
    <r>
      <rPr>
        <sz val="10"/>
        <color theme="1"/>
        <rFont val="宋体"/>
        <charset val="134"/>
      </rPr>
      <t xml:space="preserve">+1  </t>
    </r>
    <r>
      <rPr>
        <sz val="10"/>
        <color theme="1"/>
        <rFont val="宋体"/>
        <charset val="134"/>
      </rPr>
      <t>0</t>
    </r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</si>
  <si>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</si>
  <si>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</si>
  <si>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</si>
  <si>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</si>
  <si>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</si>
  <si>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</si>
  <si>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</si>
  <si>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</si>
  <si>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</si>
  <si>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</si>
  <si>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</si>
  <si>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</si>
  <si>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</si>
  <si>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</si>
  <si>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</si>
  <si>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</si>
  <si>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</si>
  <si>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</si>
  <si>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</si>
  <si>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</si>
  <si>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</si>
  <si>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</si>
  <si>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</si>
  <si>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</si>
  <si>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</si>
  <si>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</si>
  <si>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</si>
  <si>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</si>
  <si>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</si>
  <si>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</si>
  <si>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</si>
  <si>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</si>
  <si>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</si>
  <si>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</si>
  <si>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</si>
  <si>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</si>
  <si>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1.开线一件。</t>
  </si>
  <si>
    <t>2.明线接线不漂亮，</t>
  </si>
  <si>
    <t>3.脏污1件。</t>
  </si>
  <si>
    <t>4.线毛1件，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</si>
  <si>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</si>
  <si>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</si>
  <si>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</si>
  <si>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</si>
  <si>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</si>
  <si>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</si>
  <si>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此次出货2014件，按照探路者要求抽箱验货件125，返修2件，未超标，同意出货。</t>
  </si>
  <si>
    <t>验货过程中出现的不良品已经改正，可以出货</t>
  </si>
  <si>
    <t>品控部</t>
  </si>
  <si>
    <t>检验人</t>
  </si>
  <si>
    <t>李</t>
  </si>
  <si>
    <t>+1.5 +1</t>
  </si>
  <si>
    <r>
      <rPr>
        <sz val="10"/>
        <color theme="1"/>
        <rFont val="宋体"/>
        <charset val="134"/>
      </rPr>
      <t>0  +</t>
    </r>
    <r>
      <rPr>
        <sz val="10"/>
        <color theme="1"/>
        <rFont val="宋体"/>
        <charset val="134"/>
      </rPr>
      <t>0.5</t>
    </r>
  </si>
  <si>
    <r>
      <rPr>
        <sz val="10"/>
        <color theme="1"/>
        <rFont val="宋体"/>
        <charset val="134"/>
      </rPr>
      <t xml:space="preserve">+0.5 </t>
    </r>
    <r>
      <rPr>
        <sz val="10"/>
        <color theme="1"/>
        <rFont val="宋体"/>
        <charset val="134"/>
      </rPr>
      <t>0</t>
    </r>
  </si>
  <si>
    <t>+0.5.0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</si>
  <si>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</si>
  <si>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</si>
  <si>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</si>
  <si>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</si>
  <si>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</si>
  <si>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</si>
  <si>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</si>
  <si>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</si>
  <si>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</si>
  <si>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</si>
  <si>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</si>
  <si>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</si>
  <si>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</si>
  <si>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</si>
  <si>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</si>
  <si>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</si>
  <si>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</si>
  <si>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</si>
  <si>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</si>
  <si>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</si>
  <si>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</si>
  <si>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</si>
  <si>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</si>
  <si>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</si>
  <si>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</si>
  <si>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123</t>
    </r>
  </si>
  <si>
    <t>'FK06930</t>
  </si>
  <si>
    <t>19SS黑色/E77//</t>
  </si>
  <si>
    <t>福建宏港</t>
  </si>
  <si>
    <t>YES</t>
  </si>
  <si>
    <t>1168</t>
  </si>
  <si>
    <t>FK06930</t>
  </si>
  <si>
    <t>制表时间：3-28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</si>
  <si>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</si>
  <si>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</si>
  <si>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</si>
  <si>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</si>
  <si>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</si>
  <si>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</si>
  <si>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</si>
  <si>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</si>
  <si>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</si>
  <si>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</si>
  <si>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</si>
  <si>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</si>
  <si>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</si>
  <si>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</si>
  <si>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</si>
  <si>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</si>
  <si>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</si>
  <si>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</si>
  <si>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</si>
  <si>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</si>
  <si>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</si>
  <si>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</si>
  <si>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</si>
  <si>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</si>
  <si>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</si>
  <si>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</si>
  <si>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</si>
  <si>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</si>
  <si>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</si>
  <si>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</si>
  <si>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</si>
  <si>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</si>
  <si>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</si>
  <si>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</si>
  <si>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</si>
  <si>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</si>
  <si>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TAMMAL81541</t>
  </si>
  <si>
    <t>后育克'印花</t>
  </si>
  <si>
    <t>印花</t>
  </si>
  <si>
    <t>ok</t>
  </si>
  <si>
    <t>藏蓝</t>
  </si>
  <si>
    <r>
      <rPr>
        <sz val="9"/>
        <color rgb="FF000000"/>
        <rFont val="微软雅黑"/>
        <charset val="134"/>
      </rPr>
      <t>'</t>
    </r>
    <r>
      <rPr>
        <sz val="9"/>
        <color rgb="FF000000"/>
        <rFont val="微软雅黑"/>
        <charset val="134"/>
      </rPr>
      <t>后育克</t>
    </r>
    <r>
      <rPr>
        <sz val="9"/>
        <color rgb="FF000000"/>
        <rFont val="微软雅黑"/>
        <charset val="134"/>
      </rPr>
      <t>'</t>
    </r>
    <r>
      <rPr>
        <sz val="9"/>
        <color rgb="FF000000"/>
        <rFont val="微软雅黑"/>
        <charset val="134"/>
      </rPr>
      <t>印花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</si>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</sst>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华文楷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49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68" applyNumberFormat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41" fontId="49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13" borderId="69" applyNumberFormat="0" applyFont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70" applyNumberFormat="0" applyFill="0" applyAlignment="0" applyProtection="0">
      <alignment vertical="center"/>
    </xf>
    <xf numFmtId="0" fontId="29" fillId="0" borderId="0"/>
    <xf numFmtId="0" fontId="61" fillId="0" borderId="70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6" fillId="0" borderId="71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62" fillId="17" borderId="72" applyNumberFormat="0" applyAlignment="0" applyProtection="0">
      <alignment vertical="center"/>
    </xf>
    <xf numFmtId="0" fontId="63" fillId="17" borderId="68" applyNumberFormat="0" applyAlignment="0" applyProtection="0">
      <alignment vertical="center"/>
    </xf>
    <xf numFmtId="0" fontId="64" fillId="18" borderId="73" applyNumberForma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65" fillId="0" borderId="74" applyNumberFormat="0" applyFill="0" applyAlignment="0" applyProtection="0">
      <alignment vertical="center"/>
    </xf>
    <xf numFmtId="0" fontId="66" fillId="0" borderId="75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69" fillId="0" borderId="0">
      <alignment horizontal="center" vertical="center"/>
    </xf>
    <xf numFmtId="0" fontId="7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9" fillId="0" borderId="0">
      <alignment vertical="center"/>
    </xf>
    <xf numFmtId="0" fontId="70" fillId="0" borderId="0">
      <alignment vertical="center"/>
    </xf>
  </cellStyleXfs>
  <cellXfs count="3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52" applyFont="1" applyFill="1" applyBorder="1" applyAlignment="1">
      <alignment horizontal="center" vertical="center" wrapText="1"/>
    </xf>
    <xf numFmtId="0" fontId="5" fillId="3" borderId="2" xfId="52" applyFont="1" applyFill="1" applyBorder="1" applyAlignment="1">
      <alignment horizontal="left" vertical="center"/>
    </xf>
    <xf numFmtId="0" fontId="6" fillId="3" borderId="1" xfId="5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5" fillId="4" borderId="9" xfId="52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/>
    </xf>
    <xf numFmtId="0" fontId="5" fillId="0" borderId="0" xfId="52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3" fillId="3" borderId="9" xfId="52" applyFont="1" applyFill="1" applyBorder="1" applyAlignment="1">
      <alignment horizontal="center" vertical="center" wrapText="1"/>
    </xf>
    <xf numFmtId="0" fontId="5" fillId="3" borderId="0" xfId="52" applyFont="1" applyFill="1" applyBorder="1" applyAlignment="1">
      <alignment horizontal="center" vertical="center" wrapText="1"/>
    </xf>
    <xf numFmtId="0" fontId="5" fillId="4" borderId="1" xfId="52" applyFont="1" applyFill="1" applyBorder="1" applyAlignment="1">
      <alignment horizontal="center" vertical="center" wrapText="1"/>
    </xf>
    <xf numFmtId="0" fontId="13" fillId="3" borderId="0" xfId="52" applyFont="1" applyFill="1" applyBorder="1" applyAlignment="1">
      <alignment horizontal="center" vertical="center" wrapText="1"/>
    </xf>
    <xf numFmtId="0" fontId="5" fillId="3" borderId="9" xfId="52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14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6" fillId="0" borderId="11" xfId="5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8" xfId="0" applyBorder="1"/>
    <xf numFmtId="0" fontId="17" fillId="4" borderId="0" xfId="56" applyFont="1" applyFill="1" applyAlignment="1">
      <alignment horizontal="center" vertical="center"/>
    </xf>
    <xf numFmtId="0" fontId="0" fillId="4" borderId="0" xfId="0" applyFill="1"/>
    <xf numFmtId="0" fontId="18" fillId="4" borderId="0" xfId="56" applyFont="1" applyFill="1" applyAlignment="1">
      <alignment horizontal="center" vertical="center"/>
    </xf>
    <xf numFmtId="0" fontId="19" fillId="4" borderId="0" xfId="56" applyFont="1" applyFill="1" applyBorder="1" applyAlignment="1">
      <alignment horizontal="center" vertical="center"/>
    </xf>
    <xf numFmtId="0" fontId="18" fillId="4" borderId="2" xfId="54" applyFont="1" applyFill="1" applyBorder="1" applyAlignment="1">
      <alignment horizontal="center" vertical="center"/>
    </xf>
    <xf numFmtId="0" fontId="20" fillId="4" borderId="2" xfId="54" applyFont="1" applyFill="1" applyBorder="1" applyAlignment="1">
      <alignment horizontal="center" vertical="center"/>
    </xf>
    <xf numFmtId="0" fontId="17" fillId="4" borderId="2" xfId="54" applyFont="1" applyFill="1" applyBorder="1" applyAlignment="1">
      <alignment horizontal="center" vertical="center"/>
    </xf>
    <xf numFmtId="0" fontId="18" fillId="4" borderId="2" xfId="56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3" fillId="4" borderId="2" xfId="57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8" fillId="4" borderId="2" xfId="56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49" fontId="27" fillId="4" borderId="2" xfId="56" applyNumberFormat="1" applyFont="1" applyFill="1" applyBorder="1" applyAlignment="1">
      <alignment horizontal="center" vertical="center"/>
    </xf>
    <xf numFmtId="49" fontId="28" fillId="4" borderId="2" xfId="56" applyNumberFormat="1" applyFont="1" applyFill="1" applyBorder="1" applyAlignment="1">
      <alignment horizontal="center" vertical="center"/>
    </xf>
    <xf numFmtId="0" fontId="29" fillId="4" borderId="0" xfId="54" applyFill="1" applyAlignment="1">
      <alignment horizontal="left" vertical="center"/>
    </xf>
    <xf numFmtId="0" fontId="29" fillId="4" borderId="0" xfId="54" applyFill="1" applyBorder="1" applyAlignment="1">
      <alignment horizontal="left" vertical="center"/>
    </xf>
    <xf numFmtId="0" fontId="29" fillId="4" borderId="0" xfId="54" applyFont="1" applyFill="1" applyAlignment="1">
      <alignment horizontal="left" vertical="center"/>
    </xf>
    <xf numFmtId="0" fontId="30" fillId="4" borderId="13" xfId="54" applyFont="1" applyFill="1" applyBorder="1" applyAlignment="1">
      <alignment horizontal="center" vertical="top"/>
    </xf>
    <xf numFmtId="0" fontId="31" fillId="4" borderId="14" xfId="54" applyFont="1" applyFill="1" applyBorder="1" applyAlignment="1">
      <alignment horizontal="left" vertical="center"/>
    </xf>
    <xf numFmtId="0" fontId="32" fillId="4" borderId="15" xfId="54" applyFont="1" applyFill="1" applyBorder="1" applyAlignment="1">
      <alignment horizontal="center" vertical="center"/>
    </xf>
    <xf numFmtId="0" fontId="31" fillId="4" borderId="15" xfId="54" applyFont="1" applyFill="1" applyBorder="1" applyAlignment="1">
      <alignment horizontal="center" vertical="center"/>
    </xf>
    <xf numFmtId="0" fontId="20" fillId="4" borderId="16" xfId="54" applyFont="1" applyFill="1" applyBorder="1" applyAlignment="1">
      <alignment horizontal="center" vertical="center"/>
    </xf>
    <xf numFmtId="0" fontId="17" fillId="4" borderId="16" xfId="54" applyFont="1" applyFill="1" applyBorder="1" applyAlignment="1">
      <alignment horizontal="center" vertical="center"/>
    </xf>
    <xf numFmtId="0" fontId="31" fillId="4" borderId="17" xfId="54" applyFont="1" applyFill="1" applyBorder="1" applyAlignment="1">
      <alignment horizontal="center" vertical="center"/>
    </xf>
    <xf numFmtId="0" fontId="31" fillId="4" borderId="18" xfId="54" applyFont="1" applyFill="1" applyBorder="1" applyAlignment="1">
      <alignment horizontal="center" vertical="center"/>
    </xf>
    <xf numFmtId="0" fontId="31" fillId="4" borderId="19" xfId="54" applyFont="1" applyFill="1" applyBorder="1" applyAlignment="1">
      <alignment vertical="center"/>
    </xf>
    <xf numFmtId="0" fontId="32" fillId="4" borderId="20" xfId="54" applyFont="1" applyFill="1" applyBorder="1" applyAlignment="1">
      <alignment horizontal="center" vertical="center"/>
    </xf>
    <xf numFmtId="0" fontId="31" fillId="4" borderId="20" xfId="54" applyFont="1" applyFill="1" applyBorder="1" applyAlignment="1">
      <alignment vertical="center"/>
    </xf>
    <xf numFmtId="58" fontId="33" fillId="4" borderId="20" xfId="54" applyNumberFormat="1" applyFont="1" applyFill="1" applyBorder="1" applyAlignment="1">
      <alignment horizontal="center" vertical="center"/>
    </xf>
    <xf numFmtId="0" fontId="33" fillId="4" borderId="20" xfId="54" applyFont="1" applyFill="1" applyBorder="1" applyAlignment="1">
      <alignment horizontal="center" vertical="center"/>
    </xf>
    <xf numFmtId="0" fontId="31" fillId="4" borderId="20" xfId="54" applyFont="1" applyFill="1" applyBorder="1" applyAlignment="1">
      <alignment horizontal="center" vertical="center"/>
    </xf>
    <xf numFmtId="0" fontId="31" fillId="4" borderId="19" xfId="54" applyFont="1" applyFill="1" applyBorder="1" applyAlignment="1">
      <alignment horizontal="left" vertical="center"/>
    </xf>
    <xf numFmtId="0" fontId="32" fillId="4" borderId="20" xfId="54" applyFont="1" applyFill="1" applyBorder="1" applyAlignment="1">
      <alignment horizontal="right" vertical="center"/>
    </xf>
    <xf numFmtId="0" fontId="31" fillId="4" borderId="20" xfId="54" applyFont="1" applyFill="1" applyBorder="1" applyAlignment="1">
      <alignment horizontal="left" vertical="center"/>
    </xf>
    <xf numFmtId="0" fontId="31" fillId="4" borderId="21" xfId="54" applyFont="1" applyFill="1" applyBorder="1" applyAlignment="1">
      <alignment vertical="center"/>
    </xf>
    <xf numFmtId="0" fontId="34" fillId="4" borderId="22" xfId="54" applyFont="1" applyFill="1" applyBorder="1" applyAlignment="1">
      <alignment horizontal="center" vertical="center" wrapText="1"/>
    </xf>
    <xf numFmtId="0" fontId="34" fillId="4" borderId="22" xfId="54" applyFont="1" applyFill="1" applyBorder="1" applyAlignment="1">
      <alignment horizontal="center" vertical="center"/>
    </xf>
    <xf numFmtId="0" fontId="31" fillId="4" borderId="22" xfId="54" applyFont="1" applyFill="1" applyBorder="1" applyAlignment="1">
      <alignment vertical="center"/>
    </xf>
    <xf numFmtId="0" fontId="33" fillId="4" borderId="23" xfId="54" applyFont="1" applyFill="1" applyBorder="1" applyAlignment="1">
      <alignment horizontal="center" vertical="center"/>
    </xf>
    <xf numFmtId="0" fontId="33" fillId="4" borderId="24" xfId="54" applyFont="1" applyFill="1" applyBorder="1" applyAlignment="1">
      <alignment horizontal="center" vertical="center"/>
    </xf>
    <xf numFmtId="0" fontId="33" fillId="4" borderId="25" xfId="54" applyFont="1" applyFill="1" applyBorder="1" applyAlignment="1">
      <alignment horizontal="center" vertical="center"/>
    </xf>
    <xf numFmtId="0" fontId="31" fillId="4" borderId="22" xfId="54" applyFont="1" applyFill="1" applyBorder="1" applyAlignment="1">
      <alignment horizontal="left" vertical="center"/>
    </xf>
    <xf numFmtId="0" fontId="31" fillId="4" borderId="0" xfId="54" applyFont="1" applyFill="1" applyBorder="1" applyAlignment="1">
      <alignment vertical="center"/>
    </xf>
    <xf numFmtId="0" fontId="33" fillId="4" borderId="0" xfId="54" applyFont="1" applyFill="1" applyBorder="1" applyAlignment="1">
      <alignment vertical="center"/>
    </xf>
    <xf numFmtId="0" fontId="33" fillId="4" borderId="0" xfId="54" applyFont="1" applyFill="1" applyAlignment="1">
      <alignment horizontal="left" vertical="center"/>
    </xf>
    <xf numFmtId="0" fontId="31" fillId="4" borderId="14" xfId="54" applyFont="1" applyFill="1" applyBorder="1" applyAlignment="1">
      <alignment vertical="center"/>
    </xf>
    <xf numFmtId="0" fontId="31" fillId="4" borderId="15" xfId="54" applyFont="1" applyFill="1" applyBorder="1" applyAlignment="1">
      <alignment vertical="center"/>
    </xf>
    <xf numFmtId="0" fontId="33" fillId="4" borderId="17" xfId="54" applyFont="1" applyFill="1" applyBorder="1" applyAlignment="1">
      <alignment horizontal="center" vertical="center"/>
    </xf>
    <xf numFmtId="0" fontId="33" fillId="4" borderId="26" xfId="54" applyFont="1" applyFill="1" applyBorder="1" applyAlignment="1">
      <alignment horizontal="center" vertical="center"/>
    </xf>
    <xf numFmtId="0" fontId="33" fillId="4" borderId="20" xfId="54" applyFont="1" applyFill="1" applyBorder="1" applyAlignment="1">
      <alignment horizontal="left" vertical="center"/>
    </xf>
    <xf numFmtId="0" fontId="33" fillId="4" borderId="20" xfId="54" applyFont="1" applyFill="1" applyBorder="1" applyAlignment="1">
      <alignment vertical="center"/>
    </xf>
    <xf numFmtId="0" fontId="33" fillId="4" borderId="27" xfId="54" applyFont="1" applyFill="1" applyBorder="1" applyAlignment="1">
      <alignment horizontal="center" vertical="center"/>
    </xf>
    <xf numFmtId="0" fontId="33" fillId="4" borderId="28" xfId="54" applyFont="1" applyFill="1" applyBorder="1" applyAlignment="1">
      <alignment horizontal="center" vertical="center"/>
    </xf>
    <xf numFmtId="0" fontId="35" fillId="4" borderId="29" xfId="54" applyFont="1" applyFill="1" applyBorder="1" applyAlignment="1">
      <alignment horizontal="left" vertical="center"/>
    </xf>
    <xf numFmtId="0" fontId="35" fillId="4" borderId="28" xfId="54" applyFont="1" applyFill="1" applyBorder="1" applyAlignment="1">
      <alignment horizontal="left" vertical="center"/>
    </xf>
    <xf numFmtId="0" fontId="33" fillId="4" borderId="22" xfId="54" applyFont="1" applyFill="1" applyBorder="1" applyAlignment="1">
      <alignment horizontal="left" vertical="center"/>
    </xf>
    <xf numFmtId="0" fontId="33" fillId="4" borderId="22" xfId="54" applyFont="1" applyFill="1" applyBorder="1" applyAlignment="1">
      <alignment vertical="center"/>
    </xf>
    <xf numFmtId="0" fontId="33" fillId="4" borderId="0" xfId="54" applyFont="1" applyFill="1" applyBorder="1" applyAlignment="1">
      <alignment horizontal="left" vertical="center"/>
    </xf>
    <xf numFmtId="0" fontId="31" fillId="4" borderId="15" xfId="54" applyFont="1" applyFill="1" applyBorder="1" applyAlignment="1">
      <alignment horizontal="left" vertical="center"/>
    </xf>
    <xf numFmtId="0" fontId="33" fillId="4" borderId="19" xfId="54" applyFont="1" applyFill="1" applyBorder="1" applyAlignment="1">
      <alignment horizontal="left" vertical="center"/>
    </xf>
    <xf numFmtId="0" fontId="33" fillId="4" borderId="29" xfId="54" applyFont="1" applyFill="1" applyBorder="1" applyAlignment="1">
      <alignment horizontal="left" vertical="center"/>
    </xf>
    <xf numFmtId="0" fontId="33" fillId="4" borderId="28" xfId="54" applyFont="1" applyFill="1" applyBorder="1" applyAlignment="1">
      <alignment horizontal="left" vertical="center"/>
    </xf>
    <xf numFmtId="0" fontId="31" fillId="4" borderId="21" xfId="54" applyFont="1" applyFill="1" applyBorder="1" applyAlignment="1">
      <alignment horizontal="left" vertical="center"/>
    </xf>
    <xf numFmtId="0" fontId="29" fillId="4" borderId="22" xfId="54" applyFill="1" applyBorder="1" applyAlignment="1">
      <alignment horizontal="center" vertical="center"/>
    </xf>
    <xf numFmtId="0" fontId="31" fillId="4" borderId="30" xfId="54" applyFont="1" applyFill="1" applyBorder="1" applyAlignment="1">
      <alignment horizontal="center" vertical="center"/>
    </xf>
    <xf numFmtId="0" fontId="31" fillId="4" borderId="31" xfId="54" applyFont="1" applyFill="1" applyBorder="1" applyAlignment="1">
      <alignment horizontal="left" vertical="center"/>
    </xf>
    <xf numFmtId="0" fontId="31" fillId="4" borderId="26" xfId="54" applyFont="1" applyFill="1" applyBorder="1" applyAlignment="1">
      <alignment horizontal="left" vertical="center"/>
    </xf>
    <xf numFmtId="0" fontId="29" fillId="4" borderId="29" xfId="54" applyFont="1" applyFill="1" applyBorder="1" applyAlignment="1">
      <alignment horizontal="left" vertical="center"/>
    </xf>
    <xf numFmtId="0" fontId="29" fillId="4" borderId="28" xfId="54" applyFont="1" applyFill="1" applyBorder="1" applyAlignment="1">
      <alignment horizontal="left" vertical="center"/>
    </xf>
    <xf numFmtId="0" fontId="35" fillId="4" borderId="14" xfId="54" applyFont="1" applyFill="1" applyBorder="1" applyAlignment="1">
      <alignment horizontal="left" vertical="center"/>
    </xf>
    <xf numFmtId="0" fontId="35" fillId="4" borderId="15" xfId="54" applyFont="1" applyFill="1" applyBorder="1" applyAlignment="1">
      <alignment horizontal="left" vertical="center"/>
    </xf>
    <xf numFmtId="0" fontId="31" fillId="4" borderId="27" xfId="54" applyFont="1" applyFill="1" applyBorder="1" applyAlignment="1">
      <alignment horizontal="left" vertical="center"/>
    </xf>
    <xf numFmtId="0" fontId="31" fillId="4" borderId="32" xfId="54" applyFont="1" applyFill="1" applyBorder="1" applyAlignment="1">
      <alignment horizontal="left" vertical="center"/>
    </xf>
    <xf numFmtId="0" fontId="36" fillId="4" borderId="19" xfId="54" applyFont="1" applyFill="1" applyBorder="1" applyAlignment="1">
      <alignment horizontal="left" vertical="center"/>
    </xf>
    <xf numFmtId="0" fontId="33" fillId="4" borderId="22" xfId="54" applyFont="1" applyFill="1" applyBorder="1" applyAlignment="1">
      <alignment horizontal="center" vertical="center"/>
    </xf>
    <xf numFmtId="0" fontId="33" fillId="4" borderId="22" xfId="54" applyFont="1" applyFill="1" applyBorder="1" applyAlignment="1">
      <alignment vertical="center" wrapText="1"/>
    </xf>
    <xf numFmtId="58" fontId="33" fillId="4" borderId="22" xfId="54" applyNumberFormat="1" applyFont="1" applyFill="1" applyBorder="1" applyAlignment="1">
      <alignment vertical="center"/>
    </xf>
    <xf numFmtId="0" fontId="31" fillId="4" borderId="22" xfId="54" applyFont="1" applyFill="1" applyBorder="1" applyAlignment="1">
      <alignment horizontal="center" vertical="center"/>
    </xf>
    <xf numFmtId="0" fontId="33" fillId="4" borderId="15" xfId="54" applyFont="1" applyFill="1" applyBorder="1" applyAlignment="1">
      <alignment horizontal="center" vertical="center"/>
    </xf>
    <xf numFmtId="0" fontId="33" fillId="4" borderId="33" xfId="54" applyFont="1" applyFill="1" applyBorder="1" applyAlignment="1">
      <alignment horizontal="center" vertical="center"/>
    </xf>
    <xf numFmtId="0" fontId="31" fillId="4" borderId="34" xfId="54" applyFont="1" applyFill="1" applyBorder="1" applyAlignment="1">
      <alignment horizontal="center" vertical="center"/>
    </xf>
    <xf numFmtId="0" fontId="33" fillId="4" borderId="34" xfId="54" applyFont="1" applyFill="1" applyBorder="1" applyAlignment="1">
      <alignment horizontal="left" vertical="center"/>
    </xf>
    <xf numFmtId="0" fontId="33" fillId="4" borderId="35" xfId="54" applyFont="1" applyFill="1" applyBorder="1" applyAlignment="1">
      <alignment horizontal="left" vertical="center"/>
    </xf>
    <xf numFmtId="0" fontId="33" fillId="4" borderId="36" xfId="54" applyFont="1" applyFill="1" applyBorder="1" applyAlignment="1">
      <alignment horizontal="center" vertical="center"/>
    </xf>
    <xf numFmtId="0" fontId="33" fillId="4" borderId="37" xfId="54" applyFont="1" applyFill="1" applyBorder="1" applyAlignment="1">
      <alignment horizontal="center" vertical="center"/>
    </xf>
    <xf numFmtId="0" fontId="35" fillId="4" borderId="37" xfId="54" applyFont="1" applyFill="1" applyBorder="1" applyAlignment="1">
      <alignment horizontal="left" vertical="center"/>
    </xf>
    <xf numFmtId="0" fontId="31" fillId="4" borderId="33" xfId="54" applyFont="1" applyFill="1" applyBorder="1" applyAlignment="1">
      <alignment horizontal="left" vertical="center"/>
    </xf>
    <xf numFmtId="0" fontId="31" fillId="4" borderId="34" xfId="54" applyFont="1" applyFill="1" applyBorder="1" applyAlignment="1">
      <alignment horizontal="left" vertical="center"/>
    </xf>
    <xf numFmtId="0" fontId="33" fillId="4" borderId="37" xfId="54" applyFont="1" applyFill="1" applyBorder="1" applyAlignment="1">
      <alignment horizontal="left" vertical="center"/>
    </xf>
    <xf numFmtId="0" fontId="29" fillId="4" borderId="35" xfId="54" applyFill="1" applyBorder="1" applyAlignment="1">
      <alignment horizontal="center" vertical="center"/>
    </xf>
    <xf numFmtId="0" fontId="31" fillId="4" borderId="36" xfId="54" applyFont="1" applyFill="1" applyBorder="1" applyAlignment="1">
      <alignment horizontal="left" vertical="center"/>
    </xf>
    <xf numFmtId="0" fontId="29" fillId="4" borderId="37" xfId="54" applyFont="1" applyFill="1" applyBorder="1" applyAlignment="1">
      <alignment horizontal="left" vertical="center"/>
    </xf>
    <xf numFmtId="0" fontId="35" fillId="4" borderId="33" xfId="54" applyFont="1" applyFill="1" applyBorder="1" applyAlignment="1">
      <alignment horizontal="left" vertical="center"/>
    </xf>
    <xf numFmtId="0" fontId="33" fillId="4" borderId="35" xfId="54" applyFont="1" applyFill="1" applyBorder="1" applyAlignment="1">
      <alignment horizontal="center" vertical="center"/>
    </xf>
    <xf numFmtId="0" fontId="29" fillId="0" borderId="0" xfId="54" applyFont="1" applyAlignment="1">
      <alignment horizontal="left" vertical="center"/>
    </xf>
    <xf numFmtId="0" fontId="37" fillId="0" borderId="13" xfId="54" applyFont="1" applyBorder="1" applyAlignment="1">
      <alignment horizontal="center" vertical="top"/>
    </xf>
    <xf numFmtId="0" fontId="38" fillId="0" borderId="38" xfId="54" applyFont="1" applyBorder="1" applyAlignment="1">
      <alignment horizontal="left" vertical="center"/>
    </xf>
    <xf numFmtId="0" fontId="32" fillId="0" borderId="39" xfId="54" applyFont="1" applyBorder="1" applyAlignment="1">
      <alignment horizontal="center" vertical="center"/>
    </xf>
    <xf numFmtId="0" fontId="38" fillId="0" borderId="39" xfId="54" applyFont="1" applyBorder="1" applyAlignment="1">
      <alignment horizontal="center" vertical="center"/>
    </xf>
    <xf numFmtId="0" fontId="35" fillId="0" borderId="39" xfId="54" applyFont="1" applyBorder="1" applyAlignment="1">
      <alignment horizontal="left" vertical="center"/>
    </xf>
    <xf numFmtId="0" fontId="35" fillId="0" borderId="14" xfId="54" applyFont="1" applyBorder="1" applyAlignment="1">
      <alignment horizontal="center" vertical="center"/>
    </xf>
    <xf numFmtId="0" fontId="35" fillId="0" borderId="15" xfId="54" applyFont="1" applyBorder="1" applyAlignment="1">
      <alignment horizontal="center" vertical="center"/>
    </xf>
    <xf numFmtId="0" fontId="35" fillId="0" borderId="33" xfId="54" applyFont="1" applyBorder="1" applyAlignment="1">
      <alignment horizontal="center" vertical="center"/>
    </xf>
    <xf numFmtId="0" fontId="38" fillId="0" borderId="14" xfId="54" applyFont="1" applyBorder="1" applyAlignment="1">
      <alignment horizontal="center" vertical="center"/>
    </xf>
    <xf numFmtId="0" fontId="38" fillId="0" borderId="15" xfId="54" applyFont="1" applyBorder="1" applyAlignment="1">
      <alignment horizontal="center" vertical="center"/>
    </xf>
    <xf numFmtId="0" fontId="38" fillId="0" borderId="33" xfId="54" applyFont="1" applyBorder="1" applyAlignment="1">
      <alignment horizontal="center" vertical="center"/>
    </xf>
    <xf numFmtId="0" fontId="35" fillId="0" borderId="19" xfId="54" applyFont="1" applyBorder="1" applyAlignment="1">
      <alignment horizontal="left" vertical="center"/>
    </xf>
    <xf numFmtId="0" fontId="39" fillId="0" borderId="20" xfId="54" applyFont="1" applyBorder="1" applyAlignment="1">
      <alignment horizontal="left" vertical="center"/>
    </xf>
    <xf numFmtId="0" fontId="32" fillId="0" borderId="34" xfId="54" applyFont="1" applyBorder="1" applyAlignment="1">
      <alignment horizontal="left" vertical="center"/>
    </xf>
    <xf numFmtId="0" fontId="35" fillId="0" borderId="20" xfId="54" applyFont="1" applyBorder="1" applyAlignment="1">
      <alignment horizontal="left" vertical="center"/>
    </xf>
    <xf numFmtId="14" fontId="32" fillId="0" borderId="20" xfId="54" applyNumberFormat="1" applyFont="1" applyBorder="1" applyAlignment="1">
      <alignment horizontal="center" vertical="center"/>
    </xf>
    <xf numFmtId="14" fontId="32" fillId="0" borderId="34" xfId="54" applyNumberFormat="1" applyFont="1" applyBorder="1" applyAlignment="1">
      <alignment horizontal="center" vertical="center"/>
    </xf>
    <xf numFmtId="0" fontId="35" fillId="0" borderId="19" xfId="54" applyFont="1" applyBorder="1" applyAlignment="1">
      <alignment vertical="center"/>
    </xf>
    <xf numFmtId="0" fontId="32" fillId="0" borderId="20" xfId="54" applyFont="1" applyBorder="1" applyAlignment="1">
      <alignment vertical="center"/>
    </xf>
    <xf numFmtId="0" fontId="32" fillId="0" borderId="34" xfId="54" applyFont="1" applyBorder="1" applyAlignment="1">
      <alignment vertical="center"/>
    </xf>
    <xf numFmtId="0" fontId="35" fillId="0" borderId="20" xfId="54" applyFont="1" applyBorder="1" applyAlignment="1">
      <alignment vertical="center"/>
    </xf>
    <xf numFmtId="0" fontId="35" fillId="0" borderId="19" xfId="54" applyFont="1" applyBorder="1" applyAlignment="1">
      <alignment horizontal="center" vertical="center"/>
    </xf>
    <xf numFmtId="0" fontId="32" fillId="0" borderId="27" xfId="54" applyFont="1" applyBorder="1" applyAlignment="1">
      <alignment horizontal="left" vertical="center"/>
    </xf>
    <xf numFmtId="0" fontId="32" fillId="0" borderId="37" xfId="54" applyFont="1" applyBorder="1" applyAlignment="1">
      <alignment horizontal="left" vertical="center"/>
    </xf>
    <xf numFmtId="0" fontId="29" fillId="0" borderId="20" xfId="54" applyFont="1" applyBorder="1" applyAlignment="1">
      <alignment vertical="center"/>
    </xf>
    <xf numFmtId="0" fontId="32" fillId="0" borderId="19" xfId="54" applyFont="1" applyBorder="1" applyAlignment="1">
      <alignment horizontal="left" vertical="center"/>
    </xf>
    <xf numFmtId="0" fontId="35" fillId="0" borderId="21" xfId="54" applyFont="1" applyBorder="1" applyAlignment="1">
      <alignment horizontal="left" vertical="center"/>
    </xf>
    <xf numFmtId="0" fontId="32" fillId="0" borderId="22" xfId="54" applyFont="1" applyBorder="1" applyAlignment="1">
      <alignment horizontal="center" vertical="center"/>
    </xf>
    <xf numFmtId="0" fontId="32" fillId="0" borderId="35" xfId="54" applyFont="1" applyBorder="1" applyAlignment="1">
      <alignment horizontal="center" vertical="center"/>
    </xf>
    <xf numFmtId="0" fontId="35" fillId="0" borderId="22" xfId="54" applyFont="1" applyBorder="1" applyAlignment="1">
      <alignment horizontal="left" vertical="center"/>
    </xf>
    <xf numFmtId="14" fontId="32" fillId="0" borderId="22" xfId="54" applyNumberFormat="1" applyFont="1" applyBorder="1" applyAlignment="1">
      <alignment horizontal="center" vertical="center"/>
    </xf>
    <xf numFmtId="14" fontId="32" fillId="0" borderId="35" xfId="54" applyNumberFormat="1" applyFont="1" applyBorder="1" applyAlignment="1">
      <alignment horizontal="center" vertical="center"/>
    </xf>
    <xf numFmtId="0" fontId="32" fillId="0" borderId="21" xfId="54" applyFont="1" applyBorder="1" applyAlignment="1">
      <alignment horizontal="left" vertical="center"/>
    </xf>
    <xf numFmtId="0" fontId="38" fillId="0" borderId="0" xfId="54" applyFont="1" applyBorder="1" applyAlignment="1">
      <alignment horizontal="left" vertical="center"/>
    </xf>
    <xf numFmtId="0" fontId="35" fillId="0" borderId="14" xfId="54" applyFont="1" applyBorder="1" applyAlignment="1">
      <alignment vertical="center"/>
    </xf>
    <xf numFmtId="0" fontId="29" fillId="0" borderId="15" xfId="54" applyFont="1" applyBorder="1" applyAlignment="1">
      <alignment horizontal="left" vertical="center"/>
    </xf>
    <xf numFmtId="0" fontId="32" fillId="0" borderId="15" xfId="54" applyFont="1" applyBorder="1" applyAlignment="1">
      <alignment horizontal="left" vertical="center"/>
    </xf>
    <xf numFmtId="0" fontId="29" fillId="0" borderId="15" xfId="54" applyFont="1" applyBorder="1" applyAlignment="1">
      <alignment vertical="center"/>
    </xf>
    <xf numFmtId="0" fontId="35" fillId="0" borderId="15" xfId="54" applyFont="1" applyBorder="1" applyAlignment="1">
      <alignment vertical="center"/>
    </xf>
    <xf numFmtId="0" fontId="29" fillId="0" borderId="20" xfId="54" applyFont="1" applyBorder="1" applyAlignment="1">
      <alignment horizontal="left" vertical="center"/>
    </xf>
    <xf numFmtId="0" fontId="32" fillId="0" borderId="20" xfId="54" applyFont="1" applyBorder="1" applyAlignment="1">
      <alignment horizontal="left" vertical="center"/>
    </xf>
    <xf numFmtId="0" fontId="35" fillId="0" borderId="0" xfId="54" applyFont="1" applyBorder="1" applyAlignment="1">
      <alignment horizontal="left" vertical="center"/>
    </xf>
    <xf numFmtId="0" fontId="33" fillId="0" borderId="14" xfId="54" applyFont="1" applyBorder="1" applyAlignment="1">
      <alignment horizontal="left" vertical="center"/>
    </xf>
    <xf numFmtId="0" fontId="33" fillId="0" borderId="15" xfId="54" applyFont="1" applyBorder="1" applyAlignment="1">
      <alignment horizontal="left" vertical="center"/>
    </xf>
    <xf numFmtId="0" fontId="33" fillId="0" borderId="29" xfId="54" applyFont="1" applyBorder="1" applyAlignment="1">
      <alignment horizontal="left" vertical="center"/>
    </xf>
    <xf numFmtId="0" fontId="33" fillId="0" borderId="28" xfId="54" applyFont="1" applyBorder="1" applyAlignment="1">
      <alignment horizontal="left" vertical="center"/>
    </xf>
    <xf numFmtId="0" fontId="33" fillId="0" borderId="32" xfId="54" applyFont="1" applyBorder="1" applyAlignment="1">
      <alignment horizontal="left" vertical="center"/>
    </xf>
    <xf numFmtId="0" fontId="33" fillId="0" borderId="27" xfId="54" applyFont="1" applyBorder="1" applyAlignment="1">
      <alignment horizontal="left" vertical="center"/>
    </xf>
    <xf numFmtId="0" fontId="32" fillId="0" borderId="22" xfId="54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1" fillId="0" borderId="14" xfId="54" applyFont="1" applyFill="1" applyBorder="1" applyAlignment="1">
      <alignment horizontal="left" vertical="center"/>
    </xf>
    <xf numFmtId="0" fontId="31" fillId="0" borderId="15" xfId="54" applyFont="1" applyFill="1" applyBorder="1" applyAlignment="1">
      <alignment horizontal="left" vertical="center"/>
    </xf>
    <xf numFmtId="0" fontId="31" fillId="0" borderId="19" xfId="54" applyFont="1" applyFill="1" applyBorder="1" applyAlignment="1">
      <alignment horizontal="left" vertical="center"/>
    </xf>
    <xf numFmtId="0" fontId="31" fillId="0" borderId="20" xfId="54" applyFont="1" applyFill="1" applyBorder="1" applyAlignment="1">
      <alignment horizontal="left" vertical="center"/>
    </xf>
    <xf numFmtId="0" fontId="31" fillId="0" borderId="20" xfId="54" applyFont="1" applyFill="1" applyBorder="1" applyAlignment="1">
      <alignment horizontal="center" vertical="center"/>
    </xf>
    <xf numFmtId="0" fontId="35" fillId="0" borderId="19" xfId="54" applyFont="1" applyFill="1" applyBorder="1" applyAlignment="1">
      <alignment horizontal="left" vertical="center"/>
    </xf>
    <xf numFmtId="0" fontId="32" fillId="0" borderId="20" xfId="54" applyFont="1" applyFill="1" applyBorder="1" applyAlignment="1">
      <alignment horizontal="left" vertical="center"/>
    </xf>
    <xf numFmtId="0" fontId="35" fillId="0" borderId="21" xfId="54" applyFont="1" applyBorder="1" applyAlignment="1">
      <alignment horizontal="center" vertical="center"/>
    </xf>
    <xf numFmtId="0" fontId="35" fillId="0" borderId="22" xfId="54" applyFont="1" applyBorder="1" applyAlignment="1">
      <alignment horizontal="center" vertical="center"/>
    </xf>
    <xf numFmtId="0" fontId="35" fillId="0" borderId="20" xfId="54" applyFont="1" applyBorder="1" applyAlignment="1">
      <alignment horizontal="center" vertical="center"/>
    </xf>
    <xf numFmtId="0" fontId="31" fillId="0" borderId="20" xfId="54" applyFont="1" applyBorder="1" applyAlignment="1">
      <alignment horizontal="left" vertical="center"/>
    </xf>
    <xf numFmtId="0" fontId="35" fillId="0" borderId="40" xfId="54" applyFont="1" applyFill="1" applyBorder="1" applyAlignment="1">
      <alignment horizontal="left" vertical="center"/>
    </xf>
    <xf numFmtId="0" fontId="35" fillId="0" borderId="24" xfId="54" applyFont="1" applyFill="1" applyBorder="1" applyAlignment="1">
      <alignment horizontal="left" vertical="center"/>
    </xf>
    <xf numFmtId="0" fontId="38" fillId="0" borderId="0" xfId="54" applyFont="1" applyFill="1" applyBorder="1" applyAlignment="1">
      <alignment horizontal="left" vertical="center"/>
    </xf>
    <xf numFmtId="0" fontId="32" fillId="0" borderId="31" xfId="54" applyFont="1" applyFill="1" applyBorder="1" applyAlignment="1">
      <alignment horizontal="left" vertical="center"/>
    </xf>
    <xf numFmtId="0" fontId="32" fillId="0" borderId="26" xfId="54" applyFont="1" applyFill="1" applyBorder="1" applyAlignment="1">
      <alignment horizontal="left" vertical="center"/>
    </xf>
    <xf numFmtId="0" fontId="32" fillId="0" borderId="29" xfId="54" applyFont="1" applyFill="1" applyBorder="1" applyAlignment="1">
      <alignment horizontal="left" vertical="center"/>
    </xf>
    <xf numFmtId="0" fontId="32" fillId="0" borderId="28" xfId="54" applyFont="1" applyFill="1" applyBorder="1" applyAlignment="1">
      <alignment horizontal="left" vertical="center"/>
    </xf>
    <xf numFmtId="0" fontId="35" fillId="0" borderId="29" xfId="54" applyFont="1" applyBorder="1" applyAlignment="1">
      <alignment horizontal="left" vertical="center"/>
    </xf>
    <xf numFmtId="0" fontId="35" fillId="0" borderId="28" xfId="54" applyFont="1" applyBorder="1" applyAlignment="1">
      <alignment horizontal="left" vertical="center"/>
    </xf>
    <xf numFmtId="0" fontId="38" fillId="0" borderId="41" xfId="54" applyFont="1" applyBorder="1" applyAlignment="1">
      <alignment vertical="center"/>
    </xf>
    <xf numFmtId="0" fontId="32" fillId="0" borderId="42" xfId="54" applyFont="1" applyBorder="1" applyAlignment="1">
      <alignment horizontal="center" vertical="center"/>
    </xf>
    <xf numFmtId="0" fontId="38" fillId="0" borderId="42" xfId="54" applyFont="1" applyBorder="1" applyAlignment="1">
      <alignment vertical="center"/>
    </xf>
    <xf numFmtId="58" fontId="32" fillId="0" borderId="42" xfId="54" applyNumberFormat="1" applyFont="1" applyBorder="1" applyAlignment="1">
      <alignment vertical="center"/>
    </xf>
    <xf numFmtId="58" fontId="29" fillId="0" borderId="42" xfId="54" applyNumberFormat="1" applyFont="1" applyBorder="1" applyAlignment="1">
      <alignment vertical="center"/>
    </xf>
    <xf numFmtId="0" fontId="38" fillId="0" borderId="42" xfId="54" applyFont="1" applyBorder="1" applyAlignment="1">
      <alignment horizontal="center" vertical="center"/>
    </xf>
    <xf numFmtId="0" fontId="38" fillId="0" borderId="43" xfId="54" applyFont="1" applyFill="1" applyBorder="1" applyAlignment="1">
      <alignment horizontal="left" vertical="center"/>
    </xf>
    <xf numFmtId="0" fontId="38" fillId="0" borderId="42" xfId="54" applyFont="1" applyFill="1" applyBorder="1" applyAlignment="1">
      <alignment horizontal="left" vertical="center"/>
    </xf>
    <xf numFmtId="0" fontId="38" fillId="0" borderId="44" xfId="54" applyFont="1" applyFill="1" applyBorder="1" applyAlignment="1">
      <alignment horizontal="center" vertical="center"/>
    </xf>
    <xf numFmtId="0" fontId="38" fillId="0" borderId="45" xfId="54" applyFont="1" applyFill="1" applyBorder="1" applyAlignment="1">
      <alignment horizontal="center" vertical="center"/>
    </xf>
    <xf numFmtId="0" fontId="38" fillId="0" borderId="21" xfId="54" applyFont="1" applyFill="1" applyBorder="1" applyAlignment="1">
      <alignment horizontal="center" vertical="center"/>
    </xf>
    <xf numFmtId="0" fontId="38" fillId="0" borderId="22" xfId="54" applyFont="1" applyFill="1" applyBorder="1" applyAlignment="1">
      <alignment horizontal="center" vertical="center"/>
    </xf>
    <xf numFmtId="58" fontId="38" fillId="0" borderId="42" xfId="54" applyNumberFormat="1" applyFont="1" applyBorder="1" applyAlignment="1">
      <alignment vertical="center"/>
    </xf>
    <xf numFmtId="0" fontId="29" fillId="0" borderId="39" xfId="54" applyFont="1" applyBorder="1" applyAlignment="1">
      <alignment horizontal="center" vertical="center"/>
    </xf>
    <xf numFmtId="0" fontId="29" fillId="0" borderId="46" xfId="54" applyFont="1" applyBorder="1" applyAlignment="1">
      <alignment horizontal="center" vertical="center"/>
    </xf>
    <xf numFmtId="0" fontId="35" fillId="0" borderId="34" xfId="54" applyFont="1" applyBorder="1" applyAlignment="1">
      <alignment horizontal="center" vertical="center"/>
    </xf>
    <xf numFmtId="0" fontId="32" fillId="0" borderId="35" xfId="54" applyFont="1" applyBorder="1" applyAlignment="1">
      <alignment horizontal="left" vertical="center"/>
    </xf>
    <xf numFmtId="0" fontId="32" fillId="0" borderId="33" xfId="54" applyFont="1" applyBorder="1" applyAlignment="1">
      <alignment horizontal="left" vertical="center"/>
    </xf>
    <xf numFmtId="0" fontId="35" fillId="0" borderId="35" xfId="54" applyFont="1" applyBorder="1" applyAlignment="1">
      <alignment horizontal="left" vertical="center"/>
    </xf>
    <xf numFmtId="0" fontId="31" fillId="0" borderId="15" xfId="54" applyFont="1" applyBorder="1" applyAlignment="1">
      <alignment horizontal="left" vertical="center"/>
    </xf>
    <xf numFmtId="0" fontId="31" fillId="0" borderId="33" xfId="54" applyFont="1" applyBorder="1" applyAlignment="1">
      <alignment horizontal="left" vertical="center"/>
    </xf>
    <xf numFmtId="0" fontId="31" fillId="0" borderId="27" xfId="54" applyFont="1" applyBorder="1" applyAlignment="1">
      <alignment horizontal="left" vertical="center"/>
    </xf>
    <xf numFmtId="0" fontId="31" fillId="0" borderId="28" xfId="54" applyFont="1" applyBorder="1" applyAlignment="1">
      <alignment horizontal="left" vertical="center"/>
    </xf>
    <xf numFmtId="0" fontId="31" fillId="0" borderId="37" xfId="54" applyFont="1" applyBorder="1" applyAlignment="1">
      <alignment horizontal="left" vertical="center"/>
    </xf>
    <xf numFmtId="0" fontId="31" fillId="0" borderId="33" xfId="54" applyFont="1" applyFill="1" applyBorder="1" applyAlignment="1">
      <alignment horizontal="left" vertical="center"/>
    </xf>
    <xf numFmtId="0" fontId="31" fillId="0" borderId="34" xfId="54" applyFont="1" applyFill="1" applyBorder="1" applyAlignment="1">
      <alignment horizontal="center" vertical="center"/>
    </xf>
    <xf numFmtId="0" fontId="32" fillId="0" borderId="34" xfId="54" applyFont="1" applyFill="1" applyBorder="1" applyAlignment="1">
      <alignment horizontal="left" vertical="center"/>
    </xf>
    <xf numFmtId="0" fontId="35" fillId="0" borderId="35" xfId="54" applyFont="1" applyBorder="1" applyAlignment="1">
      <alignment horizontal="center" vertical="center"/>
    </xf>
    <xf numFmtId="0" fontId="31" fillId="0" borderId="34" xfId="54" applyFont="1" applyBorder="1" applyAlignment="1">
      <alignment horizontal="left" vertical="center"/>
    </xf>
    <xf numFmtId="0" fontId="35" fillId="0" borderId="47" xfId="54" applyFont="1" applyFill="1" applyBorder="1" applyAlignment="1">
      <alignment horizontal="left" vertical="center"/>
    </xf>
    <xf numFmtId="0" fontId="32" fillId="0" borderId="36" xfId="54" applyFont="1" applyFill="1" applyBorder="1" applyAlignment="1">
      <alignment horizontal="left" vertical="center"/>
    </xf>
    <xf numFmtId="0" fontId="32" fillId="0" borderId="37" xfId="54" applyFont="1" applyFill="1" applyBorder="1" applyAlignment="1">
      <alignment horizontal="left" vertical="center"/>
    </xf>
    <xf numFmtId="0" fontId="35" fillId="0" borderId="37" xfId="54" applyFont="1" applyBorder="1" applyAlignment="1">
      <alignment horizontal="left" vertical="center"/>
    </xf>
    <xf numFmtId="0" fontId="32" fillId="0" borderId="48" xfId="54" applyFont="1" applyBorder="1" applyAlignment="1">
      <alignment horizontal="center" vertical="center"/>
    </xf>
    <xf numFmtId="0" fontId="38" fillId="0" borderId="49" xfId="54" applyFont="1" applyFill="1" applyBorder="1" applyAlignment="1">
      <alignment horizontal="left" vertical="center"/>
    </xf>
    <xf numFmtId="0" fontId="38" fillId="0" borderId="50" xfId="54" applyFont="1" applyFill="1" applyBorder="1" applyAlignment="1">
      <alignment horizontal="center" vertical="center"/>
    </xf>
    <xf numFmtId="0" fontId="38" fillId="0" borderId="35" xfId="54" applyFont="1" applyFill="1" applyBorder="1" applyAlignment="1">
      <alignment horizontal="center" vertical="center"/>
    </xf>
    <xf numFmtId="0" fontId="29" fillId="0" borderId="42" xfId="54" applyFont="1" applyBorder="1" applyAlignment="1">
      <alignment horizontal="center" vertical="center"/>
    </xf>
    <xf numFmtId="0" fontId="29" fillId="0" borderId="48" xfId="54" applyFont="1" applyBorder="1" applyAlignment="1">
      <alignment horizontal="center" vertical="center"/>
    </xf>
    <xf numFmtId="0" fontId="29" fillId="0" borderId="0" xfId="54" applyFont="1" applyBorder="1" applyAlignment="1">
      <alignment horizontal="left" vertical="center"/>
    </xf>
    <xf numFmtId="0" fontId="40" fillId="0" borderId="13" xfId="54" applyFont="1" applyBorder="1" applyAlignment="1">
      <alignment horizontal="center" vertical="top"/>
    </xf>
    <xf numFmtId="0" fontId="35" fillId="0" borderId="21" xfId="54" applyFont="1" applyBorder="1" applyAlignment="1">
      <alignment vertical="center"/>
    </xf>
    <xf numFmtId="0" fontId="35" fillId="0" borderId="51" xfId="54" applyFont="1" applyBorder="1" applyAlignment="1">
      <alignment horizontal="left" vertical="center"/>
    </xf>
    <xf numFmtId="0" fontId="35" fillId="0" borderId="30" xfId="54" applyFont="1" applyBorder="1" applyAlignment="1">
      <alignment horizontal="left" vertical="center"/>
    </xf>
    <xf numFmtId="0" fontId="38" fillId="0" borderId="43" xfId="54" applyFont="1" applyBorder="1" applyAlignment="1">
      <alignment horizontal="left" vertical="center"/>
    </xf>
    <xf numFmtId="0" fontId="38" fillId="0" borderId="42" xfId="54" applyFont="1" applyBorder="1" applyAlignment="1">
      <alignment horizontal="left" vertical="center"/>
    </xf>
    <xf numFmtId="0" fontId="35" fillId="0" borderId="44" xfId="54" applyFont="1" applyBorder="1" applyAlignment="1">
      <alignment vertical="center"/>
    </xf>
    <xf numFmtId="0" fontId="29" fillId="0" borderId="45" xfId="54" applyFont="1" applyBorder="1" applyAlignment="1">
      <alignment horizontal="left" vertical="center"/>
    </xf>
    <xf numFmtId="0" fontId="32" fillId="0" borderId="45" xfId="54" applyFont="1" applyBorder="1" applyAlignment="1">
      <alignment horizontal="left" vertical="center"/>
    </xf>
    <xf numFmtId="0" fontId="29" fillId="0" borderId="45" xfId="54" applyFont="1" applyBorder="1" applyAlignment="1">
      <alignment vertical="center"/>
    </xf>
    <xf numFmtId="0" fontId="35" fillId="0" borderId="45" xfId="54" applyFont="1" applyBorder="1" applyAlignment="1">
      <alignment vertical="center"/>
    </xf>
    <xf numFmtId="0" fontId="35" fillId="0" borderId="44" xfId="54" applyFont="1" applyBorder="1" applyAlignment="1">
      <alignment horizontal="center" vertical="center"/>
    </xf>
    <xf numFmtId="0" fontId="32" fillId="0" borderId="45" xfId="54" applyFont="1" applyBorder="1" applyAlignment="1">
      <alignment horizontal="center" vertical="center"/>
    </xf>
    <xf numFmtId="0" fontId="35" fillId="0" borderId="45" xfId="54" applyFont="1" applyBorder="1" applyAlignment="1">
      <alignment horizontal="center" vertical="center"/>
    </xf>
    <xf numFmtId="0" fontId="29" fillId="0" borderId="45" xfId="54" applyFont="1" applyBorder="1" applyAlignment="1">
      <alignment horizontal="center" vertical="center"/>
    </xf>
    <xf numFmtId="0" fontId="32" fillId="0" borderId="20" xfId="54" applyFont="1" applyBorder="1" applyAlignment="1">
      <alignment horizontal="center" vertical="center"/>
    </xf>
    <xf numFmtId="0" fontId="29" fillId="0" borderId="20" xfId="54" applyFont="1" applyBorder="1" applyAlignment="1">
      <alignment horizontal="center" vertical="center"/>
    </xf>
    <xf numFmtId="0" fontId="35" fillId="0" borderId="40" xfId="54" applyFont="1" applyBorder="1" applyAlignment="1">
      <alignment horizontal="left" vertical="center" wrapText="1"/>
    </xf>
    <xf numFmtId="0" fontId="35" fillId="0" borderId="24" xfId="54" applyFont="1" applyBorder="1" applyAlignment="1">
      <alignment horizontal="left" vertical="center" wrapText="1"/>
    </xf>
    <xf numFmtId="0" fontId="35" fillId="0" borderId="44" xfId="54" applyFont="1" applyBorder="1" applyAlignment="1">
      <alignment horizontal="left" vertical="center"/>
    </xf>
    <xf numFmtId="0" fontId="35" fillId="0" borderId="45" xfId="54" applyFont="1" applyBorder="1" applyAlignment="1">
      <alignment horizontal="left" vertical="center"/>
    </xf>
    <xf numFmtId="0" fontId="41" fillId="0" borderId="52" xfId="54" applyFont="1" applyBorder="1" applyAlignment="1">
      <alignment horizontal="left" vertical="center" wrapText="1"/>
    </xf>
    <xf numFmtId="0" fontId="42" fillId="0" borderId="2" xfId="0" applyFont="1" applyFill="1" applyBorder="1" applyAlignment="1">
      <alignment horizontal="center"/>
    </xf>
    <xf numFmtId="9" fontId="32" fillId="0" borderId="20" xfId="54" applyNumberFormat="1" applyFont="1" applyBorder="1" applyAlignment="1">
      <alignment horizontal="center" vertical="center"/>
    </xf>
    <xf numFmtId="0" fontId="38" fillId="0" borderId="43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9" fontId="39" fillId="0" borderId="31" xfId="54" applyNumberFormat="1" applyFont="1" applyBorder="1" applyAlignment="1">
      <alignment horizontal="left" vertical="center"/>
    </xf>
    <xf numFmtId="9" fontId="32" fillId="0" borderId="26" xfId="54" applyNumberFormat="1" applyFont="1" applyBorder="1" applyAlignment="1">
      <alignment horizontal="left" vertical="center"/>
    </xf>
    <xf numFmtId="9" fontId="32" fillId="0" borderId="40" xfId="54" applyNumberFormat="1" applyFont="1" applyBorder="1" applyAlignment="1">
      <alignment horizontal="left" vertical="center"/>
    </xf>
    <xf numFmtId="9" fontId="32" fillId="0" borderId="24" xfId="54" applyNumberFormat="1" applyFont="1" applyBorder="1" applyAlignment="1">
      <alignment horizontal="left" vertical="center"/>
    </xf>
    <xf numFmtId="0" fontId="31" fillId="0" borderId="44" xfId="54" applyFont="1" applyFill="1" applyBorder="1" applyAlignment="1">
      <alignment horizontal="left" vertical="center"/>
    </xf>
    <xf numFmtId="0" fontId="31" fillId="0" borderId="45" xfId="54" applyFont="1" applyFill="1" applyBorder="1" applyAlignment="1">
      <alignment horizontal="left" vertical="center"/>
    </xf>
    <xf numFmtId="0" fontId="31" fillId="0" borderId="23" xfId="54" applyFont="1" applyFill="1" applyBorder="1" applyAlignment="1">
      <alignment horizontal="left" vertical="center"/>
    </xf>
    <xf numFmtId="0" fontId="31" fillId="0" borderId="24" xfId="54" applyFont="1" applyFill="1" applyBorder="1" applyAlignment="1">
      <alignment horizontal="left" vertical="center"/>
    </xf>
    <xf numFmtId="0" fontId="38" fillId="0" borderId="30" xfId="54" applyFont="1" applyFill="1" applyBorder="1" applyAlignment="1">
      <alignment horizontal="left" vertical="center"/>
    </xf>
    <xf numFmtId="0" fontId="32" fillId="0" borderId="53" xfId="54" applyFont="1" applyFill="1" applyBorder="1" applyAlignment="1">
      <alignment horizontal="left" vertical="center"/>
    </xf>
    <xf numFmtId="0" fontId="32" fillId="0" borderId="54" xfId="54" applyFont="1" applyFill="1" applyBorder="1" applyAlignment="1">
      <alignment horizontal="left" vertical="center"/>
    </xf>
    <xf numFmtId="0" fontId="39" fillId="0" borderId="29" xfId="54" applyFont="1" applyFill="1" applyBorder="1" applyAlignment="1">
      <alignment horizontal="left" vertical="center"/>
    </xf>
    <xf numFmtId="0" fontId="38" fillId="0" borderId="38" xfId="54" applyFont="1" applyBorder="1" applyAlignment="1">
      <alignment vertical="center"/>
    </xf>
    <xf numFmtId="0" fontId="43" fillId="0" borderId="42" xfId="54" applyFont="1" applyBorder="1" applyAlignment="1">
      <alignment horizontal="center" vertical="center"/>
    </xf>
    <xf numFmtId="0" fontId="38" fillId="0" borderId="39" xfId="54" applyFont="1" applyBorder="1" applyAlignment="1">
      <alignment vertical="center"/>
    </xf>
    <xf numFmtId="0" fontId="39" fillId="0" borderId="55" xfId="54" applyFont="1" applyBorder="1" applyAlignment="1">
      <alignment vertical="center"/>
    </xf>
    <xf numFmtId="0" fontId="38" fillId="0" borderId="55" xfId="54" applyFont="1" applyBorder="1" applyAlignment="1">
      <alignment vertical="center"/>
    </xf>
    <xf numFmtId="58" fontId="29" fillId="0" borderId="39" xfId="54" applyNumberFormat="1" applyFont="1" applyBorder="1" applyAlignment="1">
      <alignment vertical="center"/>
    </xf>
    <xf numFmtId="0" fontId="38" fillId="0" borderId="30" xfId="54" applyFont="1" applyBorder="1" applyAlignment="1">
      <alignment horizontal="center" vertical="center"/>
    </xf>
    <xf numFmtId="0" fontId="32" fillId="0" borderId="51" xfId="54" applyFont="1" applyFill="1" applyBorder="1" applyAlignment="1">
      <alignment horizontal="left" vertical="center"/>
    </xf>
    <xf numFmtId="0" fontId="32" fillId="0" borderId="30" xfId="54" applyFont="1" applyFill="1" applyBorder="1" applyAlignment="1">
      <alignment horizontal="left" vertical="center"/>
    </xf>
    <xf numFmtId="0" fontId="35" fillId="0" borderId="56" xfId="54" applyFont="1" applyBorder="1" applyAlignment="1">
      <alignment horizontal="left" vertical="center"/>
    </xf>
    <xf numFmtId="0" fontId="38" fillId="0" borderId="49" xfId="54" applyFont="1" applyBorder="1" applyAlignment="1">
      <alignment horizontal="left" vertical="center"/>
    </xf>
    <xf numFmtId="0" fontId="32" fillId="0" borderId="50" xfId="54" applyFont="1" applyBorder="1" applyAlignment="1">
      <alignment horizontal="left" vertical="center"/>
    </xf>
    <xf numFmtId="0" fontId="35" fillId="0" borderId="0" xfId="54" applyFont="1" applyBorder="1" applyAlignment="1">
      <alignment vertical="center"/>
    </xf>
    <xf numFmtId="0" fontId="35" fillId="0" borderId="47" xfId="54" applyFont="1" applyBorder="1" applyAlignment="1">
      <alignment horizontal="left" vertical="center" wrapText="1"/>
    </xf>
    <xf numFmtId="0" fontId="35" fillId="0" borderId="50" xfId="54" applyFont="1" applyBorder="1" applyAlignment="1">
      <alignment horizontal="left" vertical="center"/>
    </xf>
    <xf numFmtId="0" fontId="34" fillId="0" borderId="34" xfId="54" applyFont="1" applyBorder="1" applyAlignment="1">
      <alignment horizontal="left" vertical="center" wrapText="1"/>
    </xf>
    <xf numFmtId="0" fontId="34" fillId="0" borderId="34" xfId="54" applyFont="1" applyBorder="1" applyAlignment="1">
      <alignment horizontal="left" vertical="center"/>
    </xf>
    <xf numFmtId="0" fontId="33" fillId="0" borderId="34" xfId="54" applyFont="1" applyBorder="1" applyAlignment="1">
      <alignment horizontal="left" vertical="center"/>
    </xf>
    <xf numFmtId="0" fontId="38" fillId="0" borderId="49" xfId="0" applyFont="1" applyBorder="1" applyAlignment="1">
      <alignment horizontal="left" vertical="center"/>
    </xf>
    <xf numFmtId="9" fontId="32" fillId="0" borderId="36" xfId="54" applyNumberFormat="1" applyFont="1" applyBorder="1" applyAlignment="1">
      <alignment horizontal="left" vertical="center"/>
    </xf>
    <xf numFmtId="9" fontId="32" fillId="0" borderId="47" xfId="54" applyNumberFormat="1" applyFont="1" applyBorder="1" applyAlignment="1">
      <alignment horizontal="left" vertical="center"/>
    </xf>
    <xf numFmtId="0" fontId="31" fillId="0" borderId="50" xfId="54" applyFont="1" applyFill="1" applyBorder="1" applyAlignment="1">
      <alignment horizontal="left" vertical="center"/>
    </xf>
    <xf numFmtId="0" fontId="31" fillId="0" borderId="47" xfId="54" applyFont="1" applyFill="1" applyBorder="1" applyAlignment="1">
      <alignment horizontal="left" vertical="center"/>
    </xf>
    <xf numFmtId="0" fontId="32" fillId="0" borderId="57" xfId="54" applyFont="1" applyFill="1" applyBorder="1" applyAlignment="1">
      <alignment horizontal="left" vertical="center"/>
    </xf>
    <xf numFmtId="0" fontId="38" fillId="0" borderId="58" xfId="54" applyFont="1" applyBorder="1" applyAlignment="1">
      <alignment horizontal="center" vertical="center"/>
    </xf>
    <xf numFmtId="0" fontId="32" fillId="0" borderId="55" xfId="54" applyFont="1" applyBorder="1" applyAlignment="1">
      <alignment horizontal="center" vertical="center"/>
    </xf>
    <xf numFmtId="0" fontId="32" fillId="0" borderId="56" xfId="54" applyFont="1" applyBorder="1" applyAlignment="1">
      <alignment horizontal="center" vertical="center"/>
    </xf>
    <xf numFmtId="0" fontId="32" fillId="0" borderId="56" xfId="54" applyFont="1" applyFill="1" applyBorder="1" applyAlignment="1">
      <alignment horizontal="left" vertical="center"/>
    </xf>
    <xf numFmtId="0" fontId="44" fillId="0" borderId="59" xfId="0" applyFont="1" applyBorder="1" applyAlignment="1">
      <alignment horizontal="center" vertical="center" wrapText="1"/>
    </xf>
    <xf numFmtId="0" fontId="44" fillId="0" borderId="60" xfId="0" applyFont="1" applyBorder="1" applyAlignment="1">
      <alignment horizontal="center" vertical="center" wrapText="1"/>
    </xf>
    <xf numFmtId="0" fontId="45" fillId="0" borderId="61" xfId="0" applyFont="1" applyBorder="1"/>
    <xf numFmtId="0" fontId="45" fillId="0" borderId="2" xfId="0" applyFont="1" applyBorder="1"/>
    <xf numFmtId="0" fontId="45" fillId="0" borderId="6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5" borderId="6" xfId="0" applyFont="1" applyFill="1" applyBorder="1" applyAlignment="1">
      <alignment horizontal="center" vertical="center"/>
    </xf>
    <xf numFmtId="0" fontId="45" fillId="5" borderId="8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44" fillId="0" borderId="64" xfId="0" applyFont="1" applyBorder="1" applyAlignment="1">
      <alignment horizontal="center" vertical="center" wrapText="1"/>
    </xf>
    <xf numFmtId="0" fontId="45" fillId="0" borderId="65" xfId="0" applyFont="1" applyBorder="1" applyAlignment="1">
      <alignment horizontal="center" vertical="center"/>
    </xf>
    <xf numFmtId="0" fontId="45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5" fillId="0" borderId="0" xfId="52" applyFont="1" applyBorder="1" applyAlignment="1" quotePrefix="1">
      <alignment horizontal="center" vertical="center" wrapText="1"/>
    </xf>
    <xf numFmtId="0" fontId="16" fillId="0" borderId="11" xfId="5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/>
    </xf>
    <xf numFmtId="0" fontId="6" fillId="0" borderId="9" xfId="5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3" fillId="3" borderId="9" xfId="52" applyFont="1" applyFill="1" applyBorder="1" applyAlignment="1" quotePrefix="1">
      <alignment horizontal="center" vertical="center" wrapText="1"/>
    </xf>
    <xf numFmtId="0" fontId="5" fillId="3" borderId="0" xfId="52" applyFont="1" applyFill="1" applyBorder="1" applyAlignment="1" quotePrefix="1">
      <alignment horizontal="center" vertical="center" wrapText="1"/>
    </xf>
    <xf numFmtId="0" fontId="13" fillId="3" borderId="0" xfId="52" applyFont="1" applyFill="1" applyBorder="1" applyAlignment="1" quotePrefix="1">
      <alignment horizontal="center" vertical="center" wrapText="1"/>
    </xf>
    <xf numFmtId="0" fontId="5" fillId="3" borderId="9" xfId="52" applyFont="1" applyFill="1" applyBorder="1" applyAlignment="1" quotePrefix="1">
      <alignment horizontal="center" vertical="center" wrapText="1"/>
    </xf>
    <xf numFmtId="0" fontId="5" fillId="3" borderId="5" xfId="52" applyFont="1" applyFill="1" applyBorder="1" applyAlignment="1" quotePrefix="1">
      <alignment horizontal="center" vertical="center" wrapText="1"/>
    </xf>
    <xf numFmtId="0" fontId="5" fillId="3" borderId="2" xfId="52" applyFont="1" applyFill="1" applyBorder="1" applyAlignment="1" quotePrefix="1">
      <alignment horizontal="left" vertical="center"/>
    </xf>
    <xf numFmtId="0" fontId="6" fillId="3" borderId="1" xfId="5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S10" xfId="52"/>
    <cellStyle name="常规 11 17" xfId="53"/>
    <cellStyle name="常规 2" xfId="54"/>
    <cellStyle name="常规 23" xfId="55"/>
    <cellStyle name="常规 3" xfId="56"/>
    <cellStyle name="常规 38 2" xfId="57"/>
    <cellStyle name="常规 4" xfId="58"/>
    <cellStyle name="常规 72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381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5175" y="627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4375" y="3989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08175" y="3989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5175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5175" y="627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84375" y="3608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08175" y="3608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84375" y="3989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08175" y="3989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5175" y="627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4375" y="3989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08175" y="3989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5175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5175" y="627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84375" y="3608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08175" y="3608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84375" y="3989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08175" y="3989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5175" y="627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4375" y="3989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08175" y="3989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5175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5175" y="627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84375" y="3608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08175" y="3608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84375" y="3989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08175" y="3989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8856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8586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1790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68681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5051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48856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37426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55524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85051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75526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35521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55524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8505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69811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456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5516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61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6466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6466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76466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6026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48856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6695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55524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7929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4096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85051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8856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65049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48856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68586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1790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68681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85051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48856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37426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55524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85051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75526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35521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55524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8505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69811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9456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95516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21361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76466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76466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76466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66026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48856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6695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55524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47929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64096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85051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48856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65049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43100" y="1755140"/>
              <a:ext cx="4286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14525" y="2107565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5175" y="5132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4375" y="2846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08175" y="2846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5175" y="3227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5175" y="5132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35175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10</xdr:col>
      <xdr:colOff>323850</xdr:colOff>
      <xdr:row>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84375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10</xdr:col>
      <xdr:colOff>323850</xdr:colOff>
      <xdr:row>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08175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35175" y="2846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35175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35175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84375" y="2846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08175" y="2846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35175" y="2846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35175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75" style="366" customWidth="1"/>
    <col min="3" max="3" width="10.125" customWidth="1"/>
  </cols>
  <sheetData>
    <row r="1" ht="21" customHeight="1" spans="1:2">
      <c r="A1" s="367"/>
      <c r="B1" s="368" t="s">
        <v>0</v>
      </c>
    </row>
    <row r="2" spans="1:2">
      <c r="A2" s="9">
        <v>1</v>
      </c>
      <c r="B2" s="369" t="s">
        <v>1</v>
      </c>
    </row>
    <row r="3" spans="1:2">
      <c r="A3" s="9">
        <v>2</v>
      </c>
      <c r="B3" s="369" t="s">
        <v>2</v>
      </c>
    </row>
    <row r="4" spans="1:2">
      <c r="A4" s="9">
        <v>3</v>
      </c>
      <c r="B4" s="369" t="s">
        <v>3</v>
      </c>
    </row>
    <row r="5" spans="1:2">
      <c r="A5" s="9">
        <v>4</v>
      </c>
      <c r="B5" s="369" t="s">
        <v>4</v>
      </c>
    </row>
    <row r="6" spans="1:2">
      <c r="A6" s="9">
        <v>5</v>
      </c>
      <c r="B6" s="369" t="s">
        <v>5</v>
      </c>
    </row>
    <row r="7" spans="1:2">
      <c r="A7" s="9">
        <v>6</v>
      </c>
      <c r="B7" s="369" t="s">
        <v>6</v>
      </c>
    </row>
    <row r="8" s="365" customFormat="1" ht="15" customHeight="1" spans="1:2">
      <c r="A8" s="370">
        <v>7</v>
      </c>
      <c r="B8" s="371" t="s">
        <v>7</v>
      </c>
    </row>
    <row r="9" ht="18.95" customHeight="1" spans="1:2">
      <c r="A9" s="367"/>
      <c r="B9" s="372" t="s">
        <v>8</v>
      </c>
    </row>
    <row r="10" ht="15.95" customHeight="1" spans="1:2">
      <c r="A10" s="9">
        <v>1</v>
      </c>
      <c r="B10" s="373" t="s">
        <v>9</v>
      </c>
    </row>
    <row r="11" spans="1:2">
      <c r="A11" s="9">
        <v>2</v>
      </c>
      <c r="B11" s="369" t="s">
        <v>10</v>
      </c>
    </row>
    <row r="12" spans="1:2">
      <c r="A12" s="9">
        <v>3</v>
      </c>
      <c r="B12" s="371" t="s">
        <v>11</v>
      </c>
    </row>
    <row r="13" spans="1:2">
      <c r="A13" s="9">
        <v>4</v>
      </c>
      <c r="B13" s="369" t="s">
        <v>12</v>
      </c>
    </row>
    <row r="14" spans="1:2">
      <c r="A14" s="9">
        <v>5</v>
      </c>
      <c r="B14" s="369" t="s">
        <v>13</v>
      </c>
    </row>
    <row r="15" spans="1:2">
      <c r="A15" s="9">
        <v>6</v>
      </c>
      <c r="B15" s="369" t="s">
        <v>14</v>
      </c>
    </row>
    <row r="16" spans="1:2">
      <c r="A16" s="9">
        <v>7</v>
      </c>
      <c r="B16" s="369" t="s">
        <v>15</v>
      </c>
    </row>
    <row r="17" spans="1:2">
      <c r="A17" s="9">
        <v>8</v>
      </c>
      <c r="B17" s="369" t="s">
        <v>16</v>
      </c>
    </row>
    <row r="18" spans="1:2">
      <c r="A18" s="9">
        <v>9</v>
      </c>
      <c r="B18" s="369" t="s">
        <v>17</v>
      </c>
    </row>
    <row r="19" spans="1:2">
      <c r="A19" s="9"/>
      <c r="B19" s="369"/>
    </row>
    <row r="20" ht="20.25" spans="1:2">
      <c r="A20" s="367"/>
      <c r="B20" s="368" t="s">
        <v>18</v>
      </c>
    </row>
    <row r="21" spans="1:2">
      <c r="A21" s="9">
        <v>1</v>
      </c>
      <c r="B21" s="374" t="s">
        <v>19</v>
      </c>
    </row>
    <row r="22" spans="1:2">
      <c r="A22" s="9">
        <v>2</v>
      </c>
      <c r="B22" s="369" t="s">
        <v>20</v>
      </c>
    </row>
    <row r="23" spans="1:2">
      <c r="A23" s="9">
        <v>3</v>
      </c>
      <c r="B23" s="369" t="s">
        <v>21</v>
      </c>
    </row>
    <row r="24" spans="1:2">
      <c r="A24" s="9">
        <v>4</v>
      </c>
      <c r="B24" s="369" t="s">
        <v>22</v>
      </c>
    </row>
    <row r="25" spans="1:2">
      <c r="A25" s="9">
        <v>5</v>
      </c>
      <c r="B25" s="369" t="s">
        <v>23</v>
      </c>
    </row>
    <row r="26" spans="1:2">
      <c r="A26" s="9">
        <v>6</v>
      </c>
      <c r="B26" s="369" t="s">
        <v>24</v>
      </c>
    </row>
    <row r="27" spans="1:2">
      <c r="A27" s="9">
        <v>7</v>
      </c>
      <c r="B27" s="369" t="s">
        <v>25</v>
      </c>
    </row>
    <row r="28" spans="1:2">
      <c r="A28" s="9">
        <v>8</v>
      </c>
      <c r="B28" s="369" t="s">
        <v>26</v>
      </c>
    </row>
    <row r="29" spans="1:2">
      <c r="A29" s="9"/>
      <c r="B29" s="369"/>
    </row>
    <row r="30" ht="20.25" spans="1:2">
      <c r="A30" s="367"/>
      <c r="B30" s="368" t="s">
        <v>27</v>
      </c>
    </row>
    <row r="31" spans="1:2">
      <c r="A31" s="9">
        <v>1</v>
      </c>
      <c r="B31" s="374" t="s">
        <v>28</v>
      </c>
    </row>
    <row r="32" spans="1:2">
      <c r="A32" s="9">
        <v>2</v>
      </c>
      <c r="B32" s="369" t="s">
        <v>29</v>
      </c>
    </row>
    <row r="33" spans="1:2">
      <c r="A33" s="9">
        <v>3</v>
      </c>
      <c r="B33" s="369" t="s">
        <v>30</v>
      </c>
    </row>
    <row r="34" spans="1:2">
      <c r="A34" s="9">
        <v>4</v>
      </c>
      <c r="B34" s="369" t="s">
        <v>31</v>
      </c>
    </row>
    <row r="35" spans="1:2">
      <c r="A35" s="9">
        <v>5</v>
      </c>
      <c r="B35" s="369" t="s">
        <v>32</v>
      </c>
    </row>
    <row r="36" spans="1:2">
      <c r="A36" s="9">
        <v>6</v>
      </c>
      <c r="B36" s="369" t="s">
        <v>33</v>
      </c>
    </row>
    <row r="37" spans="1:2">
      <c r="A37" s="9">
        <v>7</v>
      </c>
      <c r="B37" s="369" t="s">
        <v>34</v>
      </c>
    </row>
    <row r="38" spans="1:2">
      <c r="A38" s="9"/>
      <c r="B38" s="369"/>
    </row>
    <row r="40" spans="1:2">
      <c r="A40" s="375" t="s">
        <v>35</v>
      </c>
      <c r="B40" s="3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F9" sqref="F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9.25" spans="1:23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3"/>
      <c r="Q1" s="63"/>
      <c r="R1" s="63"/>
      <c r="S1" s="63"/>
      <c r="T1" s="63"/>
      <c r="U1" s="63"/>
      <c r="V1" s="3"/>
      <c r="W1" s="3"/>
    </row>
    <row r="2" s="1" customFormat="1" ht="16.5" spans="1:23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4" t="s">
        <v>265</v>
      </c>
      <c r="O2" s="64" t="s">
        <v>266</v>
      </c>
      <c r="P2" s="4" t="s">
        <v>267</v>
      </c>
      <c r="Q2" s="4" t="s">
        <v>268</v>
      </c>
      <c r="R2" s="5" t="s">
        <v>269</v>
      </c>
      <c r="S2" s="5" t="s">
        <v>270</v>
      </c>
      <c r="T2" s="5" t="s">
        <v>271</v>
      </c>
      <c r="U2" s="5" t="s">
        <v>272</v>
      </c>
      <c r="V2" s="5" t="s">
        <v>273</v>
      </c>
      <c r="W2" s="5" t="s">
        <v>274</v>
      </c>
    </row>
    <row r="3" s="1" customFormat="1" ht="27.95" customHeight="1" spans="1:23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4" t="s">
        <v>275</v>
      </c>
      <c r="O3" s="42" t="s">
        <v>275</v>
      </c>
      <c r="P3" s="4" t="s">
        <v>275</v>
      </c>
      <c r="Q3" s="4" t="s">
        <v>275</v>
      </c>
      <c r="R3" s="4" t="s">
        <v>275</v>
      </c>
      <c r="S3" s="4" t="s">
        <v>275</v>
      </c>
      <c r="T3" s="4" t="s">
        <v>275</v>
      </c>
      <c r="U3" s="4" t="s">
        <v>275</v>
      </c>
      <c r="V3" s="7"/>
      <c r="W3" s="7"/>
    </row>
    <row r="4" spans="1:23">
      <c r="A4" s="9"/>
      <c r="B4" s="26" t="s">
        <v>276</v>
      </c>
      <c r="C4" s="377" t="s">
        <v>277</v>
      </c>
      <c r="D4" s="378" t="s">
        <v>278</v>
      </c>
      <c r="E4" s="379" t="s">
        <v>64</v>
      </c>
      <c r="F4" s="377" t="s">
        <v>279</v>
      </c>
      <c r="G4" s="13" t="s">
        <v>67</v>
      </c>
      <c r="H4" s="13" t="s">
        <v>67</v>
      </c>
      <c r="I4" s="13">
        <v>1</v>
      </c>
      <c r="J4" s="13"/>
      <c r="K4" s="13">
        <v>1</v>
      </c>
      <c r="L4" s="13"/>
      <c r="M4" s="13"/>
      <c r="N4" s="13">
        <v>1</v>
      </c>
      <c r="O4" s="13"/>
      <c r="P4" s="51"/>
      <c r="Q4" s="51"/>
      <c r="R4" s="13"/>
      <c r="S4" s="13"/>
      <c r="T4" s="13"/>
      <c r="U4" s="13"/>
      <c r="V4" s="13">
        <v>2</v>
      </c>
      <c r="W4" s="13" t="s">
        <v>280</v>
      </c>
    </row>
    <row r="5" spans="1:23">
      <c r="A5" s="9"/>
      <c r="B5" s="26" t="s">
        <v>281</v>
      </c>
      <c r="C5" s="377" t="s">
        <v>282</v>
      </c>
      <c r="D5" s="378" t="s">
        <v>278</v>
      </c>
      <c r="E5" s="379" t="s">
        <v>64</v>
      </c>
      <c r="F5" s="377" t="s">
        <v>279</v>
      </c>
      <c r="G5" s="13" t="s">
        <v>67</v>
      </c>
      <c r="H5" s="13" t="s">
        <v>67</v>
      </c>
      <c r="I5" s="13">
        <v>1</v>
      </c>
      <c r="J5" s="13"/>
      <c r="K5" s="13">
        <v>1</v>
      </c>
      <c r="L5" s="13"/>
      <c r="M5" s="13"/>
      <c r="N5" s="13">
        <v>1</v>
      </c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9"/>
      <c r="B6" s="3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51"/>
      <c r="Q6" s="51"/>
      <c r="R6" s="51"/>
      <c r="S6" s="51"/>
      <c r="T6" s="51"/>
      <c r="U6" s="51"/>
      <c r="V6" s="13"/>
      <c r="W6" s="13"/>
    </row>
    <row r="7" spans="1:23">
      <c r="A7" s="9"/>
      <c r="B7" s="3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9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9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9"/>
      <c r="B10" s="13"/>
      <c r="C10" s="9"/>
      <c r="D10" s="13"/>
      <c r="E10" s="13"/>
      <c r="F10" s="13"/>
      <c r="G10" s="9"/>
      <c r="H10" s="9"/>
      <c r="I10" s="1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3"/>
      <c r="W10" s="13"/>
    </row>
    <row r="11" spans="1:23">
      <c r="A11" s="9"/>
      <c r="B11" s="13"/>
      <c r="C11" s="9"/>
      <c r="D11" s="13"/>
      <c r="E11" s="13"/>
      <c r="F11" s="13"/>
      <c r="G11" s="9"/>
      <c r="H11" s="9"/>
      <c r="I11" s="1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3"/>
      <c r="W11" s="13"/>
    </row>
    <row r="12" spans="1:23">
      <c r="A12" s="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8"/>
      <c r="B13" s="59"/>
      <c r="C13" s="60"/>
      <c r="D13" s="61"/>
      <c r="E13" s="62"/>
      <c r="F13" s="59"/>
      <c r="G13" s="60"/>
      <c r="H13" s="60"/>
      <c r="I13" s="61"/>
      <c r="J13" s="60"/>
      <c r="K13" s="58"/>
      <c r="L13" s="60"/>
      <c r="M13" s="60"/>
      <c r="N13" s="65"/>
      <c r="O13" s="60"/>
      <c r="P13" s="60"/>
      <c r="Q13" s="60"/>
      <c r="R13" s="60"/>
      <c r="S13" s="60"/>
      <c r="T13" s="60"/>
      <c r="U13" s="60"/>
      <c r="V13" s="60"/>
      <c r="W13" s="13"/>
    </row>
    <row r="14" s="2" customFormat="1" ht="18.75" spans="1:23">
      <c r="A14" s="35" t="s">
        <v>283</v>
      </c>
      <c r="B14" s="16"/>
      <c r="C14" s="16"/>
      <c r="D14" s="17"/>
      <c r="E14" s="18"/>
      <c r="F14" s="36"/>
      <c r="G14" s="36"/>
      <c r="H14" s="36"/>
      <c r="I14" s="37"/>
      <c r="J14" s="36"/>
      <c r="K14" s="15" t="s">
        <v>284</v>
      </c>
      <c r="L14" s="16"/>
      <c r="M14" s="16"/>
      <c r="N14" s="17"/>
      <c r="O14" s="16"/>
      <c r="P14" s="16"/>
      <c r="Q14" s="16"/>
      <c r="R14" s="16"/>
      <c r="S14" s="16"/>
      <c r="T14" s="16"/>
      <c r="U14" s="16"/>
      <c r="V14" s="16"/>
      <c r="W14" s="13" t="s">
        <v>280</v>
      </c>
    </row>
    <row r="15" ht="16.5" spans="1:23">
      <c r="A15" s="20" t="s">
        <v>285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25" zoomScaleNormal="125" workbookViewId="0">
      <selection activeCell="A13" sqref="A13:D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287</v>
      </c>
      <c r="H2" s="4"/>
      <c r="I2" s="4" t="s">
        <v>288</v>
      </c>
      <c r="J2" s="4"/>
      <c r="K2" s="6" t="s">
        <v>289</v>
      </c>
      <c r="L2" s="55" t="s">
        <v>290</v>
      </c>
      <c r="M2" s="22" t="s">
        <v>291</v>
      </c>
    </row>
    <row r="3" s="1" customFormat="1" ht="16.5" spans="1:13">
      <c r="A3" s="4"/>
      <c r="B3" s="7"/>
      <c r="C3" s="7"/>
      <c r="D3" s="7"/>
      <c r="E3" s="7"/>
      <c r="F3" s="7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56"/>
      <c r="M3" s="23"/>
    </row>
    <row r="4" spans="1:13">
      <c r="A4" s="13"/>
      <c r="B4" s="13"/>
      <c r="C4" s="26" t="s">
        <v>276</v>
      </c>
      <c r="D4" s="377" t="s">
        <v>282</v>
      </c>
      <c r="E4" s="380" t="s">
        <v>278</v>
      </c>
      <c r="F4" s="379" t="s">
        <v>64</v>
      </c>
      <c r="G4" s="13">
        <v>0.1</v>
      </c>
      <c r="H4" s="13">
        <v>0.1</v>
      </c>
      <c r="I4" s="13">
        <v>0.1</v>
      </c>
      <c r="J4" s="13">
        <v>0.1</v>
      </c>
      <c r="K4" s="13">
        <v>0.2</v>
      </c>
      <c r="L4" s="13"/>
      <c r="M4" s="13" t="s">
        <v>280</v>
      </c>
    </row>
    <row r="5" spans="1:13">
      <c r="A5" s="13"/>
      <c r="B5" s="13"/>
      <c r="C5" s="26" t="s">
        <v>281</v>
      </c>
      <c r="D5" s="377" t="s">
        <v>282</v>
      </c>
      <c r="E5" s="380" t="s">
        <v>278</v>
      </c>
      <c r="F5" s="379" t="s">
        <v>64</v>
      </c>
      <c r="G5" s="13">
        <v>0.1</v>
      </c>
      <c r="H5" s="13">
        <v>0.1</v>
      </c>
      <c r="I5" s="13">
        <v>0.1</v>
      </c>
      <c r="J5" s="13">
        <v>0.1</v>
      </c>
      <c r="K5" s="13">
        <v>0.2</v>
      </c>
      <c r="L5" s="13">
        <v>1</v>
      </c>
      <c r="M5" s="13" t="s">
        <v>280</v>
      </c>
    </row>
    <row r="6" spans="1:13">
      <c r="A6" s="13"/>
      <c r="B6" s="13"/>
      <c r="C6" s="34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13"/>
      <c r="B7" s="13"/>
      <c r="C7" s="34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9"/>
      <c r="L9" s="9"/>
      <c r="M9" s="13"/>
    </row>
    <row r="10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9"/>
      <c r="L10" s="9"/>
      <c r="M10" s="13"/>
    </row>
    <row r="1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9"/>
      <c r="L11" s="9"/>
      <c r="M11" s="13"/>
    </row>
    <row r="12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9"/>
      <c r="L12" s="9"/>
      <c r="M12" s="13"/>
    </row>
    <row r="13" s="2" customFormat="1" ht="18.75" spans="1:21">
      <c r="A13" s="35" t="s">
        <v>283</v>
      </c>
      <c r="B13" s="16"/>
      <c r="C13" s="16"/>
      <c r="D13" s="17"/>
      <c r="E13" s="18"/>
      <c r="F13" s="36"/>
      <c r="G13" s="36"/>
      <c r="H13" s="36"/>
      <c r="I13" s="37"/>
      <c r="J13" s="36"/>
      <c r="K13" s="15" t="s">
        <v>284</v>
      </c>
      <c r="L13" s="16"/>
      <c r="M13" s="16"/>
      <c r="N13" s="16"/>
      <c r="O13" s="16"/>
      <c r="P13" s="16"/>
      <c r="Q13" s="16"/>
      <c r="R13" s="16"/>
      <c r="S13" s="16"/>
      <c r="T13" s="16"/>
      <c r="U13" s="13" t="s">
        <v>280</v>
      </c>
    </row>
    <row r="14" ht="16.5" spans="1:13">
      <c r="A14" s="54" t="s">
        <v>294</v>
      </c>
      <c r="B14" s="54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6">
    <mergeCell ref="A1:M1"/>
    <mergeCell ref="G2:H2"/>
    <mergeCell ref="I2:J2"/>
    <mergeCell ref="A13:D13"/>
    <mergeCell ref="E13:I13"/>
    <mergeCell ref="K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U13 M1:M12 M14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D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2" t="s">
        <v>297</v>
      </c>
      <c r="H2" s="43"/>
      <c r="I2" s="52"/>
      <c r="J2" s="42" t="s">
        <v>298</v>
      </c>
      <c r="K2" s="43"/>
      <c r="L2" s="52"/>
      <c r="M2" s="42" t="s">
        <v>299</v>
      </c>
      <c r="N2" s="43"/>
      <c r="O2" s="52"/>
      <c r="P2" s="42" t="s">
        <v>300</v>
      </c>
      <c r="Q2" s="43"/>
      <c r="R2" s="52"/>
      <c r="S2" s="43" t="s">
        <v>301</v>
      </c>
      <c r="T2" s="43"/>
      <c r="U2" s="52"/>
      <c r="V2" s="39" t="s">
        <v>302</v>
      </c>
      <c r="W2" s="39" t="s">
        <v>274</v>
      </c>
    </row>
    <row r="3" s="1" customFormat="1" ht="16.5" spans="1:23">
      <c r="A3" s="7"/>
      <c r="B3" s="44"/>
      <c r="C3" s="44"/>
      <c r="D3" s="44"/>
      <c r="E3" s="44"/>
      <c r="F3" s="44"/>
      <c r="G3" s="4" t="s">
        <v>303</v>
      </c>
      <c r="H3" s="4" t="s">
        <v>69</v>
      </c>
      <c r="I3" s="4" t="s">
        <v>257</v>
      </c>
      <c r="J3" s="4" t="s">
        <v>303</v>
      </c>
      <c r="K3" s="4" t="s">
        <v>69</v>
      </c>
      <c r="L3" s="4" t="s">
        <v>257</v>
      </c>
      <c r="M3" s="4" t="s">
        <v>303</v>
      </c>
      <c r="N3" s="4" t="s">
        <v>69</v>
      </c>
      <c r="O3" s="4" t="s">
        <v>257</v>
      </c>
      <c r="P3" s="4" t="s">
        <v>303</v>
      </c>
      <c r="Q3" s="4" t="s">
        <v>69</v>
      </c>
      <c r="R3" s="4" t="s">
        <v>257</v>
      </c>
      <c r="S3" s="4" t="s">
        <v>303</v>
      </c>
      <c r="T3" s="4" t="s">
        <v>69</v>
      </c>
      <c r="U3" s="4" t="s">
        <v>257</v>
      </c>
      <c r="V3" s="53"/>
      <c r="W3" s="53"/>
    </row>
    <row r="4" spans="1:23">
      <c r="A4" s="45"/>
      <c r="B4" s="46"/>
      <c r="C4" s="26" t="s">
        <v>276</v>
      </c>
      <c r="D4" s="377" t="s">
        <v>282</v>
      </c>
      <c r="E4" s="380" t="s">
        <v>278</v>
      </c>
      <c r="F4" s="379" t="s">
        <v>64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48"/>
      <c r="B5" s="49"/>
      <c r="C5" s="26" t="s">
        <v>281</v>
      </c>
      <c r="D5" s="377" t="s">
        <v>282</v>
      </c>
      <c r="E5" s="380" t="s">
        <v>278</v>
      </c>
      <c r="F5" s="379" t="s">
        <v>64</v>
      </c>
      <c r="G5" s="42"/>
      <c r="H5" s="43"/>
      <c r="I5" s="52"/>
      <c r="J5" s="42"/>
      <c r="K5" s="43"/>
      <c r="L5" s="52"/>
      <c r="M5" s="42"/>
      <c r="N5" s="43"/>
      <c r="O5" s="52"/>
      <c r="P5" s="42"/>
      <c r="Q5" s="43"/>
      <c r="R5" s="52"/>
      <c r="S5" s="43"/>
      <c r="T5" s="43"/>
      <c r="U5" s="52"/>
      <c r="V5" s="13"/>
      <c r="W5" s="13"/>
    </row>
    <row r="6" ht="16.5" spans="1:23">
      <c r="A6" s="48"/>
      <c r="B6" s="49"/>
      <c r="C6" s="34"/>
      <c r="D6" s="13"/>
      <c r="E6" s="13"/>
      <c r="F6" s="1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3"/>
      <c r="W6" s="13"/>
    </row>
    <row r="7" spans="1:23">
      <c r="A7" s="50"/>
      <c r="B7" s="51"/>
      <c r="C7" s="3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6"/>
      <c r="B8" s="46"/>
      <c r="C8" s="13"/>
      <c r="D8" s="9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49"/>
      <c r="C9" s="13"/>
      <c r="D9" s="13"/>
      <c r="E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6"/>
      <c r="B10" s="49"/>
      <c r="C10" s="46"/>
      <c r="D10" s="46"/>
      <c r="E10" s="46"/>
      <c r="F10" s="4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1"/>
      <c r="B11" s="51"/>
      <c r="C11" s="51"/>
      <c r="D11" s="51"/>
      <c r="E11" s="51"/>
      <c r="F11" s="5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6"/>
      <c r="B12" s="46"/>
      <c r="C12" s="46"/>
      <c r="D12" s="46"/>
      <c r="E12" s="46"/>
      <c r="F12" s="4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1"/>
      <c r="B13" s="51"/>
      <c r="C13" s="51"/>
      <c r="D13" s="51"/>
      <c r="E13" s="51"/>
      <c r="F13" s="5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6"/>
      <c r="B14" s="46"/>
      <c r="C14" s="46"/>
      <c r="D14" s="46"/>
      <c r="E14" s="46"/>
      <c r="F14" s="4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1"/>
      <c r="B15" s="51"/>
      <c r="C15" s="51"/>
      <c r="D15" s="51"/>
      <c r="E15" s="51"/>
      <c r="F15" s="5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35" t="s">
        <v>283</v>
      </c>
      <c r="B17" s="16"/>
      <c r="C17" s="16"/>
      <c r="D17" s="17"/>
      <c r="E17" s="18"/>
      <c r="F17" s="36"/>
      <c r="G17" s="36"/>
      <c r="H17" s="36"/>
      <c r="I17" s="37"/>
      <c r="J17" s="36"/>
      <c r="K17" s="15" t="s">
        <v>284</v>
      </c>
      <c r="L17" s="16"/>
      <c r="M17" s="16"/>
      <c r="N17" s="17"/>
      <c r="O17" s="16"/>
      <c r="P17" s="16"/>
      <c r="Q17" s="16"/>
      <c r="R17" s="16"/>
      <c r="S17" s="16"/>
      <c r="T17" s="16"/>
      <c r="U17" s="16"/>
      <c r="V17" s="16"/>
      <c r="W17" s="13" t="s">
        <v>280</v>
      </c>
    </row>
    <row r="18" ht="16.5" spans="1:23">
      <c r="A18" s="20" t="s">
        <v>304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306</v>
      </c>
      <c r="B2" s="39" t="s">
        <v>253</v>
      </c>
      <c r="C2" s="39" t="s">
        <v>254</v>
      </c>
      <c r="D2" s="39" t="s">
        <v>255</v>
      </c>
      <c r="E2" s="39" t="s">
        <v>256</v>
      </c>
      <c r="F2" s="39" t="s">
        <v>257</v>
      </c>
      <c r="G2" s="38" t="s">
        <v>307</v>
      </c>
      <c r="H2" s="38" t="s">
        <v>308</v>
      </c>
      <c r="I2" s="38" t="s">
        <v>309</v>
      </c>
      <c r="J2" s="38" t="s">
        <v>308</v>
      </c>
      <c r="K2" s="38" t="s">
        <v>310</v>
      </c>
      <c r="L2" s="38" t="s">
        <v>308</v>
      </c>
      <c r="M2" s="39" t="s">
        <v>302</v>
      </c>
      <c r="N2" s="39" t="s">
        <v>274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40" t="s">
        <v>306</v>
      </c>
      <c r="B4" s="41" t="s">
        <v>311</v>
      </c>
      <c r="C4" s="41" t="s">
        <v>303</v>
      </c>
      <c r="D4" s="41" t="s">
        <v>255</v>
      </c>
      <c r="E4" s="39" t="s">
        <v>256</v>
      </c>
      <c r="F4" s="39" t="s">
        <v>257</v>
      </c>
      <c r="G4" s="38" t="s">
        <v>307</v>
      </c>
      <c r="H4" s="38" t="s">
        <v>308</v>
      </c>
      <c r="I4" s="38" t="s">
        <v>309</v>
      </c>
      <c r="J4" s="38" t="s">
        <v>308</v>
      </c>
      <c r="K4" s="38" t="s">
        <v>310</v>
      </c>
      <c r="L4" s="38" t="s">
        <v>308</v>
      </c>
      <c r="M4" s="39" t="s">
        <v>302</v>
      </c>
      <c r="N4" s="39" t="s">
        <v>274</v>
      </c>
    </row>
    <row r="5" spans="1:14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35" t="s">
        <v>312</v>
      </c>
      <c r="B11" s="16"/>
      <c r="C11" s="16"/>
      <c r="D11" s="17"/>
      <c r="E11" s="18"/>
      <c r="F11" s="36"/>
      <c r="G11" s="37"/>
      <c r="H11" s="36"/>
      <c r="I11" s="15" t="s">
        <v>313</v>
      </c>
      <c r="J11" s="16"/>
      <c r="K11" s="16"/>
      <c r="L11" s="16"/>
      <c r="M11" s="16"/>
      <c r="N11" s="24"/>
    </row>
    <row r="12" ht="16.5" spans="1:14">
      <c r="A12" s="20" t="s">
        <v>314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302</v>
      </c>
      <c r="L2" s="5" t="s">
        <v>274</v>
      </c>
    </row>
    <row r="3" spans="1:12">
      <c r="A3" s="9"/>
      <c r="B3" s="25"/>
      <c r="C3" s="26" t="s">
        <v>276</v>
      </c>
      <c r="D3" s="377" t="s">
        <v>282</v>
      </c>
      <c r="E3" s="380" t="s">
        <v>278</v>
      </c>
      <c r="F3" s="381" t="s">
        <v>320</v>
      </c>
      <c r="G3" s="382" t="s">
        <v>321</v>
      </c>
      <c r="H3" s="383" t="s">
        <v>322</v>
      </c>
      <c r="I3" s="13"/>
      <c r="J3" s="13"/>
      <c r="K3" s="13" t="s">
        <v>323</v>
      </c>
      <c r="L3" s="13"/>
    </row>
    <row r="4" spans="1:12">
      <c r="A4" s="9"/>
      <c r="B4" s="31"/>
      <c r="C4" s="26" t="s">
        <v>281</v>
      </c>
      <c r="D4" s="377" t="s">
        <v>282</v>
      </c>
      <c r="E4" s="380" t="s">
        <v>324</v>
      </c>
      <c r="F4" s="381" t="s">
        <v>320</v>
      </c>
      <c r="G4" s="384" t="s">
        <v>325</v>
      </c>
      <c r="H4" s="385" t="s">
        <v>322</v>
      </c>
      <c r="I4" s="13"/>
      <c r="J4" s="13"/>
      <c r="K4" s="13" t="s">
        <v>323</v>
      </c>
      <c r="L4" s="13"/>
    </row>
    <row r="5" spans="1:12">
      <c r="A5" s="9"/>
      <c r="B5" s="13"/>
      <c r="C5" s="34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9"/>
      <c r="B6" s="13"/>
      <c r="C6" s="34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9"/>
      <c r="B7" s="13"/>
      <c r="C7" s="34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23">
      <c r="A11" s="35" t="s">
        <v>283</v>
      </c>
      <c r="B11" s="16"/>
      <c r="C11" s="16"/>
      <c r="D11" s="17"/>
      <c r="E11" s="18"/>
      <c r="F11" s="36"/>
      <c r="G11" s="36"/>
      <c r="H11" s="36"/>
      <c r="I11" s="37"/>
      <c r="J11" s="36"/>
      <c r="K11" s="15" t="s">
        <v>284</v>
      </c>
      <c r="L11" s="16"/>
      <c r="M11" s="16"/>
      <c r="N11" s="17"/>
      <c r="O11" s="16"/>
      <c r="P11" s="16"/>
      <c r="Q11" s="16"/>
      <c r="R11" s="16"/>
      <c r="S11" s="16"/>
      <c r="T11" s="16"/>
      <c r="U11" s="16"/>
      <c r="V11" s="16"/>
      <c r="W11" s="13" t="s">
        <v>280</v>
      </c>
    </row>
    <row r="12" ht="16.5" spans="1:12">
      <c r="A12" s="20" t="s">
        <v>326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D11"/>
    <mergeCell ref="E11:I11"/>
    <mergeCell ref="K11:N11"/>
    <mergeCell ref="A12:L12"/>
  </mergeCells>
  <dataValidations count="1">
    <dataValidation type="list" allowBlank="1" showInputMessage="1" showErrorMessage="1" sqref="W11 L12 L3:L10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6" sqref="H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303</v>
      </c>
      <c r="D2" s="5" t="s">
        <v>255</v>
      </c>
      <c r="E2" s="5" t="s">
        <v>256</v>
      </c>
      <c r="F2" s="4" t="s">
        <v>328</v>
      </c>
      <c r="G2" s="4" t="s">
        <v>288</v>
      </c>
      <c r="H2" s="6" t="s">
        <v>289</v>
      </c>
      <c r="I2" s="22" t="s">
        <v>291</v>
      </c>
    </row>
    <row r="3" s="1" customFormat="1" ht="16.5" spans="1:9">
      <c r="A3" s="4"/>
      <c r="B3" s="7"/>
      <c r="C3" s="7"/>
      <c r="D3" s="7"/>
      <c r="E3" s="7"/>
      <c r="F3" s="4" t="s">
        <v>329</v>
      </c>
      <c r="G3" s="4" t="s">
        <v>292</v>
      </c>
      <c r="H3" s="8"/>
      <c r="I3" s="23"/>
    </row>
    <row r="4" spans="1:9">
      <c r="A4" s="9">
        <v>1</v>
      </c>
      <c r="B4" s="386" t="s">
        <v>330</v>
      </c>
      <c r="C4" s="387" t="s">
        <v>331</v>
      </c>
      <c r="D4" s="388" t="s">
        <v>332</v>
      </c>
      <c r="E4" s="381" t="s">
        <v>64</v>
      </c>
      <c r="F4" s="13">
        <v>0.2</v>
      </c>
      <c r="G4" s="13">
        <v>0.2</v>
      </c>
      <c r="H4" s="13">
        <v>0.2</v>
      </c>
      <c r="I4" s="13" t="s">
        <v>280</v>
      </c>
    </row>
    <row r="5" spans="1:9">
      <c r="A5" s="9">
        <v>2</v>
      </c>
      <c r="B5" s="9"/>
      <c r="C5" s="13"/>
      <c r="D5" s="13"/>
      <c r="E5" s="13"/>
      <c r="F5" s="13"/>
      <c r="G5" s="13"/>
      <c r="H5" s="13"/>
      <c r="I5" s="13"/>
    </row>
    <row r="6" spans="1:9">
      <c r="A6" s="9"/>
      <c r="B6" s="9"/>
      <c r="C6" s="13"/>
      <c r="D6" s="13"/>
      <c r="E6" s="13"/>
      <c r="F6" s="13"/>
      <c r="G6" s="13"/>
      <c r="H6" s="13"/>
      <c r="I6" s="13"/>
    </row>
    <row r="7" spans="1:9">
      <c r="A7" s="9"/>
      <c r="B7" s="9"/>
      <c r="C7" s="13"/>
      <c r="D7" s="13"/>
      <c r="E7" s="13"/>
      <c r="F7" s="13"/>
      <c r="G7" s="13"/>
      <c r="H7" s="13"/>
      <c r="I7" s="13"/>
    </row>
    <row r="8" spans="1:9">
      <c r="A8" s="9"/>
      <c r="B8" s="9"/>
      <c r="C8" s="13"/>
      <c r="D8" s="13"/>
      <c r="E8" s="14"/>
      <c r="F8" s="13"/>
      <c r="G8" s="13"/>
      <c r="H8" s="9"/>
      <c r="I8" s="13"/>
    </row>
    <row r="9" spans="1:9">
      <c r="A9" s="9"/>
      <c r="B9" s="9"/>
      <c r="C9" s="13"/>
      <c r="D9" s="9"/>
      <c r="E9" s="13"/>
      <c r="F9" s="13"/>
      <c r="G9" s="13"/>
      <c r="H9" s="9"/>
      <c r="I9" s="13"/>
    </row>
    <row r="10" spans="1:9">
      <c r="A10" s="9"/>
      <c r="B10" s="9"/>
      <c r="C10" s="13"/>
      <c r="D10" s="9"/>
      <c r="E10" s="13"/>
      <c r="F10" s="13"/>
      <c r="G10" s="13"/>
      <c r="H10" s="9"/>
      <c r="I10" s="13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/>
      <c r="B12" s="16"/>
      <c r="C12" s="16"/>
      <c r="D12" s="17"/>
      <c r="E12" s="18"/>
      <c r="F12" s="15"/>
      <c r="G12" s="16"/>
      <c r="H12" s="17"/>
      <c r="I12" s="24"/>
    </row>
    <row r="13" ht="16.5" spans="1:9">
      <c r="A13" s="19" t="s">
        <v>333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5" t="s">
        <v>36</v>
      </c>
      <c r="C2" s="346"/>
      <c r="D2" s="346"/>
      <c r="E2" s="346"/>
      <c r="F2" s="346"/>
      <c r="G2" s="346"/>
      <c r="H2" s="346"/>
      <c r="I2" s="360"/>
    </row>
    <row r="3" ht="27.95" customHeight="1" spans="2:9">
      <c r="B3" s="347"/>
      <c r="C3" s="348"/>
      <c r="D3" s="349" t="s">
        <v>37</v>
      </c>
      <c r="E3" s="350"/>
      <c r="F3" s="351" t="s">
        <v>38</v>
      </c>
      <c r="G3" s="352"/>
      <c r="H3" s="349" t="s">
        <v>39</v>
      </c>
      <c r="I3" s="361"/>
    </row>
    <row r="4" ht="27.95" customHeight="1" spans="2:9">
      <c r="B4" s="347" t="s">
        <v>40</v>
      </c>
      <c r="C4" s="348" t="s">
        <v>41</v>
      </c>
      <c r="D4" s="348" t="s">
        <v>42</v>
      </c>
      <c r="E4" s="348" t="s">
        <v>43</v>
      </c>
      <c r="F4" s="353" t="s">
        <v>42</v>
      </c>
      <c r="G4" s="353" t="s">
        <v>43</v>
      </c>
      <c r="H4" s="348" t="s">
        <v>42</v>
      </c>
      <c r="I4" s="362" t="s">
        <v>43</v>
      </c>
    </row>
    <row r="5" ht="27.95" customHeight="1" spans="2:9">
      <c r="B5" s="354" t="s">
        <v>44</v>
      </c>
      <c r="C5" s="9">
        <v>13</v>
      </c>
      <c r="D5" s="9">
        <v>0</v>
      </c>
      <c r="E5" s="9">
        <v>1</v>
      </c>
      <c r="F5" s="355">
        <v>0</v>
      </c>
      <c r="G5" s="355">
        <v>1</v>
      </c>
      <c r="H5" s="9">
        <v>1</v>
      </c>
      <c r="I5" s="363">
        <v>2</v>
      </c>
    </row>
    <row r="6" ht="27.95" customHeight="1" spans="2:9">
      <c r="B6" s="354" t="s">
        <v>45</v>
      </c>
      <c r="C6" s="9">
        <v>20</v>
      </c>
      <c r="D6" s="9">
        <v>0</v>
      </c>
      <c r="E6" s="9">
        <v>1</v>
      </c>
      <c r="F6" s="355">
        <v>1</v>
      </c>
      <c r="G6" s="355">
        <v>2</v>
      </c>
      <c r="H6" s="9">
        <v>2</v>
      </c>
      <c r="I6" s="363">
        <v>3</v>
      </c>
    </row>
    <row r="7" ht="27.95" customHeight="1" spans="2:9">
      <c r="B7" s="354" t="s">
        <v>46</v>
      </c>
      <c r="C7" s="9">
        <v>32</v>
      </c>
      <c r="D7" s="9">
        <v>0</v>
      </c>
      <c r="E7" s="9">
        <v>1</v>
      </c>
      <c r="F7" s="355">
        <v>2</v>
      </c>
      <c r="G7" s="355">
        <v>3</v>
      </c>
      <c r="H7" s="9">
        <v>3</v>
      </c>
      <c r="I7" s="363">
        <v>4</v>
      </c>
    </row>
    <row r="8" ht="27.95" customHeight="1" spans="2:9">
      <c r="B8" s="354" t="s">
        <v>47</v>
      </c>
      <c r="C8" s="9">
        <v>50</v>
      </c>
      <c r="D8" s="9">
        <v>1</v>
      </c>
      <c r="E8" s="9">
        <v>2</v>
      </c>
      <c r="F8" s="355">
        <v>3</v>
      </c>
      <c r="G8" s="355">
        <v>4</v>
      </c>
      <c r="H8" s="9">
        <v>5</v>
      </c>
      <c r="I8" s="363">
        <v>6</v>
      </c>
    </row>
    <row r="9" ht="27.95" customHeight="1" spans="2:9">
      <c r="B9" s="354" t="s">
        <v>48</v>
      </c>
      <c r="C9" s="9">
        <v>80</v>
      </c>
      <c r="D9" s="9">
        <v>2</v>
      </c>
      <c r="E9" s="9">
        <v>3</v>
      </c>
      <c r="F9" s="355">
        <v>5</v>
      </c>
      <c r="G9" s="355">
        <v>6</v>
      </c>
      <c r="H9" s="9">
        <v>7</v>
      </c>
      <c r="I9" s="363">
        <v>8</v>
      </c>
    </row>
    <row r="10" ht="27.95" customHeight="1" spans="2:9">
      <c r="B10" s="354" t="s">
        <v>49</v>
      </c>
      <c r="C10" s="9">
        <v>125</v>
      </c>
      <c r="D10" s="9">
        <v>3</v>
      </c>
      <c r="E10" s="9">
        <v>4</v>
      </c>
      <c r="F10" s="355">
        <v>7</v>
      </c>
      <c r="G10" s="355">
        <v>8</v>
      </c>
      <c r="H10" s="9">
        <v>10</v>
      </c>
      <c r="I10" s="363">
        <v>11</v>
      </c>
    </row>
    <row r="11" ht="27.95" customHeight="1" spans="2:9">
      <c r="B11" s="354" t="s">
        <v>50</v>
      </c>
      <c r="C11" s="9">
        <v>200</v>
      </c>
      <c r="D11" s="9">
        <v>5</v>
      </c>
      <c r="E11" s="9">
        <v>6</v>
      </c>
      <c r="F11" s="355">
        <v>10</v>
      </c>
      <c r="G11" s="355">
        <v>11</v>
      </c>
      <c r="H11" s="9">
        <v>14</v>
      </c>
      <c r="I11" s="363">
        <v>15</v>
      </c>
    </row>
    <row r="12" ht="27.95" customHeight="1" spans="2:9">
      <c r="B12" s="356" t="s">
        <v>51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64">
        <v>22</v>
      </c>
    </row>
    <row r="14" spans="2:4">
      <c r="B14" s="359" t="s">
        <v>52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D25" sqref="D25"/>
    </sheetView>
  </sheetViews>
  <sheetFormatPr defaultColWidth="10.375" defaultRowHeight="16.5" customHeight="1"/>
  <cols>
    <col min="1" max="9" width="10.375" style="168"/>
    <col min="10" max="10" width="8.875" style="168" customWidth="1"/>
    <col min="11" max="11" width="12" style="168" customWidth="1"/>
    <col min="12" max="16384" width="10.375" style="168"/>
  </cols>
  <sheetData>
    <row r="1" ht="21" spans="1:11">
      <c r="A1" s="279" t="s">
        <v>53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5" spans="1:11">
      <c r="A2" s="170" t="s">
        <v>54</v>
      </c>
      <c r="B2" s="171" t="s">
        <v>55</v>
      </c>
      <c r="C2" s="171"/>
      <c r="D2" s="172" t="s">
        <v>56</v>
      </c>
      <c r="E2" s="172"/>
      <c r="F2" s="171" t="s">
        <v>57</v>
      </c>
      <c r="G2" s="171"/>
      <c r="H2" s="173" t="s">
        <v>58</v>
      </c>
      <c r="I2" s="252" t="s">
        <v>59</v>
      </c>
      <c r="J2" s="252"/>
      <c r="K2" s="253"/>
    </row>
    <row r="3" ht="14.25" spans="1:11">
      <c r="A3" s="174" t="s">
        <v>60</v>
      </c>
      <c r="B3" s="175"/>
      <c r="C3" s="176"/>
      <c r="D3" s="177" t="s">
        <v>61</v>
      </c>
      <c r="E3" s="178"/>
      <c r="F3" s="178"/>
      <c r="G3" s="179"/>
      <c r="H3" s="177" t="s">
        <v>62</v>
      </c>
      <c r="I3" s="178"/>
      <c r="J3" s="178"/>
      <c r="K3" s="179"/>
    </row>
    <row r="4" ht="14.25" spans="1:11">
      <c r="A4" s="180" t="s">
        <v>63</v>
      </c>
      <c r="B4" s="181" t="s">
        <v>64</v>
      </c>
      <c r="C4" s="182"/>
      <c r="D4" s="180" t="s">
        <v>65</v>
      </c>
      <c r="E4" s="183"/>
      <c r="F4" s="184">
        <v>45422</v>
      </c>
      <c r="G4" s="185"/>
      <c r="H4" s="180" t="s">
        <v>66</v>
      </c>
      <c r="I4" s="183"/>
      <c r="J4" s="209" t="s">
        <v>67</v>
      </c>
      <c r="K4" s="182" t="s">
        <v>68</v>
      </c>
    </row>
    <row r="5" ht="14.25" spans="1:11">
      <c r="A5" s="186" t="s">
        <v>69</v>
      </c>
      <c r="B5" s="181" t="s">
        <v>70</v>
      </c>
      <c r="C5" s="182"/>
      <c r="D5" s="180" t="s">
        <v>71</v>
      </c>
      <c r="E5" s="183"/>
      <c r="F5" s="184">
        <v>45383</v>
      </c>
      <c r="G5" s="185"/>
      <c r="H5" s="180" t="s">
        <v>72</v>
      </c>
      <c r="I5" s="183"/>
      <c r="J5" s="209" t="s">
        <v>67</v>
      </c>
      <c r="K5" s="182" t="s">
        <v>68</v>
      </c>
    </row>
    <row r="6" ht="14.25" spans="1:11">
      <c r="A6" s="180" t="s">
        <v>73</v>
      </c>
      <c r="B6" s="187">
        <v>1</v>
      </c>
      <c r="C6" s="188">
        <v>6</v>
      </c>
      <c r="D6" s="186" t="s">
        <v>74</v>
      </c>
      <c r="E6" s="189"/>
      <c r="F6" s="184">
        <v>45397</v>
      </c>
      <c r="G6" s="185"/>
      <c r="H6" s="180" t="s">
        <v>75</v>
      </c>
      <c r="I6" s="183"/>
      <c r="J6" s="209" t="s">
        <v>67</v>
      </c>
      <c r="K6" s="182" t="s">
        <v>68</v>
      </c>
    </row>
    <row r="7" ht="14.25" spans="1:11">
      <c r="A7" s="180" t="s">
        <v>76</v>
      </c>
      <c r="B7" s="191">
        <v>2000</v>
      </c>
      <c r="C7" s="192"/>
      <c r="D7" s="186" t="s">
        <v>77</v>
      </c>
      <c r="E7" s="193"/>
      <c r="F7" s="184">
        <v>45397</v>
      </c>
      <c r="G7" s="185"/>
      <c r="H7" s="180" t="s">
        <v>78</v>
      </c>
      <c r="I7" s="183"/>
      <c r="J7" s="209" t="s">
        <v>67</v>
      </c>
      <c r="K7" s="182" t="s">
        <v>68</v>
      </c>
    </row>
    <row r="8" ht="15" spans="1:11">
      <c r="A8" s="280"/>
      <c r="B8" s="196"/>
      <c r="C8" s="197"/>
      <c r="D8" s="195" t="s">
        <v>79</v>
      </c>
      <c r="E8" s="198"/>
      <c r="F8" s="199">
        <v>45400</v>
      </c>
      <c r="G8" s="200"/>
      <c r="H8" s="195" t="s">
        <v>80</v>
      </c>
      <c r="I8" s="198"/>
      <c r="J8" s="217" t="s">
        <v>67</v>
      </c>
      <c r="K8" s="255" t="s">
        <v>68</v>
      </c>
    </row>
    <row r="9" ht="15" spans="1:11">
      <c r="A9" s="281" t="s">
        <v>81</v>
      </c>
      <c r="B9" s="282"/>
      <c r="C9" s="282"/>
      <c r="D9" s="282"/>
      <c r="E9" s="282"/>
      <c r="F9" s="282"/>
      <c r="G9" s="282"/>
      <c r="H9" s="282"/>
      <c r="I9" s="282"/>
      <c r="J9" s="282"/>
      <c r="K9" s="326"/>
    </row>
    <row r="10" ht="15" spans="1:11">
      <c r="A10" s="283" t="s">
        <v>82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7"/>
    </row>
    <row r="11" ht="14.25" spans="1:11">
      <c r="A11" s="285" t="s">
        <v>83</v>
      </c>
      <c r="B11" s="286" t="s">
        <v>84</v>
      </c>
      <c r="C11" s="287" t="s">
        <v>85</v>
      </c>
      <c r="D11" s="288"/>
      <c r="E11" s="289" t="s">
        <v>86</v>
      </c>
      <c r="F11" s="286" t="s">
        <v>84</v>
      </c>
      <c r="G11" s="287" t="s">
        <v>85</v>
      </c>
      <c r="H11" s="287" t="s">
        <v>87</v>
      </c>
      <c r="I11" s="289" t="s">
        <v>88</v>
      </c>
      <c r="J11" s="286" t="s">
        <v>84</v>
      </c>
      <c r="K11" s="328" t="s">
        <v>85</v>
      </c>
    </row>
    <row r="12" ht="14.25" spans="1:11">
      <c r="A12" s="186" t="s">
        <v>89</v>
      </c>
      <c r="B12" s="208" t="s">
        <v>84</v>
      </c>
      <c r="C12" s="209" t="s">
        <v>85</v>
      </c>
      <c r="D12" s="193"/>
      <c r="E12" s="189" t="s">
        <v>90</v>
      </c>
      <c r="F12" s="208" t="s">
        <v>84</v>
      </c>
      <c r="G12" s="209" t="s">
        <v>85</v>
      </c>
      <c r="H12" s="209" t="s">
        <v>87</v>
      </c>
      <c r="I12" s="189" t="s">
        <v>91</v>
      </c>
      <c r="J12" s="208" t="s">
        <v>84</v>
      </c>
      <c r="K12" s="182" t="s">
        <v>85</v>
      </c>
    </row>
    <row r="13" ht="14.25" spans="1:11">
      <c r="A13" s="186" t="s">
        <v>92</v>
      </c>
      <c r="B13" s="208" t="s">
        <v>84</v>
      </c>
      <c r="C13" s="209" t="s">
        <v>85</v>
      </c>
      <c r="D13" s="193"/>
      <c r="E13" s="189" t="s">
        <v>93</v>
      </c>
      <c r="F13" s="209" t="s">
        <v>94</v>
      </c>
      <c r="G13" s="209" t="s">
        <v>95</v>
      </c>
      <c r="H13" s="209" t="s">
        <v>87</v>
      </c>
      <c r="I13" s="189" t="s">
        <v>96</v>
      </c>
      <c r="J13" s="208" t="s">
        <v>84</v>
      </c>
      <c r="K13" s="182" t="s">
        <v>85</v>
      </c>
    </row>
    <row r="14" ht="15" spans="1:11">
      <c r="A14" s="195" t="s">
        <v>97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7"/>
    </row>
    <row r="15" ht="15" spans="1:11">
      <c r="A15" s="283" t="s">
        <v>98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7"/>
    </row>
    <row r="16" ht="14.25" spans="1:11">
      <c r="A16" s="290" t="s">
        <v>99</v>
      </c>
      <c r="B16" s="287" t="s">
        <v>94</v>
      </c>
      <c r="C16" s="287" t="s">
        <v>95</v>
      </c>
      <c r="D16" s="291"/>
      <c r="E16" s="292" t="s">
        <v>100</v>
      </c>
      <c r="F16" s="287" t="s">
        <v>94</v>
      </c>
      <c r="G16" s="287" t="s">
        <v>95</v>
      </c>
      <c r="H16" s="293"/>
      <c r="I16" s="292" t="s">
        <v>101</v>
      </c>
      <c r="J16" s="287" t="s">
        <v>94</v>
      </c>
      <c r="K16" s="328" t="s">
        <v>95</v>
      </c>
    </row>
    <row r="17" customHeight="1" spans="1:22">
      <c r="A17" s="190" t="s">
        <v>102</v>
      </c>
      <c r="B17" s="209" t="s">
        <v>94</v>
      </c>
      <c r="C17" s="209" t="s">
        <v>95</v>
      </c>
      <c r="D17" s="294"/>
      <c r="E17" s="228" t="s">
        <v>103</v>
      </c>
      <c r="F17" s="209" t="s">
        <v>94</v>
      </c>
      <c r="G17" s="209" t="s">
        <v>95</v>
      </c>
      <c r="H17" s="295"/>
      <c r="I17" s="228" t="s">
        <v>104</v>
      </c>
      <c r="J17" s="209" t="s">
        <v>94</v>
      </c>
      <c r="K17" s="182" t="s">
        <v>95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6" t="s">
        <v>105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30"/>
    </row>
    <row r="19" s="278" customFormat="1" ht="18" customHeight="1" spans="1:11">
      <c r="A19" s="283" t="s">
        <v>106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7"/>
    </row>
    <row r="20" customHeight="1" spans="1:11">
      <c r="A20" s="298" t="s">
        <v>107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1"/>
    </row>
    <row r="21" ht="21.75" customHeight="1" spans="1:11">
      <c r="A21" s="300" t="s">
        <v>108</v>
      </c>
      <c r="B21" s="228" t="s">
        <v>109</v>
      </c>
      <c r="C21" s="228" t="s">
        <v>110</v>
      </c>
      <c r="D21" s="228" t="s">
        <v>111</v>
      </c>
      <c r="E21" s="228" t="s">
        <v>112</v>
      </c>
      <c r="F21" s="228" t="s">
        <v>113</v>
      </c>
      <c r="G21" s="228" t="s">
        <v>114</v>
      </c>
      <c r="H21" s="228" t="s">
        <v>115</v>
      </c>
      <c r="I21" s="228" t="s">
        <v>116</v>
      </c>
      <c r="J21" s="228" t="s">
        <v>117</v>
      </c>
      <c r="K21" s="267" t="s">
        <v>118</v>
      </c>
    </row>
    <row r="22" customHeight="1" spans="1:11">
      <c r="A22" s="301" t="s">
        <v>119</v>
      </c>
      <c r="B22" s="302"/>
      <c r="C22" s="302"/>
      <c r="D22" s="302">
        <v>1</v>
      </c>
      <c r="E22" s="302">
        <v>1</v>
      </c>
      <c r="F22" s="302">
        <v>1</v>
      </c>
      <c r="G22" s="302">
        <v>1</v>
      </c>
      <c r="H22" s="302">
        <v>1</v>
      </c>
      <c r="I22" s="302">
        <v>1</v>
      </c>
      <c r="J22" s="302"/>
      <c r="K22" s="332"/>
    </row>
    <row r="23" customHeight="1" spans="1:11">
      <c r="A23" s="194"/>
      <c r="B23" s="302"/>
      <c r="C23" s="302"/>
      <c r="D23" s="302"/>
      <c r="E23" s="302"/>
      <c r="F23" s="302"/>
      <c r="G23" s="302"/>
      <c r="H23" s="302"/>
      <c r="I23" s="302"/>
      <c r="J23" s="302"/>
      <c r="K23" s="333"/>
    </row>
    <row r="24" customHeight="1" spans="1:11">
      <c r="A24" s="194"/>
      <c r="B24" s="302"/>
      <c r="C24" s="302"/>
      <c r="D24" s="302"/>
      <c r="E24" s="302"/>
      <c r="F24" s="302"/>
      <c r="G24" s="302"/>
      <c r="H24" s="302"/>
      <c r="I24" s="302"/>
      <c r="J24" s="302"/>
      <c r="K24" s="333"/>
    </row>
    <row r="25" customHeight="1" spans="1:11">
      <c r="A25" s="194"/>
      <c r="B25" s="302"/>
      <c r="C25" s="302"/>
      <c r="D25" s="302"/>
      <c r="E25" s="302"/>
      <c r="F25" s="302"/>
      <c r="G25" s="302"/>
      <c r="H25" s="302"/>
      <c r="I25" s="302"/>
      <c r="J25" s="302"/>
      <c r="K25" s="334"/>
    </row>
    <row r="26" customHeight="1" spans="1:11">
      <c r="A26" s="194"/>
      <c r="B26" s="302"/>
      <c r="C26" s="302"/>
      <c r="D26" s="302"/>
      <c r="E26" s="302"/>
      <c r="F26" s="302"/>
      <c r="G26" s="302"/>
      <c r="H26" s="302"/>
      <c r="I26" s="302"/>
      <c r="J26" s="302"/>
      <c r="K26" s="334"/>
    </row>
    <row r="27" customHeight="1" spans="1:11">
      <c r="A27" s="194"/>
      <c r="B27" s="302"/>
      <c r="C27" s="302"/>
      <c r="D27" s="302"/>
      <c r="E27" s="302"/>
      <c r="F27" s="302"/>
      <c r="G27" s="302"/>
      <c r="H27" s="302"/>
      <c r="I27" s="302"/>
      <c r="J27" s="302"/>
      <c r="K27" s="334"/>
    </row>
    <row r="28" customHeight="1" spans="1:11">
      <c r="A28" s="194"/>
      <c r="B28" s="302"/>
      <c r="C28" s="302"/>
      <c r="D28" s="302"/>
      <c r="E28" s="302"/>
      <c r="F28" s="302"/>
      <c r="G28" s="302"/>
      <c r="H28" s="302"/>
      <c r="I28" s="302"/>
      <c r="J28" s="302"/>
      <c r="K28" s="334"/>
    </row>
    <row r="29" ht="18" customHeight="1" spans="1:11">
      <c r="A29" s="303" t="s">
        <v>120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5"/>
    </row>
    <row r="30" ht="18.75" customHeight="1" spans="1:11">
      <c r="A30" s="305" t="s">
        <v>121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6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7"/>
    </row>
    <row r="32" ht="18" customHeight="1" spans="1:11">
      <c r="A32" s="303" t="s">
        <v>122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5"/>
    </row>
    <row r="33" ht="14.25" spans="1:11">
      <c r="A33" s="309" t="s">
        <v>123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8"/>
    </row>
    <row r="34" ht="15" spans="1:11">
      <c r="A34" s="221" t="s">
        <v>124</v>
      </c>
      <c r="B34" s="222"/>
      <c r="C34" s="209" t="s">
        <v>67</v>
      </c>
      <c r="D34" s="209" t="s">
        <v>68</v>
      </c>
      <c r="E34" s="311" t="s">
        <v>125</v>
      </c>
      <c r="F34" s="312"/>
      <c r="G34" s="312"/>
      <c r="H34" s="312"/>
      <c r="I34" s="312"/>
      <c r="J34" s="312"/>
      <c r="K34" s="339"/>
    </row>
    <row r="35" ht="15" spans="1:11">
      <c r="A35" s="313" t="s">
        <v>126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314" t="s">
        <v>127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0"/>
    </row>
    <row r="37" ht="14.25" spans="1:11">
      <c r="A37" s="235" t="s">
        <v>128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70"/>
    </row>
    <row r="38" ht="14.25" spans="1:11">
      <c r="A38" s="316" t="s">
        <v>129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70"/>
    </row>
    <row r="39" ht="14.2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70"/>
    </row>
    <row r="40" ht="14.2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70"/>
    </row>
    <row r="41" ht="14.2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70"/>
    </row>
    <row r="42" ht="14.2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70"/>
    </row>
    <row r="43" ht="15" spans="1:11">
      <c r="A43" s="230" t="s">
        <v>130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8"/>
    </row>
    <row r="44" ht="15" spans="1:11">
      <c r="A44" s="283" t="s">
        <v>131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7"/>
    </row>
    <row r="45" ht="14.25" spans="1:11">
      <c r="A45" s="290" t="s">
        <v>132</v>
      </c>
      <c r="B45" s="287" t="s">
        <v>94</v>
      </c>
      <c r="C45" s="287" t="s">
        <v>95</v>
      </c>
      <c r="D45" s="287" t="s">
        <v>87</v>
      </c>
      <c r="E45" s="292" t="s">
        <v>133</v>
      </c>
      <c r="F45" s="287" t="s">
        <v>94</v>
      </c>
      <c r="G45" s="287" t="s">
        <v>95</v>
      </c>
      <c r="H45" s="287" t="s">
        <v>87</v>
      </c>
      <c r="I45" s="292" t="s">
        <v>134</v>
      </c>
      <c r="J45" s="287" t="s">
        <v>94</v>
      </c>
      <c r="K45" s="328" t="s">
        <v>95</v>
      </c>
    </row>
    <row r="46" ht="14.25" spans="1:11">
      <c r="A46" s="190" t="s">
        <v>86</v>
      </c>
      <c r="B46" s="209" t="s">
        <v>94</v>
      </c>
      <c r="C46" s="209" t="s">
        <v>95</v>
      </c>
      <c r="D46" s="209" t="s">
        <v>87</v>
      </c>
      <c r="E46" s="228" t="s">
        <v>93</v>
      </c>
      <c r="F46" s="209" t="s">
        <v>94</v>
      </c>
      <c r="G46" s="209" t="s">
        <v>95</v>
      </c>
      <c r="H46" s="209" t="s">
        <v>87</v>
      </c>
      <c r="I46" s="228" t="s">
        <v>104</v>
      </c>
      <c r="J46" s="209" t="s">
        <v>94</v>
      </c>
      <c r="K46" s="182" t="s">
        <v>95</v>
      </c>
    </row>
    <row r="47" ht="15" spans="1:11">
      <c r="A47" s="195" t="s">
        <v>97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57"/>
    </row>
    <row r="48" ht="15" spans="1:11">
      <c r="A48" s="313" t="s">
        <v>135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40"/>
    </row>
    <row r="50" ht="15" spans="1:11">
      <c r="A50" s="317" t="s">
        <v>136</v>
      </c>
      <c r="B50" s="318" t="s">
        <v>137</v>
      </c>
      <c r="C50" s="318"/>
      <c r="D50" s="319" t="s">
        <v>138</v>
      </c>
      <c r="E50" s="320" t="s">
        <v>139</v>
      </c>
      <c r="F50" s="321" t="s">
        <v>140</v>
      </c>
      <c r="G50" s="322">
        <v>45383</v>
      </c>
      <c r="H50" s="323" t="s">
        <v>141</v>
      </c>
      <c r="I50" s="341"/>
      <c r="J50" s="342" t="s">
        <v>142</v>
      </c>
      <c r="K50" s="343"/>
    </row>
    <row r="51" ht="15" spans="1:11">
      <c r="A51" s="313" t="s">
        <v>143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44"/>
    </row>
    <row r="53" ht="15" spans="1:11">
      <c r="A53" s="317" t="s">
        <v>136</v>
      </c>
      <c r="B53" s="318" t="s">
        <v>137</v>
      </c>
      <c r="C53" s="318"/>
      <c r="D53" s="319" t="s">
        <v>138</v>
      </c>
      <c r="E53" s="320" t="s">
        <v>139</v>
      </c>
      <c r="F53" s="321" t="s">
        <v>144</v>
      </c>
      <c r="G53" s="322">
        <v>45383</v>
      </c>
      <c r="H53" s="323" t="s">
        <v>141</v>
      </c>
      <c r="I53" s="341"/>
      <c r="J53" s="342" t="s">
        <v>142</v>
      </c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O9" sqref="O9"/>
    </sheetView>
  </sheetViews>
  <sheetFormatPr defaultColWidth="9.75" defaultRowHeight="30" customHeight="1"/>
  <cols>
    <col min="1" max="1" width="12.875" style="68" customWidth="1"/>
    <col min="2" max="2" width="7.5" style="68" customWidth="1"/>
    <col min="3" max="3" width="7.25" style="68" customWidth="1"/>
    <col min="4" max="4" width="7.125" style="68" customWidth="1"/>
    <col min="5" max="5" width="7.625" style="68" customWidth="1"/>
    <col min="6" max="6" width="7.75" style="68" customWidth="1"/>
    <col min="7" max="8" width="8.25" style="68" customWidth="1"/>
    <col min="9" max="9" width="1.5" style="68" customWidth="1"/>
    <col min="10" max="15" width="11" style="68" customWidth="1"/>
    <col min="16" max="16382" width="9.75" style="68" customWidth="1"/>
    <col min="16383" max="16384" width="9.75" style="66"/>
  </cols>
  <sheetData>
    <row r="1" s="66" customFormat="1" ht="44.1" customHeight="1" spans="1:20">
      <c r="A1" s="69" t="s">
        <v>145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8"/>
      <c r="Q1" s="68"/>
      <c r="R1" s="68"/>
      <c r="S1" s="68"/>
      <c r="T1" s="68"/>
    </row>
    <row r="2" s="66" customFormat="1" customHeight="1" spans="1:20">
      <c r="A2" s="70" t="s">
        <v>63</v>
      </c>
      <c r="B2" s="71" t="s">
        <v>64</v>
      </c>
      <c r="C2" s="72"/>
      <c r="D2" s="70" t="s">
        <v>69</v>
      </c>
      <c r="E2" s="71" t="s">
        <v>70</v>
      </c>
      <c r="F2" s="72"/>
      <c r="G2" s="72"/>
      <c r="H2" s="72"/>
      <c r="I2" s="83"/>
      <c r="J2" s="83" t="s">
        <v>70</v>
      </c>
      <c r="K2" s="83"/>
      <c r="L2" s="83"/>
      <c r="M2" s="83"/>
      <c r="N2" s="83"/>
      <c r="O2" s="83"/>
      <c r="P2" s="68"/>
      <c r="Q2" s="68"/>
      <c r="R2" s="68"/>
      <c r="S2" s="68"/>
      <c r="T2" s="68"/>
    </row>
    <row r="3" s="66" customFormat="1" customHeight="1" spans="1:20">
      <c r="A3" s="73"/>
      <c r="B3" s="83" t="s">
        <v>146</v>
      </c>
      <c r="C3" s="83"/>
      <c r="D3" s="83"/>
      <c r="E3" s="83"/>
      <c r="F3" s="83"/>
      <c r="G3" s="83"/>
      <c r="H3" s="83"/>
      <c r="I3" s="83"/>
      <c r="J3" s="83" t="s">
        <v>147</v>
      </c>
      <c r="K3" s="83"/>
      <c r="L3" s="83"/>
      <c r="M3" s="83"/>
      <c r="N3" s="83"/>
      <c r="O3" s="83"/>
      <c r="P3" s="68"/>
      <c r="Q3" s="68"/>
      <c r="R3" s="68"/>
      <c r="S3" s="68"/>
      <c r="T3" s="68"/>
    </row>
    <row r="4" s="66" customFormat="1" customHeight="1" spans="1:20">
      <c r="A4" s="73"/>
      <c r="B4" s="74" t="s">
        <v>111</v>
      </c>
      <c r="C4" s="74" t="s">
        <v>112</v>
      </c>
      <c r="D4" s="75" t="s">
        <v>113</v>
      </c>
      <c r="E4" s="74" t="s">
        <v>114</v>
      </c>
      <c r="F4" s="74" t="s">
        <v>115</v>
      </c>
      <c r="G4" s="76" t="s">
        <v>116</v>
      </c>
      <c r="H4" s="77"/>
      <c r="I4" s="83"/>
      <c r="J4" s="84" t="s">
        <v>111</v>
      </c>
      <c r="K4" s="84" t="s">
        <v>112</v>
      </c>
      <c r="L4" s="85" t="s">
        <v>113</v>
      </c>
      <c r="M4" s="84" t="s">
        <v>114</v>
      </c>
      <c r="N4" s="84" t="s">
        <v>115</v>
      </c>
      <c r="O4" s="84" t="s">
        <v>116</v>
      </c>
      <c r="P4" s="68"/>
      <c r="Q4" s="68"/>
      <c r="R4" s="68"/>
      <c r="S4" s="68"/>
      <c r="T4" s="68"/>
    </row>
    <row r="5" s="66" customFormat="1" customHeight="1" spans="1:20">
      <c r="A5" s="73"/>
      <c r="B5" s="74" t="s">
        <v>148</v>
      </c>
      <c r="C5" s="74" t="s">
        <v>149</v>
      </c>
      <c r="D5" s="75" t="s">
        <v>150</v>
      </c>
      <c r="E5" s="74" t="s">
        <v>151</v>
      </c>
      <c r="F5" s="74" t="s">
        <v>152</v>
      </c>
      <c r="G5" s="74" t="s">
        <v>153</v>
      </c>
      <c r="H5" s="77"/>
      <c r="I5" s="83"/>
      <c r="J5" s="74" t="s">
        <v>119</v>
      </c>
      <c r="K5" s="74" t="s">
        <v>119</v>
      </c>
      <c r="L5" s="74" t="s">
        <v>119</v>
      </c>
      <c r="M5" s="74" t="s">
        <v>119</v>
      </c>
      <c r="N5" s="74" t="s">
        <v>119</v>
      </c>
      <c r="O5" s="84"/>
      <c r="P5" s="68"/>
      <c r="Q5" s="68"/>
      <c r="R5" s="68"/>
      <c r="S5" s="68"/>
      <c r="T5" s="68"/>
    </row>
    <row r="6" s="66" customFormat="1" customHeight="1" spans="1:20">
      <c r="A6" s="78" t="s">
        <v>154</v>
      </c>
      <c r="B6" s="79">
        <f>C6-2.1</f>
        <v>98.8</v>
      </c>
      <c r="C6" s="79">
        <f>D6-2.1</f>
        <v>100.9</v>
      </c>
      <c r="D6" s="80">
        <v>103</v>
      </c>
      <c r="E6" s="79">
        <f>D6+2.1</f>
        <v>105.1</v>
      </c>
      <c r="F6" s="79">
        <f>E6+2.1</f>
        <v>107.2</v>
      </c>
      <c r="G6" s="79">
        <f t="shared" ref="G6" si="0">F6+2.1</f>
        <v>109.3</v>
      </c>
      <c r="H6" s="77"/>
      <c r="I6" s="83"/>
      <c r="J6" s="87"/>
      <c r="K6" s="87"/>
      <c r="L6" s="87"/>
      <c r="M6" s="87"/>
      <c r="N6" s="87" t="s">
        <v>155</v>
      </c>
      <c r="O6" s="87"/>
      <c r="P6" s="68"/>
      <c r="Q6" s="68"/>
      <c r="R6" s="68"/>
      <c r="S6" s="68"/>
      <c r="T6" s="68"/>
    </row>
    <row r="7" s="66" customFormat="1" customHeight="1" spans="1:20">
      <c r="A7" s="81" t="s">
        <v>156</v>
      </c>
      <c r="B7" s="79">
        <f>C7-1.5</f>
        <v>71</v>
      </c>
      <c r="C7" s="79">
        <f>D7-1.5</f>
        <v>72.5</v>
      </c>
      <c r="D7" s="80">
        <v>74</v>
      </c>
      <c r="E7" s="79">
        <f>D7+1.5</f>
        <v>75.5</v>
      </c>
      <c r="F7" s="79">
        <f>E7+1.5</f>
        <v>77</v>
      </c>
      <c r="G7" s="79">
        <f t="shared" ref="G7" si="1">F7+1.5</f>
        <v>78.5</v>
      </c>
      <c r="H7" s="77"/>
      <c r="I7" s="83"/>
      <c r="J7" s="87"/>
      <c r="K7" s="87"/>
      <c r="L7" s="87"/>
      <c r="M7" s="87"/>
      <c r="N7" s="87" t="s">
        <v>157</v>
      </c>
      <c r="O7" s="87"/>
      <c r="P7" s="68"/>
      <c r="Q7" s="68"/>
      <c r="R7" s="68"/>
      <c r="S7" s="68"/>
      <c r="T7" s="68"/>
    </row>
    <row r="8" s="66" customFormat="1" customHeight="1" spans="1:20">
      <c r="A8" s="81" t="s">
        <v>158</v>
      </c>
      <c r="B8" s="79">
        <f>C8-4</f>
        <v>78</v>
      </c>
      <c r="C8" s="79">
        <f>D8-4</f>
        <v>82</v>
      </c>
      <c r="D8" s="80">
        <v>86</v>
      </c>
      <c r="E8" s="79">
        <f>D8+4</f>
        <v>90</v>
      </c>
      <c r="F8" s="79">
        <f t="shared" ref="F8:F9" si="2">E8+5</f>
        <v>95</v>
      </c>
      <c r="G8" s="82">
        <f>F8+6</f>
        <v>101</v>
      </c>
      <c r="H8" s="77"/>
      <c r="I8" s="83"/>
      <c r="J8" s="87"/>
      <c r="K8" s="87"/>
      <c r="L8" s="87"/>
      <c r="M8" s="87"/>
      <c r="N8" s="87" t="s">
        <v>159</v>
      </c>
      <c r="O8" s="87"/>
      <c r="P8" s="68"/>
      <c r="Q8" s="68"/>
      <c r="R8" s="68"/>
      <c r="S8" s="68"/>
      <c r="T8" s="68"/>
    </row>
    <row r="9" s="66" customFormat="1" customHeight="1" spans="1:20">
      <c r="A9" s="81" t="s">
        <v>160</v>
      </c>
      <c r="B9" s="79">
        <f>C9-4</f>
        <v>87</v>
      </c>
      <c r="C9" s="79">
        <f>D9-4</f>
        <v>91</v>
      </c>
      <c r="D9" s="80">
        <v>95</v>
      </c>
      <c r="E9" s="79">
        <f>D9+4</f>
        <v>99</v>
      </c>
      <c r="F9" s="79">
        <f t="shared" si="2"/>
        <v>104</v>
      </c>
      <c r="G9" s="82">
        <f>F9+6</f>
        <v>110</v>
      </c>
      <c r="H9" s="77"/>
      <c r="I9" s="83"/>
      <c r="J9" s="87"/>
      <c r="K9" s="87"/>
      <c r="L9" s="87"/>
      <c r="M9" s="87"/>
      <c r="N9" s="87" t="s">
        <v>161</v>
      </c>
      <c r="O9" s="87"/>
      <c r="P9" s="68"/>
      <c r="Q9" s="68"/>
      <c r="R9" s="68"/>
      <c r="S9" s="68"/>
      <c r="T9" s="68"/>
    </row>
    <row r="10" s="66" customFormat="1" customHeight="1" spans="1:20">
      <c r="A10" s="81" t="s">
        <v>162</v>
      </c>
      <c r="B10" s="79">
        <f>C10-3.6</f>
        <v>97.8</v>
      </c>
      <c r="C10" s="79">
        <f>D10-3.6</f>
        <v>101.4</v>
      </c>
      <c r="D10" s="80">
        <v>105</v>
      </c>
      <c r="E10" s="79">
        <f>D10+4</f>
        <v>109</v>
      </c>
      <c r="F10" s="79">
        <f>E10+4</f>
        <v>113</v>
      </c>
      <c r="G10" s="82">
        <f>F10+4</f>
        <v>117</v>
      </c>
      <c r="H10" s="77"/>
      <c r="I10" s="83"/>
      <c r="J10" s="87"/>
      <c r="K10" s="87"/>
      <c r="L10" s="87"/>
      <c r="M10" s="87"/>
      <c r="N10" s="87" t="s">
        <v>163</v>
      </c>
      <c r="O10" s="87"/>
      <c r="P10" s="68"/>
      <c r="Q10" s="68"/>
      <c r="R10" s="68"/>
      <c r="S10" s="68"/>
      <c r="T10" s="68"/>
    </row>
    <row r="11" s="66" customFormat="1" customHeight="1" spans="1:20">
      <c r="A11" s="81" t="s">
        <v>164</v>
      </c>
      <c r="B11" s="79">
        <f>C11-1.15</f>
        <v>29.2</v>
      </c>
      <c r="C11" s="79">
        <f>D11-1.15</f>
        <v>30.35</v>
      </c>
      <c r="D11" s="80">
        <v>31.5</v>
      </c>
      <c r="E11" s="79">
        <f>D11+1.3</f>
        <v>32.8</v>
      </c>
      <c r="F11" s="79">
        <f>E11+1.3</f>
        <v>34.1</v>
      </c>
      <c r="G11" s="79">
        <f t="shared" ref="G11" si="3">F11+1.3</f>
        <v>35.4</v>
      </c>
      <c r="H11" s="77"/>
      <c r="I11" s="83"/>
      <c r="J11" s="87"/>
      <c r="K11" s="87"/>
      <c r="L11" s="87"/>
      <c r="M11" s="87"/>
      <c r="N11" s="87" t="s">
        <v>165</v>
      </c>
      <c r="O11" s="87"/>
      <c r="P11" s="68"/>
      <c r="Q11" s="68"/>
      <c r="R11" s="68"/>
      <c r="S11" s="68"/>
      <c r="T11" s="68"/>
    </row>
    <row r="12" s="66" customFormat="1" customHeight="1" spans="1:20">
      <c r="A12" s="81" t="s">
        <v>166</v>
      </c>
      <c r="B12" s="79">
        <f>C12-0.7</f>
        <v>21.1</v>
      </c>
      <c r="C12" s="79">
        <f>D12-0.7</f>
        <v>21.8</v>
      </c>
      <c r="D12" s="80">
        <v>22.5</v>
      </c>
      <c r="E12" s="79">
        <f>D12+0.7</f>
        <v>23.2</v>
      </c>
      <c r="F12" s="79">
        <f>E12+0.7</f>
        <v>23.9</v>
      </c>
      <c r="G12" s="82">
        <f>F12+0.9</f>
        <v>24.8</v>
      </c>
      <c r="H12" s="77"/>
      <c r="I12" s="83"/>
      <c r="J12" s="87"/>
      <c r="K12" s="87"/>
      <c r="L12" s="87"/>
      <c r="M12" s="87"/>
      <c r="N12" s="87" t="s">
        <v>167</v>
      </c>
      <c r="O12" s="87"/>
      <c r="P12" s="68"/>
      <c r="Q12" s="68"/>
      <c r="R12" s="68"/>
      <c r="S12" s="68"/>
      <c r="T12" s="68"/>
    </row>
    <row r="13" s="66" customFormat="1" customHeight="1" spans="1:20">
      <c r="A13" s="81" t="s">
        <v>168</v>
      </c>
      <c r="B13" s="79">
        <f>C13-0.5</f>
        <v>17.5</v>
      </c>
      <c r="C13" s="79">
        <f>D13-0.5</f>
        <v>18</v>
      </c>
      <c r="D13" s="80">
        <v>18.5</v>
      </c>
      <c r="E13" s="79">
        <f t="shared" ref="E13:F13" si="4">D13+0.5</f>
        <v>19</v>
      </c>
      <c r="F13" s="79">
        <f t="shared" si="4"/>
        <v>19.5</v>
      </c>
      <c r="G13" s="82">
        <f>F13+0.7</f>
        <v>20.2</v>
      </c>
      <c r="H13" s="77"/>
      <c r="I13" s="83"/>
      <c r="J13" s="87"/>
      <c r="K13" s="87"/>
      <c r="L13" s="87"/>
      <c r="M13" s="87"/>
      <c r="N13" s="87" t="s">
        <v>169</v>
      </c>
      <c r="O13" s="87"/>
      <c r="P13" s="68"/>
      <c r="Q13" s="68"/>
      <c r="R13" s="68"/>
      <c r="S13" s="68"/>
      <c r="T13" s="68"/>
    </row>
    <row r="14" s="66" customFormat="1" customHeight="1" spans="1:20">
      <c r="A14" s="81" t="s">
        <v>170</v>
      </c>
      <c r="B14" s="79">
        <f>C14-0.7</f>
        <v>27.7</v>
      </c>
      <c r="C14" s="79">
        <f>D14-0.6</f>
        <v>28.4</v>
      </c>
      <c r="D14" s="80">
        <v>29</v>
      </c>
      <c r="E14" s="79">
        <f>D14+0.6</f>
        <v>29.6</v>
      </c>
      <c r="F14" s="79">
        <f>E14+0.7</f>
        <v>30.3</v>
      </c>
      <c r="G14" s="82">
        <f>F14+0.6</f>
        <v>30.9</v>
      </c>
      <c r="H14" s="77"/>
      <c r="I14" s="83"/>
      <c r="J14" s="87"/>
      <c r="K14" s="87"/>
      <c r="L14" s="87"/>
      <c r="M14" s="87"/>
      <c r="N14" s="87" t="s">
        <v>169</v>
      </c>
      <c r="O14" s="87"/>
      <c r="P14" s="68"/>
      <c r="Q14" s="68"/>
      <c r="R14" s="68"/>
      <c r="S14" s="68"/>
      <c r="T14" s="68"/>
    </row>
    <row r="15" s="67" customFormat="1" customHeight="1" spans="1:15">
      <c r="A15" s="81" t="s">
        <v>171</v>
      </c>
      <c r="B15" s="79">
        <f>C15-0.9</f>
        <v>39.2</v>
      </c>
      <c r="C15" s="79">
        <f>D15-0.9</f>
        <v>40.1</v>
      </c>
      <c r="D15" s="80">
        <v>41</v>
      </c>
      <c r="E15" s="79">
        <f>D15+1.1</f>
        <v>42.1</v>
      </c>
      <c r="F15" s="79">
        <f>E15+1.1</f>
        <v>43.2</v>
      </c>
      <c r="G15" s="82">
        <f>F15+1.1</f>
        <v>44.3</v>
      </c>
      <c r="H15" s="83"/>
      <c r="I15" s="83"/>
      <c r="J15" s="87"/>
      <c r="K15" s="87"/>
      <c r="L15" s="87"/>
      <c r="M15" s="87"/>
      <c r="N15" s="87" t="s">
        <v>169</v>
      </c>
      <c r="O15" s="87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G62" sqref="G62"/>
    </sheetView>
  </sheetViews>
  <sheetFormatPr defaultColWidth="10" defaultRowHeight="16.5" customHeight="1"/>
  <cols>
    <col min="1" max="16384" width="10" style="168"/>
  </cols>
  <sheetData>
    <row r="1" ht="22.5" customHeight="1" spans="1:11">
      <c r="A1" s="169" t="s">
        <v>172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54</v>
      </c>
      <c r="B2" s="171" t="s">
        <v>55</v>
      </c>
      <c r="C2" s="171"/>
      <c r="D2" s="172" t="s">
        <v>56</v>
      </c>
      <c r="E2" s="172"/>
      <c r="F2" s="171" t="s">
        <v>173</v>
      </c>
      <c r="G2" s="171"/>
      <c r="H2" s="173" t="s">
        <v>58</v>
      </c>
      <c r="I2" s="252" t="s">
        <v>59</v>
      </c>
      <c r="J2" s="252"/>
      <c r="K2" s="253"/>
    </row>
    <row r="3" customHeight="1" spans="1:11">
      <c r="A3" s="174" t="s">
        <v>60</v>
      </c>
      <c r="B3" s="175"/>
      <c r="C3" s="176"/>
      <c r="D3" s="177" t="s">
        <v>61</v>
      </c>
      <c r="E3" s="178"/>
      <c r="F3" s="178"/>
      <c r="G3" s="179"/>
      <c r="H3" s="177" t="s">
        <v>62</v>
      </c>
      <c r="I3" s="178"/>
      <c r="J3" s="178"/>
      <c r="K3" s="179"/>
    </row>
    <row r="4" customHeight="1" spans="1:11">
      <c r="A4" s="180" t="s">
        <v>63</v>
      </c>
      <c r="B4" s="181" t="s">
        <v>64</v>
      </c>
      <c r="C4" s="182"/>
      <c r="D4" s="180" t="s">
        <v>65</v>
      </c>
      <c r="E4" s="183"/>
      <c r="F4" s="184">
        <v>45422</v>
      </c>
      <c r="G4" s="185"/>
      <c r="H4" s="180" t="s">
        <v>174</v>
      </c>
      <c r="I4" s="183"/>
      <c r="J4" s="209" t="s">
        <v>67</v>
      </c>
      <c r="K4" s="182" t="s">
        <v>68</v>
      </c>
    </row>
    <row r="5" customHeight="1" spans="1:11">
      <c r="A5" s="186" t="s">
        <v>69</v>
      </c>
      <c r="B5" s="181" t="s">
        <v>70</v>
      </c>
      <c r="C5" s="182"/>
      <c r="D5" s="180" t="s">
        <v>71</v>
      </c>
      <c r="E5" s="183"/>
      <c r="F5" s="184">
        <v>45383</v>
      </c>
      <c r="G5" s="185"/>
      <c r="H5" s="180" t="s">
        <v>175</v>
      </c>
      <c r="I5" s="183"/>
      <c r="J5" s="209" t="s">
        <v>67</v>
      </c>
      <c r="K5" s="182" t="s">
        <v>68</v>
      </c>
    </row>
    <row r="6" customHeight="1" spans="1:11">
      <c r="A6" s="180" t="s">
        <v>73</v>
      </c>
      <c r="B6" s="187">
        <v>1</v>
      </c>
      <c r="C6" s="188">
        <v>6</v>
      </c>
      <c r="D6" s="186" t="s">
        <v>74</v>
      </c>
      <c r="E6" s="189"/>
      <c r="F6" s="184">
        <v>45397</v>
      </c>
      <c r="G6" s="185"/>
      <c r="H6" s="190" t="s">
        <v>176</v>
      </c>
      <c r="I6" s="228"/>
      <c r="J6" s="228"/>
      <c r="K6" s="254"/>
    </row>
    <row r="7" customHeight="1" spans="1:11">
      <c r="A7" s="180" t="s">
        <v>76</v>
      </c>
      <c r="B7" s="191">
        <v>2000</v>
      </c>
      <c r="C7" s="192"/>
      <c r="D7" s="186" t="s">
        <v>77</v>
      </c>
      <c r="E7" s="193"/>
      <c r="F7" s="184">
        <v>45400</v>
      </c>
      <c r="G7" s="185"/>
      <c r="H7" s="194"/>
      <c r="I7" s="209"/>
      <c r="J7" s="209"/>
      <c r="K7" s="182"/>
    </row>
    <row r="8" customHeight="1" spans="1:11">
      <c r="A8" s="195"/>
      <c r="B8" s="196"/>
      <c r="C8" s="197"/>
      <c r="D8" s="195" t="s">
        <v>79</v>
      </c>
      <c r="E8" s="198"/>
      <c r="F8" s="199">
        <v>45400</v>
      </c>
      <c r="G8" s="200"/>
      <c r="H8" s="201"/>
      <c r="I8" s="217"/>
      <c r="J8" s="217"/>
      <c r="K8" s="255"/>
    </row>
    <row r="9" customHeight="1" spans="1:11">
      <c r="A9" s="202" t="s">
        <v>177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83</v>
      </c>
      <c r="B10" s="204" t="s">
        <v>84</v>
      </c>
      <c r="C10" s="205" t="s">
        <v>85</v>
      </c>
      <c r="D10" s="206"/>
      <c r="E10" s="207" t="s">
        <v>88</v>
      </c>
      <c r="F10" s="204" t="s">
        <v>84</v>
      </c>
      <c r="G10" s="205" t="s">
        <v>85</v>
      </c>
      <c r="H10" s="204"/>
      <c r="I10" s="207" t="s">
        <v>86</v>
      </c>
      <c r="J10" s="204" t="s">
        <v>84</v>
      </c>
      <c r="K10" s="256" t="s">
        <v>85</v>
      </c>
    </row>
    <row r="11" customHeight="1" spans="1:11">
      <c r="A11" s="186" t="s">
        <v>89</v>
      </c>
      <c r="B11" s="208" t="s">
        <v>84</v>
      </c>
      <c r="C11" s="209" t="s">
        <v>85</v>
      </c>
      <c r="D11" s="193"/>
      <c r="E11" s="189" t="s">
        <v>91</v>
      </c>
      <c r="F11" s="208" t="s">
        <v>84</v>
      </c>
      <c r="G11" s="209" t="s">
        <v>85</v>
      </c>
      <c r="H11" s="208"/>
      <c r="I11" s="189" t="s">
        <v>96</v>
      </c>
      <c r="J11" s="208" t="s">
        <v>84</v>
      </c>
      <c r="K11" s="182" t="s">
        <v>85</v>
      </c>
    </row>
    <row r="12" customHeight="1" spans="1:11">
      <c r="A12" s="195" t="s">
        <v>125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7"/>
    </row>
    <row r="13" customHeight="1" spans="1:11">
      <c r="A13" s="210" t="s">
        <v>178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179</v>
      </c>
      <c r="B14" s="212"/>
      <c r="C14" s="212"/>
      <c r="D14" s="212"/>
      <c r="E14" s="212"/>
      <c r="F14" s="212"/>
      <c r="G14" s="212"/>
      <c r="H14" s="212"/>
      <c r="I14" s="258"/>
      <c r="J14" s="258"/>
      <c r="K14" s="259"/>
    </row>
    <row r="15" customHeight="1" spans="1:11">
      <c r="A15" s="213"/>
      <c r="B15" s="214"/>
      <c r="C15" s="214"/>
      <c r="D15" s="215"/>
      <c r="E15" s="216"/>
      <c r="F15" s="214"/>
      <c r="G15" s="214"/>
      <c r="H15" s="215"/>
      <c r="I15" s="260"/>
      <c r="J15" s="261"/>
      <c r="K15" s="262"/>
    </row>
    <row r="16" customHeight="1" spans="1:11">
      <c r="A16" s="201"/>
      <c r="B16" s="217"/>
      <c r="C16" s="217"/>
      <c r="D16" s="217"/>
      <c r="E16" s="217"/>
      <c r="F16" s="217"/>
      <c r="G16" s="217"/>
      <c r="H16" s="217"/>
      <c r="I16" s="217"/>
      <c r="J16" s="217"/>
      <c r="K16" s="255"/>
    </row>
    <row r="17" customHeight="1" spans="1:11">
      <c r="A17" s="210" t="s">
        <v>180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181</v>
      </c>
      <c r="B18" s="212"/>
      <c r="C18" s="212"/>
      <c r="D18" s="212"/>
      <c r="E18" s="212"/>
      <c r="F18" s="212"/>
      <c r="G18" s="212"/>
      <c r="H18" s="212"/>
      <c r="I18" s="258"/>
      <c r="J18" s="258"/>
      <c r="K18" s="259"/>
    </row>
    <row r="19" customHeight="1" spans="1:11">
      <c r="A19" s="213"/>
      <c r="B19" s="214"/>
      <c r="C19" s="214"/>
      <c r="D19" s="215"/>
      <c r="E19" s="216"/>
      <c r="F19" s="214"/>
      <c r="G19" s="214"/>
      <c r="H19" s="215"/>
      <c r="I19" s="260"/>
      <c r="J19" s="261"/>
      <c r="K19" s="262"/>
    </row>
    <row r="20" customHeight="1" spans="1:11">
      <c r="A20" s="201"/>
      <c r="B20" s="217"/>
      <c r="C20" s="217"/>
      <c r="D20" s="217"/>
      <c r="E20" s="217"/>
      <c r="F20" s="217"/>
      <c r="G20" s="217"/>
      <c r="H20" s="217"/>
      <c r="I20" s="217"/>
      <c r="J20" s="217"/>
      <c r="K20" s="255"/>
    </row>
    <row r="21" customHeight="1" spans="1:11">
      <c r="A21" s="218" t="s">
        <v>122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219" t="s">
        <v>123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63"/>
    </row>
    <row r="23" customHeight="1" spans="1:11">
      <c r="A23" s="221" t="s">
        <v>124</v>
      </c>
      <c r="B23" s="222"/>
      <c r="C23" s="209" t="s">
        <v>67</v>
      </c>
      <c r="D23" s="209" t="s">
        <v>68</v>
      </c>
      <c r="E23" s="223"/>
      <c r="F23" s="223"/>
      <c r="G23" s="223"/>
      <c r="H23" s="223"/>
      <c r="I23" s="223"/>
      <c r="J23" s="223"/>
      <c r="K23" s="264"/>
    </row>
    <row r="24" customHeight="1" spans="1:11">
      <c r="A24" s="224" t="s">
        <v>182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5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6"/>
    </row>
    <row r="26" customHeight="1" spans="1:11">
      <c r="A26" s="202" t="s">
        <v>131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4" t="s">
        <v>132</v>
      </c>
      <c r="B27" s="205" t="s">
        <v>94</v>
      </c>
      <c r="C27" s="205" t="s">
        <v>95</v>
      </c>
      <c r="D27" s="205" t="s">
        <v>87</v>
      </c>
      <c r="E27" s="175" t="s">
        <v>133</v>
      </c>
      <c r="F27" s="205" t="s">
        <v>94</v>
      </c>
      <c r="G27" s="205" t="s">
        <v>95</v>
      </c>
      <c r="H27" s="205" t="s">
        <v>87</v>
      </c>
      <c r="I27" s="175" t="s">
        <v>134</v>
      </c>
      <c r="J27" s="205" t="s">
        <v>94</v>
      </c>
      <c r="K27" s="256" t="s">
        <v>95</v>
      </c>
    </row>
    <row r="28" customHeight="1" spans="1:11">
      <c r="A28" s="190" t="s">
        <v>86</v>
      </c>
      <c r="B28" s="209" t="s">
        <v>94</v>
      </c>
      <c r="C28" s="209" t="s">
        <v>95</v>
      </c>
      <c r="D28" s="209" t="s">
        <v>87</v>
      </c>
      <c r="E28" s="228" t="s">
        <v>93</v>
      </c>
      <c r="F28" s="209" t="s">
        <v>94</v>
      </c>
      <c r="G28" s="209" t="s">
        <v>95</v>
      </c>
      <c r="H28" s="209" t="s">
        <v>87</v>
      </c>
      <c r="I28" s="228" t="s">
        <v>104</v>
      </c>
      <c r="J28" s="209" t="s">
        <v>94</v>
      </c>
      <c r="K28" s="182" t="s">
        <v>95</v>
      </c>
    </row>
    <row r="29" customHeight="1" spans="1:11">
      <c r="A29" s="180" t="s">
        <v>97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7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8"/>
    </row>
    <row r="31" customHeight="1" spans="1:11">
      <c r="A31" s="232" t="s">
        <v>183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184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9"/>
    </row>
    <row r="33" ht="17.25" customHeight="1" spans="1:11">
      <c r="A33" s="235" t="s">
        <v>185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70"/>
    </row>
    <row r="34" ht="17.25" customHeight="1" spans="1:11">
      <c r="A34" s="235" t="s">
        <v>186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70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70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70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70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70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70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70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70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70"/>
    </row>
    <row r="43" ht="17.25" customHeight="1" spans="1:11">
      <c r="A43" s="230" t="s">
        <v>130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8"/>
    </row>
    <row r="44" customHeight="1" spans="1:11">
      <c r="A44" s="232" t="s">
        <v>187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125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71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71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6"/>
    </row>
    <row r="48" ht="21" customHeight="1" spans="1:11">
      <c r="A48" s="239" t="s">
        <v>136</v>
      </c>
      <c r="B48" s="240" t="s">
        <v>137</v>
      </c>
      <c r="C48" s="240"/>
      <c r="D48" s="241" t="s">
        <v>138</v>
      </c>
      <c r="E48" s="242" t="s">
        <v>139</v>
      </c>
      <c r="F48" s="241" t="s">
        <v>140</v>
      </c>
      <c r="G48" s="243">
        <v>45407</v>
      </c>
      <c r="H48" s="244" t="s">
        <v>141</v>
      </c>
      <c r="I48" s="244"/>
      <c r="J48" s="240" t="s">
        <v>142</v>
      </c>
      <c r="K48" s="272"/>
    </row>
    <row r="49" customHeight="1" spans="1:11">
      <c r="A49" s="245" t="s">
        <v>143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3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4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5"/>
    </row>
    <row r="52" ht="21" customHeight="1" spans="1:11">
      <c r="A52" s="239" t="s">
        <v>136</v>
      </c>
      <c r="B52" s="240" t="s">
        <v>137</v>
      </c>
      <c r="C52" s="240"/>
      <c r="D52" s="241" t="s">
        <v>138</v>
      </c>
      <c r="E52" s="241" t="s">
        <v>139</v>
      </c>
      <c r="F52" s="241" t="s">
        <v>140</v>
      </c>
      <c r="G52" s="251">
        <v>45409</v>
      </c>
      <c r="H52" s="244" t="s">
        <v>141</v>
      </c>
      <c r="I52" s="244"/>
      <c r="J52" s="276" t="s">
        <v>142</v>
      </c>
      <c r="K52" s="27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Q10" sqref="Q10"/>
    </sheetView>
  </sheetViews>
  <sheetFormatPr defaultColWidth="9.75" defaultRowHeight="30" customHeight="1"/>
  <cols>
    <col min="1" max="1" width="12.875" style="68" customWidth="1"/>
    <col min="2" max="2" width="7.5" style="68" customWidth="1"/>
    <col min="3" max="3" width="7.25" style="68" customWidth="1"/>
    <col min="4" max="4" width="7.125" style="68" customWidth="1"/>
    <col min="5" max="5" width="7.625" style="68" customWidth="1"/>
    <col min="6" max="6" width="7.75" style="68" customWidth="1"/>
    <col min="7" max="8" width="8.25" style="68" customWidth="1"/>
    <col min="9" max="9" width="1.5" style="68" customWidth="1"/>
    <col min="10" max="15" width="11" style="68" customWidth="1"/>
    <col min="16" max="16382" width="9.75" style="68" customWidth="1"/>
    <col min="16383" max="16384" width="9.75" style="66"/>
  </cols>
  <sheetData>
    <row r="1" s="66" customFormat="1" ht="44.1" customHeight="1" spans="1:20">
      <c r="A1" s="69" t="s">
        <v>145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8"/>
      <c r="Q1" s="68"/>
      <c r="R1" s="68"/>
      <c r="S1" s="68"/>
      <c r="T1" s="68"/>
    </row>
    <row r="2" s="66" customFormat="1" customHeight="1" spans="1:20">
      <c r="A2" s="70" t="s">
        <v>63</v>
      </c>
      <c r="B2" s="71" t="s">
        <v>64</v>
      </c>
      <c r="C2" s="72"/>
      <c r="D2" s="70" t="s">
        <v>69</v>
      </c>
      <c r="E2" s="71" t="s">
        <v>70</v>
      </c>
      <c r="F2" s="72"/>
      <c r="G2" s="72"/>
      <c r="H2" s="72"/>
      <c r="I2" s="83"/>
      <c r="J2" s="83" t="s">
        <v>70</v>
      </c>
      <c r="K2" s="83"/>
      <c r="L2" s="83"/>
      <c r="M2" s="83"/>
      <c r="N2" s="83"/>
      <c r="O2" s="83"/>
      <c r="P2" s="68"/>
      <c r="Q2" s="68"/>
      <c r="R2" s="68"/>
      <c r="S2" s="68"/>
      <c r="T2" s="68"/>
    </row>
    <row r="3" s="66" customFormat="1" customHeight="1" spans="1:20">
      <c r="A3" s="73"/>
      <c r="B3" s="83" t="s">
        <v>146</v>
      </c>
      <c r="C3" s="83"/>
      <c r="D3" s="83"/>
      <c r="E3" s="83"/>
      <c r="F3" s="83"/>
      <c r="G3" s="83"/>
      <c r="H3" s="83"/>
      <c r="I3" s="83"/>
      <c r="J3" s="83" t="s">
        <v>147</v>
      </c>
      <c r="K3" s="83"/>
      <c r="L3" s="83"/>
      <c r="M3" s="83"/>
      <c r="N3" s="83"/>
      <c r="O3" s="83"/>
      <c r="P3" s="68"/>
      <c r="Q3" s="68"/>
      <c r="R3" s="68"/>
      <c r="S3" s="68"/>
      <c r="T3" s="68"/>
    </row>
    <row r="4" s="66" customFormat="1" customHeight="1" spans="1:20">
      <c r="A4" s="73"/>
      <c r="B4" s="74" t="s">
        <v>111</v>
      </c>
      <c r="C4" s="74" t="s">
        <v>112</v>
      </c>
      <c r="D4" s="75" t="s">
        <v>113</v>
      </c>
      <c r="E4" s="74" t="s">
        <v>114</v>
      </c>
      <c r="F4" s="74" t="s">
        <v>115</v>
      </c>
      <c r="G4" s="76" t="s">
        <v>116</v>
      </c>
      <c r="H4" s="77"/>
      <c r="I4" s="83"/>
      <c r="J4" s="84" t="s">
        <v>111</v>
      </c>
      <c r="K4" s="84" t="s">
        <v>112</v>
      </c>
      <c r="L4" s="85" t="s">
        <v>113</v>
      </c>
      <c r="M4" s="84" t="s">
        <v>114</v>
      </c>
      <c r="N4" s="84" t="s">
        <v>115</v>
      </c>
      <c r="O4" s="84" t="s">
        <v>116</v>
      </c>
      <c r="P4" s="68"/>
      <c r="Q4" s="68"/>
      <c r="R4" s="68"/>
      <c r="S4" s="68"/>
      <c r="T4" s="68"/>
    </row>
    <row r="5" s="66" customFormat="1" customHeight="1" spans="1:20">
      <c r="A5" s="73"/>
      <c r="B5" s="74" t="s">
        <v>148</v>
      </c>
      <c r="C5" s="74" t="s">
        <v>149</v>
      </c>
      <c r="D5" s="75" t="s">
        <v>150</v>
      </c>
      <c r="E5" s="74" t="s">
        <v>151</v>
      </c>
      <c r="F5" s="74" t="s">
        <v>152</v>
      </c>
      <c r="G5" s="74" t="s">
        <v>153</v>
      </c>
      <c r="H5" s="77"/>
      <c r="I5" s="83"/>
      <c r="J5" s="74" t="s">
        <v>119</v>
      </c>
      <c r="K5" s="74" t="s">
        <v>119</v>
      </c>
      <c r="L5" s="74" t="s">
        <v>119</v>
      </c>
      <c r="M5" s="74" t="s">
        <v>119</v>
      </c>
      <c r="N5" s="74" t="s">
        <v>119</v>
      </c>
      <c r="O5" s="84"/>
      <c r="P5" s="68"/>
      <c r="Q5" s="68"/>
      <c r="R5" s="68"/>
      <c r="S5" s="68"/>
      <c r="T5" s="68"/>
    </row>
    <row r="6" s="66" customFormat="1" customHeight="1" spans="1:20">
      <c r="A6" s="78" t="s">
        <v>154</v>
      </c>
      <c r="B6" s="79">
        <f>C6-2.1</f>
        <v>98.8</v>
      </c>
      <c r="C6" s="79">
        <f>D6-2.1</f>
        <v>100.9</v>
      </c>
      <c r="D6" s="80">
        <v>103</v>
      </c>
      <c r="E6" s="79">
        <f>D6+2.1</f>
        <v>105.1</v>
      </c>
      <c r="F6" s="79">
        <f>E6+2.1</f>
        <v>107.2</v>
      </c>
      <c r="G6" s="79">
        <f t="shared" ref="G6" si="0">F6+2.1</f>
        <v>109.3</v>
      </c>
      <c r="H6" s="77"/>
      <c r="I6" s="83"/>
      <c r="J6" s="87" t="s">
        <v>155</v>
      </c>
      <c r="K6" s="87" t="s">
        <v>155</v>
      </c>
      <c r="L6" s="87" t="s">
        <v>155</v>
      </c>
      <c r="M6" s="87" t="s">
        <v>155</v>
      </c>
      <c r="N6" s="87" t="s">
        <v>155</v>
      </c>
      <c r="O6" s="87"/>
      <c r="P6" s="68"/>
      <c r="Q6" s="68"/>
      <c r="R6" s="68"/>
      <c r="S6" s="68"/>
      <c r="T6" s="68"/>
    </row>
    <row r="7" s="66" customFormat="1" customHeight="1" spans="1:20">
      <c r="A7" s="81" t="s">
        <v>156</v>
      </c>
      <c r="B7" s="79">
        <f>C7-1.5</f>
        <v>71</v>
      </c>
      <c r="C7" s="79">
        <f>D7-1.5</f>
        <v>72.5</v>
      </c>
      <c r="D7" s="80">
        <v>74</v>
      </c>
      <c r="E7" s="79">
        <f>D7+1.5</f>
        <v>75.5</v>
      </c>
      <c r="F7" s="79">
        <f>E7+1.5</f>
        <v>77</v>
      </c>
      <c r="G7" s="79">
        <f t="shared" ref="G7" si="1">F7+1.5</f>
        <v>78.5</v>
      </c>
      <c r="H7" s="77"/>
      <c r="I7" s="83"/>
      <c r="J7" s="87" t="s">
        <v>167</v>
      </c>
      <c r="K7" s="87" t="s">
        <v>167</v>
      </c>
      <c r="L7" s="87" t="s">
        <v>167</v>
      </c>
      <c r="M7" s="87" t="s">
        <v>167</v>
      </c>
      <c r="N7" s="87" t="s">
        <v>157</v>
      </c>
      <c r="O7" s="87"/>
      <c r="P7" s="68"/>
      <c r="Q7" s="68"/>
      <c r="R7" s="68"/>
      <c r="S7" s="68"/>
      <c r="T7" s="68"/>
    </row>
    <row r="8" s="66" customFormat="1" customHeight="1" spans="1:20">
      <c r="A8" s="81" t="s">
        <v>158</v>
      </c>
      <c r="B8" s="79">
        <f>C8-4</f>
        <v>78</v>
      </c>
      <c r="C8" s="79">
        <f>D8-4</f>
        <v>82</v>
      </c>
      <c r="D8" s="80">
        <v>86</v>
      </c>
      <c r="E8" s="79">
        <f>D8+4</f>
        <v>90</v>
      </c>
      <c r="F8" s="79">
        <f t="shared" ref="F8:F9" si="2">E8+5</f>
        <v>95</v>
      </c>
      <c r="G8" s="82">
        <f>F8+6</f>
        <v>101</v>
      </c>
      <c r="H8" s="77"/>
      <c r="I8" s="83"/>
      <c r="J8" s="87" t="s">
        <v>159</v>
      </c>
      <c r="K8" s="87" t="s">
        <v>159</v>
      </c>
      <c r="L8" s="87" t="s">
        <v>159</v>
      </c>
      <c r="M8" s="87" t="s">
        <v>159</v>
      </c>
      <c r="N8" s="87" t="s">
        <v>159</v>
      </c>
      <c r="O8" s="87"/>
      <c r="P8" s="68"/>
      <c r="Q8" s="68"/>
      <c r="R8" s="68"/>
      <c r="S8" s="68"/>
      <c r="T8" s="68"/>
    </row>
    <row r="9" s="66" customFormat="1" customHeight="1" spans="1:20">
      <c r="A9" s="81" t="s">
        <v>160</v>
      </c>
      <c r="B9" s="79">
        <f>C9-4</f>
        <v>87</v>
      </c>
      <c r="C9" s="79">
        <f>D9-4</f>
        <v>91</v>
      </c>
      <c r="D9" s="80">
        <v>95</v>
      </c>
      <c r="E9" s="79">
        <f>D9+4</f>
        <v>99</v>
      </c>
      <c r="F9" s="79">
        <f t="shared" si="2"/>
        <v>104</v>
      </c>
      <c r="G9" s="82">
        <f>F9+6</f>
        <v>110</v>
      </c>
      <c r="H9" s="77"/>
      <c r="I9" s="83"/>
      <c r="J9" s="87" t="s">
        <v>161</v>
      </c>
      <c r="K9" s="87" t="s">
        <v>161</v>
      </c>
      <c r="L9" s="87" t="s">
        <v>161</v>
      </c>
      <c r="M9" s="87" t="s">
        <v>161</v>
      </c>
      <c r="N9" s="87" t="s">
        <v>161</v>
      </c>
      <c r="O9" s="87"/>
      <c r="P9" s="68"/>
      <c r="Q9" s="68"/>
      <c r="R9" s="68"/>
      <c r="S9" s="68"/>
      <c r="T9" s="68"/>
    </row>
    <row r="10" s="66" customFormat="1" customHeight="1" spans="1:20">
      <c r="A10" s="81" t="s">
        <v>162</v>
      </c>
      <c r="B10" s="79">
        <f>C10-3.6</f>
        <v>97.8</v>
      </c>
      <c r="C10" s="79">
        <f>D10-3.6</f>
        <v>101.4</v>
      </c>
      <c r="D10" s="80">
        <v>105</v>
      </c>
      <c r="E10" s="79">
        <f>D10+4</f>
        <v>109</v>
      </c>
      <c r="F10" s="79">
        <f>E10+4</f>
        <v>113</v>
      </c>
      <c r="G10" s="82">
        <f>F10+4</f>
        <v>117</v>
      </c>
      <c r="H10" s="77"/>
      <c r="I10" s="83"/>
      <c r="J10" s="87" t="s">
        <v>163</v>
      </c>
      <c r="K10" s="87" t="s">
        <v>163</v>
      </c>
      <c r="L10" s="87" t="s">
        <v>163</v>
      </c>
      <c r="M10" s="87" t="s">
        <v>163</v>
      </c>
      <c r="N10" s="87" t="s">
        <v>163</v>
      </c>
      <c r="O10" s="87"/>
      <c r="P10" s="68"/>
      <c r="Q10" s="68"/>
      <c r="R10" s="68"/>
      <c r="S10" s="68"/>
      <c r="T10" s="68"/>
    </row>
    <row r="11" s="66" customFormat="1" customHeight="1" spans="1:20">
      <c r="A11" s="81" t="s">
        <v>164</v>
      </c>
      <c r="B11" s="79">
        <f>C11-1.15</f>
        <v>29.2</v>
      </c>
      <c r="C11" s="79">
        <f>D11-1.15</f>
        <v>30.35</v>
      </c>
      <c r="D11" s="80">
        <v>31.5</v>
      </c>
      <c r="E11" s="79">
        <f>D11+1.3</f>
        <v>32.8</v>
      </c>
      <c r="F11" s="79">
        <f>E11+1.3</f>
        <v>34.1</v>
      </c>
      <c r="G11" s="79">
        <f t="shared" ref="G11" si="3">F11+1.3</f>
        <v>35.4</v>
      </c>
      <c r="H11" s="77"/>
      <c r="I11" s="83"/>
      <c r="J11" s="87" t="s">
        <v>188</v>
      </c>
      <c r="K11" s="87" t="s">
        <v>165</v>
      </c>
      <c r="L11" s="87" t="s">
        <v>165</v>
      </c>
      <c r="M11" s="87" t="s">
        <v>188</v>
      </c>
      <c r="N11" s="87" t="s">
        <v>165</v>
      </c>
      <c r="O11" s="87"/>
      <c r="P11" s="68"/>
      <c r="Q11" s="68"/>
      <c r="R11" s="68"/>
      <c r="S11" s="68"/>
      <c r="T11" s="68"/>
    </row>
    <row r="12" s="66" customFormat="1" customHeight="1" spans="1:20">
      <c r="A12" s="81" t="s">
        <v>166</v>
      </c>
      <c r="B12" s="79">
        <f>C12-0.7</f>
        <v>21.1</v>
      </c>
      <c r="C12" s="79">
        <f>D12-0.7</f>
        <v>21.8</v>
      </c>
      <c r="D12" s="80">
        <v>22.5</v>
      </c>
      <c r="E12" s="79">
        <f>D12+0.7</f>
        <v>23.2</v>
      </c>
      <c r="F12" s="79">
        <f>E12+0.7</f>
        <v>23.9</v>
      </c>
      <c r="G12" s="82">
        <f>F12+0.9</f>
        <v>24.8</v>
      </c>
      <c r="H12" s="77"/>
      <c r="I12" s="83"/>
      <c r="J12" s="87" t="s">
        <v>188</v>
      </c>
      <c r="K12" s="87" t="s">
        <v>165</v>
      </c>
      <c r="L12" s="87" t="s">
        <v>167</v>
      </c>
      <c r="M12" s="87" t="s">
        <v>167</v>
      </c>
      <c r="N12" s="87" t="s">
        <v>167</v>
      </c>
      <c r="O12" s="87"/>
      <c r="P12" s="68"/>
      <c r="Q12" s="68"/>
      <c r="R12" s="68"/>
      <c r="S12" s="68"/>
      <c r="T12" s="68"/>
    </row>
    <row r="13" s="66" customFormat="1" customHeight="1" spans="1:20">
      <c r="A13" s="81" t="s">
        <v>168</v>
      </c>
      <c r="B13" s="79">
        <f>C13-0.5</f>
        <v>17.5</v>
      </c>
      <c r="C13" s="79">
        <f>D13-0.5</f>
        <v>18</v>
      </c>
      <c r="D13" s="80">
        <v>18.5</v>
      </c>
      <c r="E13" s="79">
        <f t="shared" ref="E13:F13" si="4">D13+0.5</f>
        <v>19</v>
      </c>
      <c r="F13" s="79">
        <f t="shared" si="4"/>
        <v>19.5</v>
      </c>
      <c r="G13" s="82">
        <f>F13+0.7</f>
        <v>20.2</v>
      </c>
      <c r="H13" s="77"/>
      <c r="I13" s="83"/>
      <c r="J13" s="87" t="s">
        <v>169</v>
      </c>
      <c r="K13" s="87" t="s">
        <v>169</v>
      </c>
      <c r="L13" s="87" t="s">
        <v>169</v>
      </c>
      <c r="M13" s="87" t="s">
        <v>169</v>
      </c>
      <c r="N13" s="87" t="s">
        <v>169</v>
      </c>
      <c r="O13" s="87"/>
      <c r="P13" s="68"/>
      <c r="Q13" s="68"/>
      <c r="R13" s="68"/>
      <c r="S13" s="68"/>
      <c r="T13" s="68"/>
    </row>
    <row r="14" s="66" customFormat="1" customHeight="1" spans="1:20">
      <c r="A14" s="81" t="s">
        <v>170</v>
      </c>
      <c r="B14" s="79">
        <f>C14-0.7</f>
        <v>27.7</v>
      </c>
      <c r="C14" s="79">
        <f>D14-0.6</f>
        <v>28.4</v>
      </c>
      <c r="D14" s="80">
        <v>29</v>
      </c>
      <c r="E14" s="79">
        <f>D14+0.6</f>
        <v>29.6</v>
      </c>
      <c r="F14" s="79">
        <f>E14+0.7</f>
        <v>30.3</v>
      </c>
      <c r="G14" s="82">
        <f>F14+0.6</f>
        <v>30.9</v>
      </c>
      <c r="H14" s="77"/>
      <c r="I14" s="83"/>
      <c r="J14" s="87" t="s">
        <v>169</v>
      </c>
      <c r="K14" s="87" t="s">
        <v>169</v>
      </c>
      <c r="L14" s="87" t="s">
        <v>169</v>
      </c>
      <c r="M14" s="87" t="s">
        <v>169</v>
      </c>
      <c r="N14" s="87" t="s">
        <v>169</v>
      </c>
      <c r="O14" s="87"/>
      <c r="P14" s="68"/>
      <c r="Q14" s="68"/>
      <c r="R14" s="68"/>
      <c r="S14" s="68"/>
      <c r="T14" s="68"/>
    </row>
    <row r="15" s="67" customFormat="1" customHeight="1" spans="1:15">
      <c r="A15" s="81" t="s">
        <v>171</v>
      </c>
      <c r="B15" s="79">
        <f>C15-0.9</f>
        <v>39.2</v>
      </c>
      <c r="C15" s="79">
        <f>D15-0.9</f>
        <v>40.1</v>
      </c>
      <c r="D15" s="80">
        <v>41</v>
      </c>
      <c r="E15" s="79">
        <f>D15+1.1</f>
        <v>42.1</v>
      </c>
      <c r="F15" s="79">
        <f>E15+1.1</f>
        <v>43.2</v>
      </c>
      <c r="G15" s="82">
        <f>F15+1.1</f>
        <v>44.3</v>
      </c>
      <c r="H15" s="83"/>
      <c r="I15" s="83"/>
      <c r="J15" s="87" t="s">
        <v>169</v>
      </c>
      <c r="K15" s="87" t="s">
        <v>169</v>
      </c>
      <c r="L15" s="87" t="s">
        <v>169</v>
      </c>
      <c r="M15" s="87" t="s">
        <v>169</v>
      </c>
      <c r="N15" s="87" t="s">
        <v>169</v>
      </c>
      <c r="O15" s="87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T8" sqref="T8"/>
    </sheetView>
  </sheetViews>
  <sheetFormatPr defaultColWidth="9.75" defaultRowHeight="30" customHeight="1"/>
  <cols>
    <col min="1" max="1" width="12.875" style="68" customWidth="1"/>
    <col min="2" max="2" width="7.5" style="68" customWidth="1"/>
    <col min="3" max="3" width="7.25" style="68" customWidth="1"/>
    <col min="4" max="4" width="7.125" style="68" customWidth="1"/>
    <col min="5" max="5" width="7.625" style="68" customWidth="1"/>
    <col min="6" max="6" width="7.75" style="68" customWidth="1"/>
    <col min="7" max="8" width="8.25" style="68" customWidth="1"/>
    <col min="9" max="9" width="1.5" style="68" customWidth="1"/>
    <col min="10" max="15" width="11" style="68" customWidth="1"/>
    <col min="16" max="16382" width="9.75" style="68" customWidth="1"/>
    <col min="16383" max="16384" width="9.75" style="66"/>
  </cols>
  <sheetData>
    <row r="1" s="66" customFormat="1" ht="44.1" customHeight="1" spans="1:20">
      <c r="A1" s="69" t="s">
        <v>145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8"/>
      <c r="Q1" s="68"/>
      <c r="R1" s="68"/>
      <c r="S1" s="68"/>
      <c r="T1" s="68"/>
    </row>
    <row r="2" s="66" customFormat="1" customHeight="1" spans="1:20">
      <c r="A2" s="70" t="s">
        <v>63</v>
      </c>
      <c r="B2" s="71" t="s">
        <v>64</v>
      </c>
      <c r="C2" s="72"/>
      <c r="D2" s="70" t="s">
        <v>69</v>
      </c>
      <c r="E2" s="71" t="s">
        <v>70</v>
      </c>
      <c r="F2" s="72"/>
      <c r="G2" s="72"/>
      <c r="H2" s="72"/>
      <c r="I2" s="83"/>
      <c r="J2" s="83" t="s">
        <v>70</v>
      </c>
      <c r="K2" s="83"/>
      <c r="L2" s="83"/>
      <c r="M2" s="83"/>
      <c r="N2" s="83"/>
      <c r="O2" s="83"/>
      <c r="P2" s="68"/>
      <c r="Q2" s="68"/>
      <c r="R2" s="68"/>
      <c r="S2" s="68"/>
      <c r="T2" s="68"/>
    </row>
    <row r="3" s="66" customFormat="1" customHeight="1" spans="1:20">
      <c r="A3" s="73"/>
      <c r="B3" s="83" t="s">
        <v>146</v>
      </c>
      <c r="C3" s="83"/>
      <c r="D3" s="83"/>
      <c r="E3" s="83"/>
      <c r="F3" s="83"/>
      <c r="G3" s="83"/>
      <c r="H3" s="83"/>
      <c r="I3" s="83"/>
      <c r="J3" s="83" t="s">
        <v>147</v>
      </c>
      <c r="K3" s="83"/>
      <c r="L3" s="83"/>
      <c r="M3" s="83"/>
      <c r="N3" s="83"/>
      <c r="O3" s="83"/>
      <c r="P3" s="68"/>
      <c r="Q3" s="68"/>
      <c r="R3" s="68"/>
      <c r="S3" s="68"/>
      <c r="T3" s="68"/>
    </row>
    <row r="4" s="66" customFormat="1" customHeight="1" spans="1:20">
      <c r="A4" s="73"/>
      <c r="B4" s="74" t="s">
        <v>111</v>
      </c>
      <c r="C4" s="74" t="s">
        <v>112</v>
      </c>
      <c r="D4" s="75" t="s">
        <v>113</v>
      </c>
      <c r="E4" s="74" t="s">
        <v>114</v>
      </c>
      <c r="F4" s="74" t="s">
        <v>115</v>
      </c>
      <c r="G4" s="76" t="s">
        <v>116</v>
      </c>
      <c r="H4" s="77"/>
      <c r="I4" s="83"/>
      <c r="J4" s="84" t="s">
        <v>111</v>
      </c>
      <c r="K4" s="84" t="s">
        <v>112</v>
      </c>
      <c r="L4" s="85" t="s">
        <v>113</v>
      </c>
      <c r="M4" s="84" t="s">
        <v>114</v>
      </c>
      <c r="N4" s="84" t="s">
        <v>115</v>
      </c>
      <c r="O4" s="84" t="s">
        <v>116</v>
      </c>
      <c r="P4" s="68"/>
      <c r="Q4" s="68"/>
      <c r="R4" s="68"/>
      <c r="S4" s="68"/>
      <c r="T4" s="68"/>
    </row>
    <row r="5" s="66" customFormat="1" customHeight="1" spans="1:20">
      <c r="A5" s="73"/>
      <c r="B5" s="74" t="s">
        <v>148</v>
      </c>
      <c r="C5" s="74" t="s">
        <v>149</v>
      </c>
      <c r="D5" s="75" t="s">
        <v>150</v>
      </c>
      <c r="E5" s="74" t="s">
        <v>151</v>
      </c>
      <c r="F5" s="74" t="s">
        <v>152</v>
      </c>
      <c r="G5" s="74" t="s">
        <v>153</v>
      </c>
      <c r="H5" s="77"/>
      <c r="I5" s="83"/>
      <c r="J5" s="74" t="s">
        <v>119</v>
      </c>
      <c r="K5" s="74" t="s">
        <v>119</v>
      </c>
      <c r="L5" s="74" t="s">
        <v>119</v>
      </c>
      <c r="M5" s="74" t="s">
        <v>119</v>
      </c>
      <c r="N5" s="74" t="s">
        <v>119</v>
      </c>
      <c r="O5" s="84"/>
      <c r="P5" s="68"/>
      <c r="Q5" s="68"/>
      <c r="R5" s="68"/>
      <c r="S5" s="68"/>
      <c r="T5" s="68"/>
    </row>
    <row r="6" s="66" customFormat="1" customHeight="1" spans="1:20">
      <c r="A6" s="78" t="s">
        <v>154</v>
      </c>
      <c r="B6" s="79">
        <f>C6-2.1</f>
        <v>98.8</v>
      </c>
      <c r="C6" s="79">
        <f>D6-2.1</f>
        <v>100.9</v>
      </c>
      <c r="D6" s="80">
        <v>103</v>
      </c>
      <c r="E6" s="79">
        <f>D6+2.1</f>
        <v>105.1</v>
      </c>
      <c r="F6" s="79">
        <f>E6+2.1</f>
        <v>107.2</v>
      </c>
      <c r="G6" s="79">
        <f t="shared" ref="G6" si="0">F6+2.1</f>
        <v>109.3</v>
      </c>
      <c r="H6" s="77"/>
      <c r="I6" s="83"/>
      <c r="J6" s="86" t="s">
        <v>189</v>
      </c>
      <c r="K6" s="86" t="s">
        <v>190</v>
      </c>
      <c r="L6" s="86" t="s">
        <v>191</v>
      </c>
      <c r="M6" s="86" t="s">
        <v>192</v>
      </c>
      <c r="N6" s="86" t="s">
        <v>192</v>
      </c>
      <c r="O6" s="87"/>
      <c r="P6" s="68"/>
      <c r="Q6" s="68"/>
      <c r="R6" s="68"/>
      <c r="S6" s="68"/>
      <c r="T6" s="68"/>
    </row>
    <row r="7" s="66" customFormat="1" customHeight="1" spans="1:20">
      <c r="A7" s="81" t="s">
        <v>156</v>
      </c>
      <c r="B7" s="79">
        <f>C7-1.5</f>
        <v>71</v>
      </c>
      <c r="C7" s="79">
        <f>D7-1.5</f>
        <v>72.5</v>
      </c>
      <c r="D7" s="80">
        <v>74</v>
      </c>
      <c r="E7" s="79">
        <f>D7+1.5</f>
        <v>75.5</v>
      </c>
      <c r="F7" s="79">
        <f>E7+1.5</f>
        <v>77</v>
      </c>
      <c r="G7" s="79">
        <f t="shared" ref="G7" si="1">F7+1.5</f>
        <v>78.5</v>
      </c>
      <c r="H7" s="77"/>
      <c r="I7" s="83"/>
      <c r="J7" s="86" t="s">
        <v>193</v>
      </c>
      <c r="K7" s="86" t="s">
        <v>194</v>
      </c>
      <c r="L7" s="87" t="s">
        <v>167</v>
      </c>
      <c r="M7" s="87" t="s">
        <v>167</v>
      </c>
      <c r="N7" s="87" t="s">
        <v>157</v>
      </c>
      <c r="O7" s="87"/>
      <c r="P7" s="68"/>
      <c r="Q7" s="68"/>
      <c r="R7" s="68"/>
      <c r="S7" s="68"/>
      <c r="T7" s="68"/>
    </row>
    <row r="8" s="66" customFormat="1" customHeight="1" spans="1:20">
      <c r="A8" s="81" t="s">
        <v>158</v>
      </c>
      <c r="B8" s="79">
        <f>C8-4</f>
        <v>78</v>
      </c>
      <c r="C8" s="79">
        <f>D8-4</f>
        <v>82</v>
      </c>
      <c r="D8" s="80">
        <v>86</v>
      </c>
      <c r="E8" s="79">
        <f>D8+4</f>
        <v>90</v>
      </c>
      <c r="F8" s="79">
        <f t="shared" ref="F8:F9" si="2">E8+5</f>
        <v>95</v>
      </c>
      <c r="G8" s="82">
        <f>F8+6</f>
        <v>101</v>
      </c>
      <c r="H8" s="77"/>
      <c r="I8" s="83"/>
      <c r="J8" s="86" t="s">
        <v>159</v>
      </c>
      <c r="K8" s="87" t="s">
        <v>159</v>
      </c>
      <c r="L8" s="87" t="s">
        <v>159</v>
      </c>
      <c r="M8" s="87" t="s">
        <v>159</v>
      </c>
      <c r="N8" s="87" t="s">
        <v>159</v>
      </c>
      <c r="O8" s="87"/>
      <c r="P8" s="68"/>
      <c r="Q8" s="68"/>
      <c r="R8" s="68"/>
      <c r="S8" s="68"/>
      <c r="T8" s="68"/>
    </row>
    <row r="9" s="66" customFormat="1" customHeight="1" spans="1:20">
      <c r="A9" s="81" t="s">
        <v>160</v>
      </c>
      <c r="B9" s="79">
        <f>C9-4</f>
        <v>87</v>
      </c>
      <c r="C9" s="79">
        <f>D9-4</f>
        <v>91</v>
      </c>
      <c r="D9" s="80">
        <v>95</v>
      </c>
      <c r="E9" s="79">
        <f>D9+4</f>
        <v>99</v>
      </c>
      <c r="F9" s="79">
        <f t="shared" si="2"/>
        <v>104</v>
      </c>
      <c r="G9" s="82">
        <f>F9+6</f>
        <v>110</v>
      </c>
      <c r="H9" s="77"/>
      <c r="I9" s="83"/>
      <c r="J9" s="86" t="s">
        <v>169</v>
      </c>
      <c r="K9" s="86" t="s">
        <v>169</v>
      </c>
      <c r="L9" s="87" t="s">
        <v>161</v>
      </c>
      <c r="M9" s="86" t="s">
        <v>195</v>
      </c>
      <c r="N9" s="86" t="s">
        <v>169</v>
      </c>
      <c r="O9" s="87"/>
      <c r="P9" s="68"/>
      <c r="Q9" s="68"/>
      <c r="R9" s="68"/>
      <c r="S9" s="68"/>
      <c r="T9" s="68"/>
    </row>
    <row r="10" s="66" customFormat="1" customHeight="1" spans="1:20">
      <c r="A10" s="81" t="s">
        <v>162</v>
      </c>
      <c r="B10" s="79">
        <f>C10-3.6</f>
        <v>97.8</v>
      </c>
      <c r="C10" s="79">
        <f>D10-3.6</f>
        <v>101.4</v>
      </c>
      <c r="D10" s="80">
        <v>105</v>
      </c>
      <c r="E10" s="79">
        <f>D10+4</f>
        <v>109</v>
      </c>
      <c r="F10" s="79">
        <f>E10+4</f>
        <v>113</v>
      </c>
      <c r="G10" s="82">
        <f>F10+4</f>
        <v>117</v>
      </c>
      <c r="H10" s="77"/>
      <c r="I10" s="83"/>
      <c r="J10" s="87" t="s">
        <v>163</v>
      </c>
      <c r="K10" s="87" t="s">
        <v>163</v>
      </c>
      <c r="L10" s="87" t="s">
        <v>163</v>
      </c>
      <c r="M10" s="87" t="s">
        <v>163</v>
      </c>
      <c r="N10" s="87" t="s">
        <v>163</v>
      </c>
      <c r="O10" s="87"/>
      <c r="P10" s="68"/>
      <c r="Q10" s="68"/>
      <c r="R10" s="68"/>
      <c r="S10" s="68"/>
      <c r="T10" s="68"/>
    </row>
    <row r="11" s="66" customFormat="1" customHeight="1" spans="1:20">
      <c r="A11" s="81" t="s">
        <v>164</v>
      </c>
      <c r="B11" s="79">
        <f>C11-1.15</f>
        <v>29.2</v>
      </c>
      <c r="C11" s="79">
        <f>D11-1.15</f>
        <v>30.35</v>
      </c>
      <c r="D11" s="80">
        <v>31.5</v>
      </c>
      <c r="E11" s="79">
        <f>D11+1.3</f>
        <v>32.8</v>
      </c>
      <c r="F11" s="79">
        <f>E11+1.3</f>
        <v>34.1</v>
      </c>
      <c r="G11" s="79">
        <f t="shared" ref="G11" si="3">F11+1.3</f>
        <v>35.4</v>
      </c>
      <c r="H11" s="77"/>
      <c r="I11" s="83"/>
      <c r="J11" s="86" t="s">
        <v>169</v>
      </c>
      <c r="K11" s="86" t="s">
        <v>169</v>
      </c>
      <c r="L11" s="87" t="s">
        <v>165</v>
      </c>
      <c r="M11" s="86" t="s">
        <v>169</v>
      </c>
      <c r="N11" s="87" t="s">
        <v>165</v>
      </c>
      <c r="O11" s="87"/>
      <c r="P11" s="68"/>
      <c r="Q11" s="68"/>
      <c r="R11" s="68"/>
      <c r="S11" s="68"/>
      <c r="T11" s="68"/>
    </row>
    <row r="12" s="66" customFormat="1" customHeight="1" spans="1:20">
      <c r="A12" s="81" t="s">
        <v>166</v>
      </c>
      <c r="B12" s="79">
        <f>C12-0.7</f>
        <v>21.1</v>
      </c>
      <c r="C12" s="79">
        <f>D12-0.7</f>
        <v>21.8</v>
      </c>
      <c r="D12" s="80">
        <v>22.5</v>
      </c>
      <c r="E12" s="79">
        <f>D12+0.7</f>
        <v>23.2</v>
      </c>
      <c r="F12" s="79">
        <f>E12+0.7</f>
        <v>23.9</v>
      </c>
      <c r="G12" s="82">
        <f>F12+0.9</f>
        <v>24.8</v>
      </c>
      <c r="H12" s="77"/>
      <c r="I12" s="83"/>
      <c r="J12" s="87" t="s">
        <v>188</v>
      </c>
      <c r="K12" s="86" t="s">
        <v>169</v>
      </c>
      <c r="L12" s="87" t="s">
        <v>167</v>
      </c>
      <c r="M12" s="87" t="s">
        <v>167</v>
      </c>
      <c r="N12" s="86" t="s">
        <v>169</v>
      </c>
      <c r="O12" s="87"/>
      <c r="P12" s="68"/>
      <c r="Q12" s="68"/>
      <c r="R12" s="68"/>
      <c r="S12" s="68"/>
      <c r="T12" s="68"/>
    </row>
    <row r="13" s="66" customFormat="1" customHeight="1" spans="1:20">
      <c r="A13" s="81" t="s">
        <v>168</v>
      </c>
      <c r="B13" s="79">
        <f>C13-0.5</f>
        <v>17.5</v>
      </c>
      <c r="C13" s="79">
        <f>D13-0.5</f>
        <v>18</v>
      </c>
      <c r="D13" s="80">
        <v>18.5</v>
      </c>
      <c r="E13" s="79">
        <f t="shared" ref="E13:F13" si="4">D13+0.5</f>
        <v>19</v>
      </c>
      <c r="F13" s="79">
        <f t="shared" si="4"/>
        <v>19.5</v>
      </c>
      <c r="G13" s="82">
        <f>F13+0.7</f>
        <v>20.2</v>
      </c>
      <c r="H13" s="77"/>
      <c r="I13" s="83"/>
      <c r="J13" s="87" t="s">
        <v>169</v>
      </c>
      <c r="K13" s="87" t="s">
        <v>169</v>
      </c>
      <c r="L13" s="87" t="s">
        <v>169</v>
      </c>
      <c r="M13" s="87" t="s">
        <v>169</v>
      </c>
      <c r="N13" s="87" t="s">
        <v>169</v>
      </c>
      <c r="O13" s="87"/>
      <c r="P13" s="68"/>
      <c r="Q13" s="68"/>
      <c r="R13" s="68"/>
      <c r="S13" s="68"/>
      <c r="T13" s="68"/>
    </row>
    <row r="14" s="66" customFormat="1" customHeight="1" spans="1:20">
      <c r="A14" s="81" t="s">
        <v>170</v>
      </c>
      <c r="B14" s="79">
        <f>C14-0.7</f>
        <v>27.7</v>
      </c>
      <c r="C14" s="79">
        <f>D14-0.6</f>
        <v>28.4</v>
      </c>
      <c r="D14" s="80">
        <v>29</v>
      </c>
      <c r="E14" s="79">
        <f>D14+0.6</f>
        <v>29.6</v>
      </c>
      <c r="F14" s="79">
        <f>E14+0.7</f>
        <v>30.3</v>
      </c>
      <c r="G14" s="82">
        <f>F14+0.6</f>
        <v>30.9</v>
      </c>
      <c r="H14" s="77"/>
      <c r="I14" s="83"/>
      <c r="J14" s="87" t="s">
        <v>169</v>
      </c>
      <c r="K14" s="87" t="s">
        <v>169</v>
      </c>
      <c r="L14" s="87" t="s">
        <v>169</v>
      </c>
      <c r="M14" s="87" t="s">
        <v>169</v>
      </c>
      <c r="N14" s="87" t="s">
        <v>169</v>
      </c>
      <c r="O14" s="87"/>
      <c r="P14" s="68"/>
      <c r="Q14" s="68"/>
      <c r="R14" s="68"/>
      <c r="S14" s="68"/>
      <c r="T14" s="68"/>
    </row>
    <row r="15" s="67" customFormat="1" customHeight="1" spans="1:15">
      <c r="A15" s="81" t="s">
        <v>171</v>
      </c>
      <c r="B15" s="79">
        <f>C15-0.9</f>
        <v>39.2</v>
      </c>
      <c r="C15" s="79">
        <f>D15-0.9</f>
        <v>40.1</v>
      </c>
      <c r="D15" s="80">
        <v>41</v>
      </c>
      <c r="E15" s="79">
        <f>D15+1.1</f>
        <v>42.1</v>
      </c>
      <c r="F15" s="79">
        <f>E15+1.1</f>
        <v>43.2</v>
      </c>
      <c r="G15" s="82">
        <f>F15+1.1</f>
        <v>44.3</v>
      </c>
      <c r="H15" s="83"/>
      <c r="I15" s="83"/>
      <c r="J15" s="87" t="s">
        <v>169</v>
      </c>
      <c r="K15" s="87" t="s">
        <v>169</v>
      </c>
      <c r="L15" s="87" t="s">
        <v>169</v>
      </c>
      <c r="M15" s="87" t="s">
        <v>169</v>
      </c>
      <c r="N15" s="87" t="s">
        <v>169</v>
      </c>
      <c r="O15" s="87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B36" sqref="B36:K36"/>
    </sheetView>
  </sheetViews>
  <sheetFormatPr defaultColWidth="10.125" defaultRowHeight="14.25"/>
  <cols>
    <col min="1" max="1" width="9.625" style="88" customWidth="1"/>
    <col min="2" max="2" width="11.125" style="88" customWidth="1"/>
    <col min="3" max="3" width="9.125" style="88" customWidth="1"/>
    <col min="4" max="4" width="9.5" style="88" customWidth="1"/>
    <col min="5" max="5" width="9.125" style="88" customWidth="1"/>
    <col min="6" max="6" width="10.375" style="88" customWidth="1"/>
    <col min="7" max="7" width="9.5" style="88" customWidth="1"/>
    <col min="8" max="8" width="9.125" style="88" customWidth="1"/>
    <col min="9" max="9" width="8.125" style="88" customWidth="1"/>
    <col min="10" max="10" width="10.5" style="88" customWidth="1"/>
    <col min="11" max="11" width="12.125" style="88" customWidth="1"/>
    <col min="12" max="16384" width="10.125" style="88"/>
  </cols>
  <sheetData>
    <row r="1" ht="26.25" spans="1:11">
      <c r="A1" s="91" t="s">
        <v>196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54</v>
      </c>
      <c r="B2" s="93" t="s">
        <v>197</v>
      </c>
      <c r="C2" s="93"/>
      <c r="D2" s="94" t="s">
        <v>63</v>
      </c>
      <c r="E2" s="95" t="s">
        <v>64</v>
      </c>
      <c r="F2" s="96"/>
      <c r="G2" s="97" t="s">
        <v>70</v>
      </c>
      <c r="H2" s="98"/>
      <c r="I2" s="132" t="s">
        <v>58</v>
      </c>
      <c r="J2" s="152" t="s">
        <v>59</v>
      </c>
      <c r="K2" s="153"/>
    </row>
    <row r="3" spans="1:11">
      <c r="A3" s="99" t="s">
        <v>76</v>
      </c>
      <c r="B3" s="100">
        <v>2000</v>
      </c>
      <c r="C3" s="100"/>
      <c r="D3" s="101" t="s">
        <v>198</v>
      </c>
      <c r="E3" s="102">
        <v>45422</v>
      </c>
      <c r="F3" s="103"/>
      <c r="G3" s="103"/>
      <c r="H3" s="104" t="s">
        <v>199</v>
      </c>
      <c r="I3" s="104"/>
      <c r="J3" s="104"/>
      <c r="K3" s="154"/>
    </row>
    <row r="4" spans="1:11">
      <c r="A4" s="105" t="s">
        <v>73</v>
      </c>
      <c r="B4" s="106">
        <v>1</v>
      </c>
      <c r="C4" s="106">
        <v>6</v>
      </c>
      <c r="D4" s="107" t="s">
        <v>200</v>
      </c>
      <c r="E4" s="103" t="s">
        <v>201</v>
      </c>
      <c r="F4" s="103"/>
      <c r="G4" s="103"/>
      <c r="H4" s="107" t="s">
        <v>202</v>
      </c>
      <c r="I4" s="107"/>
      <c r="J4" s="123" t="s">
        <v>67</v>
      </c>
      <c r="K4" s="155" t="s">
        <v>68</v>
      </c>
    </row>
    <row r="5" spans="1:11">
      <c r="A5" s="105" t="s">
        <v>203</v>
      </c>
      <c r="B5" s="100">
        <v>1</v>
      </c>
      <c r="C5" s="100"/>
      <c r="D5" s="101"/>
      <c r="E5" s="101"/>
      <c r="F5" s="101"/>
      <c r="G5" s="101"/>
      <c r="H5" s="107" t="s">
        <v>204</v>
      </c>
      <c r="I5" s="107"/>
      <c r="J5" s="123" t="s">
        <v>67</v>
      </c>
      <c r="K5" s="155" t="s">
        <v>68</v>
      </c>
    </row>
    <row r="6" ht="39.95" customHeight="1" spans="1:11">
      <c r="A6" s="108" t="s">
        <v>205</v>
      </c>
      <c r="B6" s="109">
        <v>125</v>
      </c>
      <c r="C6" s="110"/>
      <c r="D6" s="111" t="s">
        <v>206</v>
      </c>
      <c r="E6" s="112">
        <v>2014</v>
      </c>
      <c r="F6" s="113"/>
      <c r="G6" s="114"/>
      <c r="H6" s="115" t="s">
        <v>207</v>
      </c>
      <c r="I6" s="115"/>
      <c r="J6" s="129" t="s">
        <v>67</v>
      </c>
      <c r="K6" s="156" t="s">
        <v>68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="88" customFormat="1" spans="1:11">
      <c r="A8" s="119" t="s">
        <v>208</v>
      </c>
      <c r="B8" s="120" t="s">
        <v>209</v>
      </c>
      <c r="C8" s="120" t="s">
        <v>210</v>
      </c>
      <c r="D8" s="120" t="s">
        <v>211</v>
      </c>
      <c r="E8" s="120" t="s">
        <v>212</v>
      </c>
      <c r="F8" s="120" t="s">
        <v>213</v>
      </c>
      <c r="G8" s="121"/>
      <c r="H8" s="122"/>
      <c r="I8" s="122"/>
      <c r="J8" s="122"/>
      <c r="K8" s="157"/>
    </row>
    <row r="9" s="88" customFormat="1" spans="1:11">
      <c r="A9" s="105" t="s">
        <v>214</v>
      </c>
      <c r="B9" s="107"/>
      <c r="C9" s="123" t="s">
        <v>67</v>
      </c>
      <c r="D9" s="123" t="s">
        <v>68</v>
      </c>
      <c r="E9" s="101" t="s">
        <v>215</v>
      </c>
      <c r="F9" s="124" t="s">
        <v>216</v>
      </c>
      <c r="G9" s="125"/>
      <c r="H9" s="126"/>
      <c r="I9" s="126"/>
      <c r="J9" s="126"/>
      <c r="K9" s="158"/>
    </row>
    <row r="10" s="88" customFormat="1" spans="1:11">
      <c r="A10" s="105" t="s">
        <v>217</v>
      </c>
      <c r="B10" s="107"/>
      <c r="C10" s="123" t="s">
        <v>67</v>
      </c>
      <c r="D10" s="123" t="s">
        <v>68</v>
      </c>
      <c r="E10" s="101" t="s">
        <v>218</v>
      </c>
      <c r="F10" s="124" t="s">
        <v>219</v>
      </c>
      <c r="G10" s="125" t="s">
        <v>220</v>
      </c>
      <c r="H10" s="126"/>
      <c r="I10" s="126"/>
      <c r="J10" s="126"/>
      <c r="K10" s="158"/>
    </row>
    <row r="11" s="88" customFormat="1" spans="1:11">
      <c r="A11" s="127" t="s">
        <v>177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9"/>
    </row>
    <row r="12" s="88" customFormat="1" spans="1:11">
      <c r="A12" s="99" t="s">
        <v>88</v>
      </c>
      <c r="B12" s="123" t="s">
        <v>84</v>
      </c>
      <c r="C12" s="123" t="s">
        <v>85</v>
      </c>
      <c r="D12" s="124"/>
      <c r="E12" s="101" t="s">
        <v>86</v>
      </c>
      <c r="F12" s="123" t="s">
        <v>84</v>
      </c>
      <c r="G12" s="123" t="s">
        <v>85</v>
      </c>
      <c r="H12" s="123"/>
      <c r="I12" s="101" t="s">
        <v>221</v>
      </c>
      <c r="J12" s="123" t="s">
        <v>84</v>
      </c>
      <c r="K12" s="155" t="s">
        <v>85</v>
      </c>
    </row>
    <row r="13" s="88" customFormat="1" spans="1:11">
      <c r="A13" s="99" t="s">
        <v>91</v>
      </c>
      <c r="B13" s="123" t="s">
        <v>84</v>
      </c>
      <c r="C13" s="123" t="s">
        <v>85</v>
      </c>
      <c r="D13" s="124"/>
      <c r="E13" s="101" t="s">
        <v>96</v>
      </c>
      <c r="F13" s="123" t="s">
        <v>84</v>
      </c>
      <c r="G13" s="123" t="s">
        <v>85</v>
      </c>
      <c r="H13" s="123"/>
      <c r="I13" s="101" t="s">
        <v>222</v>
      </c>
      <c r="J13" s="123" t="s">
        <v>84</v>
      </c>
      <c r="K13" s="155" t="s">
        <v>85</v>
      </c>
    </row>
    <row r="14" s="88" customFormat="1" ht="15" spans="1:11">
      <c r="A14" s="108" t="s">
        <v>223</v>
      </c>
      <c r="B14" s="129" t="s">
        <v>84</v>
      </c>
      <c r="C14" s="129" t="s">
        <v>85</v>
      </c>
      <c r="D14" s="130"/>
      <c r="E14" s="111" t="s">
        <v>224</v>
      </c>
      <c r="F14" s="129" t="s">
        <v>84</v>
      </c>
      <c r="G14" s="129" t="s">
        <v>85</v>
      </c>
      <c r="H14" s="129"/>
      <c r="I14" s="111" t="s">
        <v>225</v>
      </c>
      <c r="J14" s="129" t="s">
        <v>84</v>
      </c>
      <c r="K14" s="156" t="s">
        <v>85</v>
      </c>
    </row>
    <row r="15" ht="15" spans="1:11">
      <c r="A15" s="116"/>
      <c r="B15" s="131"/>
      <c r="C15" s="131"/>
      <c r="D15" s="117"/>
      <c r="E15" s="116"/>
      <c r="F15" s="131"/>
      <c r="G15" s="131"/>
      <c r="H15" s="131"/>
      <c r="I15" s="116"/>
      <c r="J15" s="131"/>
      <c r="K15" s="131"/>
    </row>
    <row r="16" s="89" customFormat="1" spans="1:11">
      <c r="A16" s="92" t="s">
        <v>226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0"/>
    </row>
    <row r="17" spans="1:11">
      <c r="A17" s="105" t="s">
        <v>227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1"/>
    </row>
    <row r="18" spans="1:11">
      <c r="A18" s="105" t="s">
        <v>228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1"/>
    </row>
    <row r="19" spans="1:11">
      <c r="A19" s="133" t="s">
        <v>229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5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62"/>
    </row>
    <row r="21" s="88" customFormat="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2"/>
    </row>
    <row r="22" s="88" customFormat="1" spans="1:11">
      <c r="A22" s="133"/>
      <c r="B22" s="123"/>
      <c r="C22" s="123"/>
      <c r="D22" s="123"/>
      <c r="E22" s="123"/>
      <c r="F22" s="123"/>
      <c r="G22" s="123"/>
      <c r="H22" s="123"/>
      <c r="I22" s="123"/>
      <c r="J22" s="123"/>
      <c r="K22" s="155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5" t="s">
        <v>124</v>
      </c>
      <c r="B24" s="107"/>
      <c r="C24" s="123" t="s">
        <v>67</v>
      </c>
      <c r="D24" s="123" t="s">
        <v>68</v>
      </c>
      <c r="E24" s="104"/>
      <c r="F24" s="104"/>
      <c r="G24" s="104"/>
      <c r="H24" s="104"/>
      <c r="I24" s="104"/>
      <c r="J24" s="104"/>
      <c r="K24" s="154"/>
    </row>
    <row r="25" ht="15" spans="1:11">
      <c r="A25" s="136" t="s">
        <v>230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231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64"/>
    </row>
    <row r="28" spans="1:11">
      <c r="A28" s="141" t="s">
        <v>232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65"/>
    </row>
    <row r="29" spans="1:11">
      <c r="A29" s="141" t="s">
        <v>233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65"/>
    </row>
    <row r="30" spans="1:11">
      <c r="A30" s="141" t="s">
        <v>234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65"/>
    </row>
    <row r="31" spans="1:11">
      <c r="A31" s="141" t="s">
        <v>235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65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65"/>
    </row>
    <row r="33" ht="23.1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5"/>
    </row>
    <row r="34" ht="18.75" customHeight="1" spans="1:11">
      <c r="A34" s="143" t="s">
        <v>236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66"/>
    </row>
    <row r="35" s="90" customFormat="1" ht="18.75" customHeight="1" spans="1:11">
      <c r="A35" s="105" t="s">
        <v>237</v>
      </c>
      <c r="B35" s="107"/>
      <c r="C35" s="107"/>
      <c r="D35" s="104" t="s">
        <v>238</v>
      </c>
      <c r="E35" s="104"/>
      <c r="F35" s="145" t="s">
        <v>239</v>
      </c>
      <c r="G35" s="146"/>
      <c r="H35" s="107" t="s">
        <v>240</v>
      </c>
      <c r="I35" s="107"/>
      <c r="J35" s="107" t="s">
        <v>241</v>
      </c>
      <c r="K35" s="161"/>
    </row>
    <row r="36" ht="18.75" customHeight="1" spans="1:13">
      <c r="A36" s="105" t="s">
        <v>125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61"/>
      <c r="M36" s="90"/>
    </row>
    <row r="37" ht="30.95" customHeight="1" spans="1:11">
      <c r="A37" s="147" t="s">
        <v>242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61"/>
    </row>
    <row r="38" ht="18.75" customHeight="1" spans="1:11">
      <c r="A38" s="105" t="s">
        <v>243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61"/>
    </row>
    <row r="39" ht="32.1" customHeight="1" spans="1:11">
      <c r="A39" s="108" t="s">
        <v>136</v>
      </c>
      <c r="B39" s="148" t="s">
        <v>244</v>
      </c>
      <c r="C39" s="148"/>
      <c r="D39" s="111" t="s">
        <v>245</v>
      </c>
      <c r="E39" s="149" t="s">
        <v>139</v>
      </c>
      <c r="F39" s="111" t="s">
        <v>140</v>
      </c>
      <c r="G39" s="150"/>
      <c r="H39" s="151" t="s">
        <v>141</v>
      </c>
      <c r="I39" s="151"/>
      <c r="J39" s="148" t="s">
        <v>246</v>
      </c>
      <c r="K39" s="167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Q5" sqref="Q5"/>
    </sheetView>
  </sheetViews>
  <sheetFormatPr defaultColWidth="9.75" defaultRowHeight="30" customHeight="1"/>
  <cols>
    <col min="1" max="1" width="12.875" style="68" customWidth="1"/>
    <col min="2" max="2" width="7.5" style="68" customWidth="1"/>
    <col min="3" max="3" width="7.25" style="68" customWidth="1"/>
    <col min="4" max="4" width="7.125" style="68" customWidth="1"/>
    <col min="5" max="5" width="7.625" style="68" customWidth="1"/>
    <col min="6" max="6" width="7.75" style="68" customWidth="1"/>
    <col min="7" max="8" width="8.25" style="68" customWidth="1"/>
    <col min="9" max="9" width="1.5" style="68" customWidth="1"/>
    <col min="10" max="15" width="11" style="68" customWidth="1"/>
    <col min="16" max="16382" width="9.75" style="68" customWidth="1"/>
    <col min="16383" max="16384" width="9.75" style="66"/>
  </cols>
  <sheetData>
    <row r="1" s="66" customFormat="1" ht="44.1" customHeight="1" spans="1:20">
      <c r="A1" s="69" t="s">
        <v>145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8"/>
      <c r="Q1" s="68"/>
      <c r="R1" s="68"/>
      <c r="S1" s="68"/>
      <c r="T1" s="68"/>
    </row>
    <row r="2" s="66" customFormat="1" customHeight="1" spans="1:20">
      <c r="A2" s="70" t="s">
        <v>63</v>
      </c>
      <c r="B2" s="71" t="s">
        <v>64</v>
      </c>
      <c r="C2" s="72"/>
      <c r="D2" s="70" t="s">
        <v>69</v>
      </c>
      <c r="E2" s="71" t="s">
        <v>70</v>
      </c>
      <c r="F2" s="72"/>
      <c r="G2" s="72"/>
      <c r="H2" s="72"/>
      <c r="I2" s="83"/>
      <c r="J2" s="83" t="s">
        <v>70</v>
      </c>
      <c r="K2" s="83"/>
      <c r="L2" s="83"/>
      <c r="M2" s="83"/>
      <c r="N2" s="83"/>
      <c r="O2" s="83"/>
      <c r="P2" s="68"/>
      <c r="Q2" s="68"/>
      <c r="R2" s="68"/>
      <c r="S2" s="68"/>
      <c r="T2" s="68"/>
    </row>
    <row r="3" s="66" customFormat="1" customHeight="1" spans="1:20">
      <c r="A3" s="73"/>
      <c r="B3" s="74" t="s">
        <v>111</v>
      </c>
      <c r="C3" s="74" t="s">
        <v>112</v>
      </c>
      <c r="D3" s="75" t="s">
        <v>113</v>
      </c>
      <c r="E3" s="74" t="s">
        <v>114</v>
      </c>
      <c r="F3" s="74" t="s">
        <v>115</v>
      </c>
      <c r="G3" s="76" t="s">
        <v>116</v>
      </c>
      <c r="H3" s="77"/>
      <c r="I3" s="83"/>
      <c r="J3" s="84" t="s">
        <v>111</v>
      </c>
      <c r="K3" s="84" t="s">
        <v>112</v>
      </c>
      <c r="L3" s="85" t="s">
        <v>113</v>
      </c>
      <c r="M3" s="84" t="s">
        <v>114</v>
      </c>
      <c r="N3" s="84" t="s">
        <v>115</v>
      </c>
      <c r="O3" s="84" t="s">
        <v>116</v>
      </c>
      <c r="P3" s="68"/>
      <c r="Q3" s="68"/>
      <c r="R3" s="68"/>
      <c r="S3" s="68"/>
      <c r="T3" s="68"/>
    </row>
    <row r="4" s="66" customFormat="1" customHeight="1" spans="1:20">
      <c r="A4" s="73"/>
      <c r="B4" s="74" t="s">
        <v>148</v>
      </c>
      <c r="C4" s="74" t="s">
        <v>149</v>
      </c>
      <c r="D4" s="75" t="s">
        <v>150</v>
      </c>
      <c r="E4" s="74" t="s">
        <v>151</v>
      </c>
      <c r="F4" s="74" t="s">
        <v>152</v>
      </c>
      <c r="G4" s="74" t="s">
        <v>153</v>
      </c>
      <c r="H4" s="77"/>
      <c r="I4" s="83"/>
      <c r="J4" s="74" t="s">
        <v>119</v>
      </c>
      <c r="K4" s="74" t="s">
        <v>119</v>
      </c>
      <c r="L4" s="74" t="s">
        <v>119</v>
      </c>
      <c r="M4" s="74" t="s">
        <v>119</v>
      </c>
      <c r="N4" s="74" t="s">
        <v>119</v>
      </c>
      <c r="O4" s="84"/>
      <c r="P4" s="68"/>
      <c r="Q4" s="68"/>
      <c r="R4" s="68"/>
      <c r="S4" s="68"/>
      <c r="T4" s="68"/>
    </row>
    <row r="5" s="66" customFormat="1" customHeight="1" spans="1:20">
      <c r="A5" s="78" t="s">
        <v>154</v>
      </c>
      <c r="B5" s="79">
        <f>C5-2.1</f>
        <v>98.8</v>
      </c>
      <c r="C5" s="79">
        <f>D5-2.1</f>
        <v>100.9</v>
      </c>
      <c r="D5" s="80">
        <v>103</v>
      </c>
      <c r="E5" s="79">
        <f>D5+2.1</f>
        <v>105.1</v>
      </c>
      <c r="F5" s="79">
        <f>E5+2.1</f>
        <v>107.2</v>
      </c>
      <c r="G5" s="79">
        <f t="shared" ref="G5" si="0">F5+2.1</f>
        <v>109.3</v>
      </c>
      <c r="H5" s="77"/>
      <c r="I5" s="83"/>
      <c r="J5" s="86" t="s">
        <v>247</v>
      </c>
      <c r="K5" s="87" t="s">
        <v>155</v>
      </c>
      <c r="L5" s="87" t="s">
        <v>155</v>
      </c>
      <c r="M5" s="87" t="s">
        <v>155</v>
      </c>
      <c r="N5" s="87" t="s">
        <v>155</v>
      </c>
      <c r="O5" s="87"/>
      <c r="P5" s="68"/>
      <c r="Q5" s="68"/>
      <c r="R5" s="68"/>
      <c r="S5" s="68"/>
      <c r="T5" s="68"/>
    </row>
    <row r="6" s="66" customFormat="1" customHeight="1" spans="1:20">
      <c r="A6" s="81" t="s">
        <v>158</v>
      </c>
      <c r="B6" s="79">
        <f>C6-4</f>
        <v>78</v>
      </c>
      <c r="C6" s="79">
        <f>D6-4</f>
        <v>82</v>
      </c>
      <c r="D6" s="80">
        <v>86</v>
      </c>
      <c r="E6" s="79">
        <f>D6+4</f>
        <v>90</v>
      </c>
      <c r="F6" s="79">
        <f>E6+5</f>
        <v>95</v>
      </c>
      <c r="G6" s="82">
        <f>F6+6</f>
        <v>101</v>
      </c>
      <c r="H6" s="77"/>
      <c r="I6" s="83"/>
      <c r="J6" s="86" t="s">
        <v>248</v>
      </c>
      <c r="K6" s="87" t="s">
        <v>159</v>
      </c>
      <c r="L6" s="86" t="s">
        <v>248</v>
      </c>
      <c r="M6" s="87" t="s">
        <v>159</v>
      </c>
      <c r="N6" s="87" t="s">
        <v>159</v>
      </c>
      <c r="O6" s="87"/>
      <c r="P6" s="68"/>
      <c r="Q6" s="68"/>
      <c r="R6" s="68"/>
      <c r="S6" s="68"/>
      <c r="T6" s="68"/>
    </row>
    <row r="7" s="66" customFormat="1" customHeight="1" spans="1:20">
      <c r="A7" s="81" t="s">
        <v>162</v>
      </c>
      <c r="B7" s="79">
        <f>C7-3.6</f>
        <v>97.8</v>
      </c>
      <c r="C7" s="79">
        <f>D7-3.6</f>
        <v>101.4</v>
      </c>
      <c r="D7" s="80">
        <v>105</v>
      </c>
      <c r="E7" s="79">
        <f>D7+4</f>
        <v>109</v>
      </c>
      <c r="F7" s="79">
        <f>E7+4</f>
        <v>113</v>
      </c>
      <c r="G7" s="82">
        <f>F7+4</f>
        <v>117</v>
      </c>
      <c r="H7" s="77"/>
      <c r="I7" s="83"/>
      <c r="J7" s="87" t="s">
        <v>163</v>
      </c>
      <c r="K7" s="87" t="s">
        <v>163</v>
      </c>
      <c r="L7" s="87" t="s">
        <v>163</v>
      </c>
      <c r="M7" s="87" t="s">
        <v>163</v>
      </c>
      <c r="N7" s="87" t="s">
        <v>163</v>
      </c>
      <c r="O7" s="87"/>
      <c r="P7" s="68"/>
      <c r="Q7" s="68"/>
      <c r="R7" s="68"/>
      <c r="S7" s="68"/>
      <c r="T7" s="68"/>
    </row>
    <row r="8" s="66" customFormat="1" customHeight="1" spans="1:20">
      <c r="A8" s="81" t="s">
        <v>164</v>
      </c>
      <c r="B8" s="79">
        <f>C8-1.15</f>
        <v>29.2</v>
      </c>
      <c r="C8" s="79">
        <f>D8-1.15</f>
        <v>30.35</v>
      </c>
      <c r="D8" s="80">
        <v>31.5</v>
      </c>
      <c r="E8" s="79">
        <f>D8+1.3</f>
        <v>32.8</v>
      </c>
      <c r="F8" s="79">
        <f>E8+1.3</f>
        <v>34.1</v>
      </c>
      <c r="G8" s="79">
        <f t="shared" ref="G8" si="1">F8+1.3</f>
        <v>35.4</v>
      </c>
      <c r="H8" s="77"/>
      <c r="I8" s="83"/>
      <c r="J8" s="86" t="s">
        <v>249</v>
      </c>
      <c r="K8" s="87" t="s">
        <v>165</v>
      </c>
      <c r="L8" s="87" t="s">
        <v>165</v>
      </c>
      <c r="M8" s="87" t="s">
        <v>188</v>
      </c>
      <c r="N8" s="87" t="s">
        <v>165</v>
      </c>
      <c r="O8" s="87"/>
      <c r="P8" s="68"/>
      <c r="Q8" s="68"/>
      <c r="R8" s="68"/>
      <c r="S8" s="68"/>
      <c r="T8" s="68"/>
    </row>
    <row r="9" s="66" customFormat="1" customHeight="1" spans="1:20">
      <c r="A9" s="81" t="s">
        <v>166</v>
      </c>
      <c r="B9" s="79">
        <f>C9-0.7</f>
        <v>21.1</v>
      </c>
      <c r="C9" s="79">
        <f>D9-0.7</f>
        <v>21.8</v>
      </c>
      <c r="D9" s="80">
        <v>22.5</v>
      </c>
      <c r="E9" s="79">
        <f>D9+0.7</f>
        <v>23.2</v>
      </c>
      <c r="F9" s="79">
        <f>E9+0.7</f>
        <v>23.9</v>
      </c>
      <c r="G9" s="82">
        <f>F9+0.9</f>
        <v>24.8</v>
      </c>
      <c r="H9" s="77"/>
      <c r="I9" s="83"/>
      <c r="J9" s="87" t="s">
        <v>188</v>
      </c>
      <c r="K9" s="87" t="s">
        <v>165</v>
      </c>
      <c r="L9" s="87" t="s">
        <v>167</v>
      </c>
      <c r="M9" s="87" t="s">
        <v>167</v>
      </c>
      <c r="N9" s="86" t="s">
        <v>250</v>
      </c>
      <c r="O9" s="87"/>
      <c r="P9" s="68"/>
      <c r="Q9" s="68"/>
      <c r="R9" s="68"/>
      <c r="S9" s="68"/>
      <c r="T9" s="68"/>
    </row>
    <row r="10" s="66" customFormat="1" customHeight="1" spans="1:20">
      <c r="A10" s="81" t="s">
        <v>168</v>
      </c>
      <c r="B10" s="79">
        <f>C10-0.5</f>
        <v>17.5</v>
      </c>
      <c r="C10" s="79">
        <f>D10-0.5</f>
        <v>18</v>
      </c>
      <c r="D10" s="80">
        <v>18.5</v>
      </c>
      <c r="E10" s="79">
        <f t="shared" ref="E10:F10" si="2">D10+0.5</f>
        <v>19</v>
      </c>
      <c r="F10" s="79">
        <f t="shared" si="2"/>
        <v>19.5</v>
      </c>
      <c r="G10" s="82">
        <f>F10+0.7</f>
        <v>20.2</v>
      </c>
      <c r="H10" s="77"/>
      <c r="I10" s="83"/>
      <c r="J10" s="87" t="s">
        <v>169</v>
      </c>
      <c r="K10" s="87" t="s">
        <v>169</v>
      </c>
      <c r="L10" s="87" t="s">
        <v>169</v>
      </c>
      <c r="M10" s="87" t="s">
        <v>169</v>
      </c>
      <c r="N10" s="87" t="s">
        <v>169</v>
      </c>
      <c r="O10" s="87"/>
      <c r="P10" s="68"/>
      <c r="Q10" s="68"/>
      <c r="R10" s="68"/>
      <c r="S10" s="68"/>
      <c r="T10" s="68"/>
    </row>
    <row r="11" s="66" customFormat="1" customHeight="1" spans="1:20">
      <c r="A11" s="81" t="s">
        <v>170</v>
      </c>
      <c r="B11" s="79">
        <f>C11-0.7</f>
        <v>27.7</v>
      </c>
      <c r="C11" s="79">
        <f>D11-0.6</f>
        <v>28.4</v>
      </c>
      <c r="D11" s="80">
        <v>29</v>
      </c>
      <c r="E11" s="79">
        <f>D11+0.6</f>
        <v>29.6</v>
      </c>
      <c r="F11" s="79">
        <f>E11+0.7</f>
        <v>30.3</v>
      </c>
      <c r="G11" s="82">
        <f>F11+0.6</f>
        <v>30.9</v>
      </c>
      <c r="H11" s="77"/>
      <c r="I11" s="83"/>
      <c r="J11" s="87" t="s">
        <v>169</v>
      </c>
      <c r="K11" s="87" t="s">
        <v>169</v>
      </c>
      <c r="L11" s="87" t="s">
        <v>169</v>
      </c>
      <c r="M11" s="87" t="s">
        <v>169</v>
      </c>
      <c r="N11" s="87" t="s">
        <v>169</v>
      </c>
      <c r="O11" s="87"/>
      <c r="P11" s="68"/>
      <c r="Q11" s="68"/>
      <c r="R11" s="68"/>
      <c r="S11" s="68"/>
      <c r="T11" s="68"/>
    </row>
    <row r="12" s="67" customFormat="1" customHeight="1" spans="1:15">
      <c r="A12" s="81" t="s">
        <v>171</v>
      </c>
      <c r="B12" s="79">
        <f>C12-0.9</f>
        <v>39.2</v>
      </c>
      <c r="C12" s="79">
        <f>D12-0.9</f>
        <v>40.1</v>
      </c>
      <c r="D12" s="80">
        <v>41</v>
      </c>
      <c r="E12" s="79">
        <f>D12+1.1</f>
        <v>42.1</v>
      </c>
      <c r="F12" s="79">
        <f>E12+1.1</f>
        <v>43.2</v>
      </c>
      <c r="G12" s="82">
        <f>F12+1.1</f>
        <v>44.3</v>
      </c>
      <c r="H12" s="83"/>
      <c r="I12" s="83"/>
      <c r="J12" s="87" t="s">
        <v>169</v>
      </c>
      <c r="K12" s="87" t="s">
        <v>169</v>
      </c>
      <c r="L12" s="87" t="s">
        <v>169</v>
      </c>
      <c r="M12" s="87" t="s">
        <v>169</v>
      </c>
      <c r="N12" s="87" t="s">
        <v>169</v>
      </c>
      <c r="O12" s="87"/>
    </row>
  </sheetData>
  <mergeCells count="6">
    <mergeCell ref="A1:O1"/>
    <mergeCell ref="B2:C2"/>
    <mergeCell ref="E2:H2"/>
    <mergeCell ref="J2:O2"/>
    <mergeCell ref="A3:A4"/>
    <mergeCell ref="I2:I11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验货尺寸表首期</vt:lpstr>
      <vt:lpstr>中期</vt:lpstr>
      <vt:lpstr>验货尺寸表中期</vt:lpstr>
      <vt:lpstr>验货尺寸表中期洗后</vt:lpstr>
      <vt:lpstr>尾期</vt:lpstr>
      <vt:lpstr>验货尺寸表尾期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2020-03-11T17:34:00Z</dcterms:created>
  <dcterms:modified xsi:type="dcterms:W3CDTF">2024-04-27T12:37:58Z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