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<sst xmlns="http://schemas.openxmlformats.org/spreadsheetml/2006/main" count="1009" uniqueCount="364">
  <si>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</si>
  <si>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</si>
  <si>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</si>
  <si>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</si>
  <si>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</si>
  <si>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</si>
  <si>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</si>
  <si>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</si>
  <si>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</si>
  <si>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</si>
  <si>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</si>
  <si>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</si>
  <si>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</si>
  <si>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</si>
  <si>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</si>
  <si>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</si>
  <si>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</si>
  <si>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</si>
  <si>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</si>
  <si>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</si>
  <si>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</si>
  <si>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</si>
  <si>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</si>
  <si>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</si>
  <si>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</si>
  <si>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</si>
  <si>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</si>
  <si>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</si>
  <si>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</si>
  <si>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</si>
  <si>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</si>
  <si>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</si>
  <si>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</si>
  <si>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</si>
  <si>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</si>
  <si>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</si>
  <si>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</si>
  <si>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</si>
  <si>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</si>
  <si>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</si>
  <si>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</si>
  <si>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</si>
  <si>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</si>
  <si>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</si>
  <si>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</si>
  <si>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</si>
  <si>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</si>
  <si>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</si>
  <si>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</si>
  <si>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</si>
  <si>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</si>
  <si>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</si>
  <si>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</si>
  <si>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</si>
  <si>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</si>
  <si>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</si>
  <si>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</si>
  <si>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</si>
  <si>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</si>
  <si>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</si>
  <si>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</si>
  <si>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</si>
  <si>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QAMMBM95664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</si>
  <si>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</si>
  <si>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</si>
  <si>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</si>
  <si>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</si>
  <si>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</si>
  <si>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</si>
  <si>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</si>
  <si>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</si>
  <si>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</si>
  <si>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</si>
  <si>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</si>
  <si>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</si>
  <si>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</si>
  <si>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</si>
  <si>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</si>
  <si>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</si>
  <si>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</si>
  <si>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</si>
  <si>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</si>
  <si>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</si>
  <si>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</si>
  <si>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</si>
  <si>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</si>
  <si>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</si>
  <si>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</si>
  <si>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</si>
  <si>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</si>
  <si>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</si>
  <si>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</si>
  <si>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</si>
  <si>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</si>
  <si>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</si>
  <si>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</si>
  <si>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</si>
  <si>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</si>
  <si>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</si>
  <si>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</si>
  <si>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</si>
  <si>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</si>
  <si>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</si>
  <si>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</si>
  <si>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</si>
  <si>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</si>
  <si>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</si>
  <si>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</si>
  <si>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</si>
  <si>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</si>
  <si>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</si>
  <si>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</si>
  <si>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原木色</t>
  </si>
  <si>
    <t>藏蓝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</si>
  <si>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</si>
  <si>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</si>
  <si>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</si>
  <si>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</si>
  <si>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</si>
  <si>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</si>
  <si>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</si>
  <si>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1、前袋口压线大小，起扭</t>
  </si>
  <si>
    <t>2、后机头拼接位错位</t>
  </si>
  <si>
    <t>3、拼缝起皱，不顺直</t>
  </si>
  <si>
    <t>4、内橡筋容位太多，要拉平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</si>
  <si>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</si>
  <si>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</si>
  <si>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</si>
  <si>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</si>
  <si>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</si>
  <si>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</si>
  <si>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</si>
  <si>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</si>
  <si>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</si>
  <si>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</si>
  <si>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</si>
  <si>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</si>
  <si>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</si>
  <si>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</si>
  <si>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</si>
  <si>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</si>
  <si>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</si>
  <si>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</si>
  <si>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</si>
  <si>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</si>
  <si>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</si>
  <si>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</si>
  <si>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</si>
  <si>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</si>
  <si>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</si>
  <si>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</si>
  <si>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</si>
  <si>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</si>
  <si>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</si>
  <si>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</si>
  <si>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</si>
  <si>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+0.5</t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</si>
  <si>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平量</t>
    </r>
  </si>
  <si>
    <r>
      <rPr>
        <b/>
        <sz val="12"/>
        <rFont val="微软雅黑"/>
        <charset val="134"/>
      </rPr>
      <t>腰围</t>
    </r>
    <r>
      <rPr>
        <b/>
        <sz val="12"/>
        <rFont val="Arial"/>
        <charset val="0"/>
      </rPr>
      <t xml:space="preserve"> </t>
    </r>
    <r>
      <rPr>
        <b/>
        <sz val="12"/>
        <rFont val="微软雅黑"/>
        <charset val="134"/>
      </rPr>
      <t>拉量</t>
    </r>
  </si>
  <si>
    <t>+0</t>
  </si>
  <si>
    <t>臀围</t>
  </si>
  <si>
    <t>±0.5</t>
  </si>
  <si>
    <t>+0.3</t>
  </si>
  <si>
    <t>腿围/2</t>
  </si>
  <si>
    <t>膝围/2</t>
  </si>
  <si>
    <t>±0.3</t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</si>
  <si>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（拉量）</t>
    </r>
  </si>
  <si>
    <r>
      <rPr>
        <b/>
        <sz val="12"/>
        <rFont val="微软雅黑"/>
        <charset val="134"/>
      </rPr>
      <t>脚口</t>
    </r>
    <r>
      <rPr>
        <b/>
        <sz val="12"/>
        <rFont val="Arial"/>
        <charset val="0"/>
      </rPr>
      <t>/2</t>
    </r>
    <r>
      <rPr>
        <b/>
        <sz val="12"/>
        <rFont val="微软雅黑"/>
        <charset val="134"/>
      </rPr>
      <t>（平量）</t>
    </r>
  </si>
  <si>
    <t>前裆长</t>
  </si>
  <si>
    <t>后裆长</t>
  </si>
  <si>
    <t>+0.6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</si>
  <si>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</si>
  <si>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</si>
  <si>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</si>
  <si>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</si>
  <si>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</si>
  <si>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</si>
  <si>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</si>
  <si>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</si>
  <si>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</si>
  <si>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</si>
  <si>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</si>
  <si>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</si>
  <si>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</si>
  <si>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</si>
  <si>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1、腰头容皱，上腰头有宽窄</t>
  </si>
  <si>
    <t>2、下脚骨位不平齐</t>
  </si>
  <si>
    <t>3、侧骨左右有大小</t>
  </si>
  <si>
    <t>【整改的严重缺陷及整改复核时间】</t>
  </si>
  <si>
    <t>以上问题车间已整改</t>
  </si>
  <si>
    <t>样品规格  SAMPLE SPEC</t>
  </si>
  <si>
    <t>黑色/深灰</t>
  </si>
  <si>
    <t>+0.5 +1</t>
  </si>
  <si>
    <t>+1 +1</t>
  </si>
  <si>
    <t>+2 +1.5</t>
  </si>
  <si>
    <t>+1 +2</t>
  </si>
  <si>
    <t>+2 +1</t>
  </si>
  <si>
    <t>+0 +0</t>
  </si>
  <si>
    <t>+0 +1</t>
  </si>
  <si>
    <t>+1 +0</t>
  </si>
  <si>
    <t>+0 +0.5</t>
  </si>
  <si>
    <t>+0.5 -0.5</t>
  </si>
  <si>
    <t>-0.5 -0.5</t>
  </si>
  <si>
    <t>-0.5 +0</t>
  </si>
  <si>
    <t>+0.5 +0.5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</si>
  <si>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</si>
  <si>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</si>
  <si>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</si>
  <si>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</si>
  <si>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</si>
  <si>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</si>
  <si>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</si>
  <si>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</si>
  <si>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</si>
  <si>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</si>
  <si>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</si>
  <si>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</si>
  <si>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</si>
  <si>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</si>
  <si>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</si>
  <si>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</si>
  <si>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</si>
  <si>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</si>
  <si>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</si>
  <si>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</si>
  <si>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</si>
  <si>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</si>
  <si>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</si>
  <si>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</si>
  <si>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</si>
  <si>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</si>
  <si>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</si>
  <si>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</si>
  <si>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</si>
  <si>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</si>
  <si>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</si>
  <si>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</si>
  <si>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</si>
  <si>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</si>
  <si>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</si>
  <si>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</si>
  <si>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</si>
  <si>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</si>
  <si>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</si>
  <si>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1、上腰外露止口，上腰后幅拼接左右不对称</t>
  </si>
  <si>
    <t>2、侧骨叽边不顺直，不对称</t>
  </si>
  <si>
    <t>3、脚口罗纹容皱不均匀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</si>
  <si>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</si>
  <si>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</si>
  <si>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</si>
  <si>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</si>
  <si>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</si>
  <si>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</si>
  <si>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</si>
  <si>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已按照以上提出的问题点改正后可出货</t>
  </si>
  <si>
    <t>服装QC部门</t>
  </si>
  <si>
    <t>检验人</t>
  </si>
  <si>
    <t>+1 +1 +0.5</t>
  </si>
  <si>
    <t>+0.5 +1 +1</t>
  </si>
  <si>
    <t>+1.5 +0.5 +1.5</t>
  </si>
  <si>
    <t>+1 +1 +1.5</t>
  </si>
  <si>
    <t>+1 +2 +1</t>
  </si>
  <si>
    <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平量</t>
    </r>
  </si>
  <si>
    <t>+0 +0 +0</t>
  </si>
  <si>
    <r>
      <t>腰围</t>
    </r>
    <r>
      <rPr>
        <b/>
        <sz val="11"/>
        <rFont val="Arial"/>
        <charset val="0"/>
      </rPr>
      <t xml:space="preserve"> </t>
    </r>
    <r>
      <rPr>
        <b/>
        <sz val="11"/>
        <rFont val="微软雅黑"/>
        <charset val="134"/>
      </rPr>
      <t>拉量</t>
    </r>
  </si>
  <si>
    <t>+0 +0.5 +1</t>
  </si>
  <si>
    <t>+1 +1 +1</t>
  </si>
  <si>
    <t>+1 +0.5 +0</t>
  </si>
  <si>
    <t>-0.5 -0.5 -0.5</t>
  </si>
  <si>
    <t>+0.5 +0 +0</t>
  </si>
  <si>
    <t>+0.3 +0 +0</t>
  </si>
  <si>
    <t>+0.5 +0 +0.3</t>
  </si>
  <si>
    <t>-0.5 -0.5 +0</t>
  </si>
  <si>
    <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（拉量）</t>
    </r>
  </si>
  <si>
    <r>
      <t>脚口</t>
    </r>
    <r>
      <rPr>
        <b/>
        <sz val="11"/>
        <rFont val="Arial"/>
        <charset val="0"/>
      </rPr>
      <t>/2</t>
    </r>
    <r>
      <rPr>
        <b/>
        <sz val="11"/>
        <rFont val="微软雅黑"/>
        <charset val="134"/>
      </rPr>
      <t>（平量）</t>
    </r>
  </si>
  <si>
    <t>+0.5 +0.5 +0.5</t>
  </si>
  <si>
    <t>+0 +0.5 +0.3</t>
  </si>
  <si>
    <t>+1 +0.5 +0.5</t>
  </si>
  <si>
    <t>+0 +0.5 +0.5</t>
  </si>
  <si>
    <t>-0.5 +0 +0.5</t>
  </si>
  <si>
    <t>+0.5 +0.5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</si>
  <si>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</si>
  <si>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</si>
  <si>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</si>
  <si>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</si>
  <si>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</si>
  <si>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</si>
  <si>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</si>
  <si>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</si>
  <si>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</si>
  <si>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</si>
  <si>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</si>
  <si>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</si>
  <si>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</si>
  <si>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</si>
  <si>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</si>
  <si>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</si>
  <si>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GWR230729027</t>
  </si>
  <si>
    <t>棉斜纹大卫衣</t>
  </si>
  <si>
    <t>QAMMAM95664/95634</t>
  </si>
  <si>
    <t>玺印</t>
  </si>
  <si>
    <t>H240311009</t>
  </si>
  <si>
    <t>QAMMAM95664</t>
  </si>
  <si>
    <t>E21060239</t>
  </si>
  <si>
    <t>H240311010</t>
  </si>
  <si>
    <t>制表时间：2024/3/29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</si>
  <si>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</si>
  <si>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</si>
  <si>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</si>
  <si>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</si>
  <si>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</si>
  <si>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</si>
  <si>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</si>
  <si>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</si>
  <si>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</si>
  <si>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</si>
  <si>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</si>
  <si>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</si>
  <si>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</si>
  <si>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</si>
  <si>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</si>
  <si>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</si>
  <si>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</si>
  <si>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</si>
  <si>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</si>
  <si>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</si>
  <si>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</si>
  <si>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</si>
  <si>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</si>
  <si>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</si>
  <si>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</si>
  <si>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</si>
  <si>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</si>
  <si>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</si>
  <si>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</si>
  <si>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</si>
  <si>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</si>
  <si>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</si>
  <si>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</si>
  <si>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</si>
  <si>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</si>
  <si>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</si>
  <si>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</si>
  <si>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</si>
  <si>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</si>
  <si>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</si>
  <si>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</si>
  <si>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</si>
  <si>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</si>
  <si>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</si>
  <si>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</si>
  <si>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</si>
  <si>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</si>
  <si>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烫标</t>
  </si>
  <si>
    <t>无脱落开裂</t>
  </si>
  <si>
    <t>制表时间：2024/4/7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</si>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</sst>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仿宋_GB2312"/>
      <charset val="0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1"/>
      <name val="微软雅黑"/>
      <charset val="134"/>
    </font>
    <font>
      <sz val="10"/>
      <name val="微软雅黑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微软雅黑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1"/>
      <name val="Arial"/>
      <charset val="0"/>
    </font>
    <font>
      <b/>
      <sz val="12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8" borderId="88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89" applyNumberFormat="0" applyFill="0" applyAlignment="0" applyProtection="0">
      <alignment vertical="center"/>
    </xf>
    <xf numFmtId="0" fontId="65" fillId="0" borderId="89" applyNumberFormat="0" applyFill="0" applyAlignment="0" applyProtection="0">
      <alignment vertical="center"/>
    </xf>
    <xf numFmtId="0" fontId="66" fillId="0" borderId="9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9" borderId="91" applyNumberFormat="0" applyAlignment="0" applyProtection="0">
      <alignment vertical="center"/>
    </xf>
    <xf numFmtId="0" fontId="68" fillId="10" borderId="92" applyNumberFormat="0" applyAlignment="0" applyProtection="0">
      <alignment vertical="center"/>
    </xf>
    <xf numFmtId="0" fontId="69" fillId="10" borderId="91" applyNumberFormat="0" applyAlignment="0" applyProtection="0">
      <alignment vertical="center"/>
    </xf>
    <xf numFmtId="0" fontId="70" fillId="11" borderId="93" applyNumberFormat="0" applyAlignment="0" applyProtection="0">
      <alignment vertical="center"/>
    </xf>
    <xf numFmtId="0" fontId="71" fillId="0" borderId="94" applyNumberFormat="0" applyFill="0" applyAlignment="0" applyProtection="0">
      <alignment vertical="center"/>
    </xf>
    <xf numFmtId="0" fontId="72" fillId="0" borderId="95" applyNumberFormat="0" applyFill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7" fillId="19" borderId="0" applyNumberFormat="0" applyBorder="0" applyAlignment="0" applyProtection="0">
      <alignment vertical="center"/>
    </xf>
    <xf numFmtId="0" fontId="77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7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8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0" fontId="10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20" fillId="0" borderId="12" xfId="52" applyFont="1" applyFill="1" applyBorder="1" applyAlignment="1">
      <alignment horizontal="center" vertical="center"/>
    </xf>
    <xf numFmtId="0" fontId="17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26" fillId="0" borderId="2" xfId="52" applyFont="1" applyFill="1" applyBorder="1" applyAlignment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0" fontId="26" fillId="0" borderId="5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/>
    </xf>
    <xf numFmtId="0" fontId="30" fillId="0" borderId="13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shrinkToFit="1"/>
    </xf>
    <xf numFmtId="0" fontId="29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11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9" fontId="36" fillId="0" borderId="2" xfId="54" applyNumberFormat="1" applyFont="1" applyFill="1" applyBorder="1" applyAlignment="1">
      <alignment horizontal="center" vertical="center"/>
    </xf>
    <xf numFmtId="49" fontId="36" fillId="0" borderId="17" xfId="54" applyNumberFormat="1" applyFont="1" applyFill="1" applyBorder="1" applyAlignment="1">
      <alignment horizontal="center" vertical="center"/>
    </xf>
    <xf numFmtId="0" fontId="15" fillId="0" borderId="18" xfId="53" applyFont="1" applyFill="1" applyBorder="1" applyAlignment="1">
      <alignment horizontal="center"/>
    </xf>
    <xf numFmtId="49" fontId="15" fillId="0" borderId="19" xfId="53" applyNumberFormat="1" applyFont="1" applyFill="1" applyBorder="1" applyAlignment="1">
      <alignment horizontal="center"/>
    </xf>
    <xf numFmtId="49" fontId="36" fillId="0" borderId="19" xfId="54" applyNumberFormat="1" applyFont="1" applyFill="1" applyBorder="1" applyAlignment="1">
      <alignment horizontal="center" vertical="center"/>
    </xf>
    <xf numFmtId="49" fontId="36" fillId="0" borderId="20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7" fillId="0" borderId="21" xfId="52" applyFont="1" applyBorder="1" applyAlignment="1">
      <alignment horizontal="center" vertical="top"/>
    </xf>
    <xf numFmtId="0" fontId="38" fillId="0" borderId="22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vertical="center"/>
    </xf>
    <xf numFmtId="0" fontId="38" fillId="0" borderId="23" xfId="52" applyFont="1" applyFill="1" applyBorder="1" applyAlignment="1">
      <alignment vertical="center"/>
    </xf>
    <xf numFmtId="0" fontId="19" fillId="0" borderId="2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19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19" fillId="0" borderId="2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11" fillId="0" borderId="28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2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11" fillId="0" borderId="24" xfId="52" applyFont="1" applyFill="1" applyBorder="1" applyAlignment="1">
      <alignment horizontal="left" vertical="center" wrapText="1"/>
    </xf>
    <xf numFmtId="0" fontId="38" fillId="0" borderId="27" xfId="52" applyFont="1" applyFill="1" applyBorder="1" applyAlignment="1">
      <alignment horizontal="left" vertical="center"/>
    </xf>
    <xf numFmtId="0" fontId="10" fillId="0" borderId="28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right" vertical="center"/>
    </xf>
    <xf numFmtId="0" fontId="11" fillId="0" borderId="32" xfId="52" applyFont="1" applyFill="1" applyBorder="1" applyAlignment="1">
      <alignment horizontal="right" vertical="center"/>
    </xf>
    <xf numFmtId="0" fontId="39" fillId="0" borderId="22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58" fontId="11" fillId="0" borderId="28" xfId="52" applyNumberFormat="1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center" vertical="center"/>
    </xf>
    <xf numFmtId="0" fontId="38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9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38" fillId="0" borderId="39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 wrapText="1"/>
    </xf>
    <xf numFmtId="0" fontId="10" fillId="0" borderId="40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right" vertical="center"/>
    </xf>
    <xf numFmtId="0" fontId="11" fillId="0" borderId="41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left" vertical="center"/>
    </xf>
    <xf numFmtId="0" fontId="0" fillId="0" borderId="2" xfId="52" applyFont="1" applyFill="1" applyBorder="1" applyAlignment="1">
      <alignment horizontal="center" vertical="center"/>
    </xf>
    <xf numFmtId="0" fontId="40" fillId="0" borderId="2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15" fillId="0" borderId="2" xfId="53" applyFont="1" applyFill="1" applyBorder="1" applyAlignment="1"/>
    <xf numFmtId="0" fontId="41" fillId="0" borderId="2" xfId="53" applyFont="1" applyFill="1" applyBorder="1" applyAlignment="1" applyProtection="1">
      <alignment horizontal="center" vertical="center"/>
    </xf>
    <xf numFmtId="0" fontId="12" fillId="0" borderId="2" xfId="59" applyFont="1" applyFill="1" applyBorder="1" applyAlignment="1">
      <alignment horizontal="center"/>
    </xf>
    <xf numFmtId="0" fontId="19" fillId="0" borderId="2" xfId="59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left" vertical="center"/>
    </xf>
    <xf numFmtId="0" fontId="26" fillId="0" borderId="2" xfId="52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shrinkToFit="1"/>
    </xf>
    <xf numFmtId="0" fontId="32" fillId="0" borderId="2" xfId="0" applyNumberFormat="1" applyFont="1" applyFill="1" applyBorder="1" applyAlignment="1">
      <alignment horizontal="center" shrinkToFit="1"/>
    </xf>
    <xf numFmtId="0" fontId="43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shrinkToFit="1"/>
    </xf>
    <xf numFmtId="0" fontId="44" fillId="0" borderId="2" xfId="59" applyFont="1" applyFill="1" applyBorder="1" applyAlignment="1">
      <alignment horizontal="center"/>
    </xf>
    <xf numFmtId="0" fontId="45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46" fillId="0" borderId="2" xfId="54" applyNumberFormat="1" applyFont="1" applyFill="1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0" fontId="10" fillId="0" borderId="0" xfId="52" applyFont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22" fillId="0" borderId="43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39" fillId="0" borderId="26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19" fillId="0" borderId="24" xfId="52" applyNumberFormat="1" applyFont="1" applyBorder="1" applyAlignment="1">
      <alignment horizontal="center" vertical="center"/>
    </xf>
    <xf numFmtId="14" fontId="19" fillId="0" borderId="25" xfId="52" applyNumberFormat="1" applyFont="1" applyBorder="1" applyAlignment="1">
      <alignment horizontal="center" vertical="center"/>
    </xf>
    <xf numFmtId="0" fontId="39" fillId="0" borderId="26" xfId="52" applyFont="1" applyBorder="1" applyAlignment="1">
      <alignment vertical="center"/>
    </xf>
    <xf numFmtId="49" fontId="19" fillId="0" borderId="24" xfId="52" applyNumberFormat="1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39" fillId="0" borderId="24" xfId="52" applyFont="1" applyBorder="1" applyAlignment="1">
      <alignment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0" fillId="0" borderId="24" xfId="52" applyFont="1" applyBorder="1" applyAlignment="1">
      <alignment vertical="center"/>
    </xf>
    <xf numFmtId="0" fontId="47" fillId="0" borderId="27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9" fillId="0" borderId="27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14" fontId="19" fillId="0" borderId="28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39" fillId="0" borderId="22" xfId="52" applyFont="1" applyBorder="1" applyAlignment="1">
      <alignment vertical="center"/>
    </xf>
    <xf numFmtId="0" fontId="10" fillId="0" borderId="23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0" fillId="0" borderId="23" xfId="52" applyFont="1" applyBorder="1" applyAlignment="1">
      <alignment vertical="center"/>
    </xf>
    <xf numFmtId="0" fontId="39" fillId="0" borderId="23" xfId="52" applyFont="1" applyBorder="1" applyAlignment="1">
      <alignment vertical="center"/>
    </xf>
    <xf numFmtId="0" fontId="10" fillId="0" borderId="24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 wrapText="1"/>
    </xf>
    <xf numFmtId="0" fontId="11" fillId="0" borderId="30" xfId="52" applyFont="1" applyBorder="1" applyAlignment="1">
      <alignment horizontal="left" vertical="center" wrapText="1"/>
    </xf>
    <xf numFmtId="0" fontId="11" fillId="0" borderId="47" xfId="52" applyFont="1" applyBorder="1" applyAlignment="1">
      <alignment horizontal="left" vertical="center" wrapText="1"/>
    </xf>
    <xf numFmtId="0" fontId="11" fillId="0" borderId="33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7" xfId="52" applyFont="1" applyBorder="1" applyAlignment="1">
      <alignment horizontal="center" vertical="center"/>
    </xf>
    <xf numFmtId="0" fontId="39" fillId="0" borderId="28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vertical="center"/>
    </xf>
    <xf numFmtId="58" fontId="10" fillId="0" borderId="51" xfId="52" applyNumberFormat="1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10" fillId="0" borderId="43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39" fillId="0" borderId="38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19" fillId="0" borderId="56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59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vertical="center"/>
    </xf>
    <xf numFmtId="0" fontId="20" fillId="0" borderId="62" xfId="52" applyFont="1" applyFill="1" applyBorder="1" applyAlignment="1">
      <alignment horizontal="center" vertical="center"/>
    </xf>
    <xf numFmtId="0" fontId="41" fillId="0" borderId="63" xfId="53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 vertical="center"/>
    </xf>
    <xf numFmtId="0" fontId="33" fillId="0" borderId="64" xfId="0" applyNumberFormat="1" applyFont="1" applyFill="1" applyBorder="1" applyAlignment="1">
      <alignment shrinkToFit="1"/>
    </xf>
    <xf numFmtId="0" fontId="29" fillId="0" borderId="65" xfId="0" applyNumberFormat="1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62" xfId="53" applyFont="1" applyFill="1" applyBorder="1" applyAlignment="1">
      <alignment horizontal="center"/>
    </xf>
    <xf numFmtId="0" fontId="17" fillId="0" borderId="62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center" vertical="center"/>
    </xf>
    <xf numFmtId="0" fontId="15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/>
    </xf>
    <xf numFmtId="49" fontId="36" fillId="0" borderId="24" xfId="54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3" applyFont="1" applyFill="1" applyBorder="1" applyAlignment="1"/>
    <xf numFmtId="0" fontId="24" fillId="0" borderId="71" xfId="0" applyNumberFormat="1" applyFont="1" applyFill="1" applyBorder="1" applyAlignment="1">
      <alignment horizontal="center" vertical="center"/>
    </xf>
    <xf numFmtId="49" fontId="36" fillId="0" borderId="71" xfId="54" applyNumberFormat="1" applyFont="1" applyFill="1" applyBorder="1" applyAlignment="1">
      <alignment horizontal="center" vertical="center"/>
    </xf>
    <xf numFmtId="0" fontId="15" fillId="0" borderId="72" xfId="53" applyFont="1" applyFill="1" applyBorder="1" applyAlignment="1">
      <alignment horizontal="center"/>
    </xf>
    <xf numFmtId="49" fontId="15" fillId="0" borderId="73" xfId="53" applyNumberFormat="1" applyFont="1" applyFill="1" applyBorder="1" applyAlignment="1">
      <alignment horizontal="center"/>
    </xf>
    <xf numFmtId="49" fontId="36" fillId="0" borderId="73" xfId="54" applyNumberFormat="1" applyFont="1" applyFill="1" applyBorder="1" applyAlignment="1">
      <alignment horizontal="center" vertical="center"/>
    </xf>
    <xf numFmtId="49" fontId="36" fillId="0" borderId="74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0" fillId="0" borderId="0" xfId="52" applyFont="1" applyBorder="1" applyAlignment="1">
      <alignment horizontal="left" vertical="center"/>
    </xf>
    <xf numFmtId="0" fontId="48" fillId="0" borderId="21" xfId="52" applyFont="1" applyBorder="1" applyAlignment="1">
      <alignment horizontal="center" vertical="top"/>
    </xf>
    <xf numFmtId="0" fontId="39" fillId="0" borderId="75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22" fillId="0" borderId="52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10" fillId="0" borderId="54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39" fillId="0" borderId="54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0" fillId="0" borderId="24" xfId="52" applyFont="1" applyBorder="1" applyAlignment="1">
      <alignment horizontal="center" vertical="center"/>
    </xf>
    <xf numFmtId="0" fontId="39" fillId="0" borderId="48" xfId="52" applyFont="1" applyBorder="1" applyAlignment="1">
      <alignment horizontal="left" vertical="center" wrapText="1"/>
    </xf>
    <xf numFmtId="0" fontId="39" fillId="0" borderId="49" xfId="52" applyFont="1" applyBorder="1" applyAlignment="1">
      <alignment horizontal="left" vertical="center" wrapText="1"/>
    </xf>
    <xf numFmtId="0" fontId="39" fillId="0" borderId="76" xfId="52" applyFont="1" applyBorder="1" applyAlignment="1">
      <alignment horizontal="left" vertical="center"/>
    </xf>
    <xf numFmtId="0" fontId="39" fillId="0" borderId="77" xfId="52" applyFont="1" applyBorder="1" applyAlignment="1">
      <alignment horizontal="left" vertical="center"/>
    </xf>
    <xf numFmtId="0" fontId="49" fillId="0" borderId="7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0" fillId="3" borderId="2" xfId="0" applyFont="1" applyFill="1" applyBorder="1" applyAlignment="1" applyProtection="1">
      <alignment horizontal="center" vertical="center" wrapText="1"/>
      <protection locked="0"/>
    </xf>
    <xf numFmtId="0" fontId="51" fillId="0" borderId="2" xfId="0" applyFont="1" applyFill="1" applyBorder="1" applyAlignment="1">
      <alignment horizontal="center" vertical="center"/>
    </xf>
    <xf numFmtId="9" fontId="19" fillId="0" borderId="2" xfId="52" applyNumberFormat="1" applyFont="1" applyBorder="1" applyAlignment="1">
      <alignment horizontal="center" vertical="center"/>
    </xf>
    <xf numFmtId="9" fontId="19" fillId="0" borderId="54" xfId="52" applyNumberFormat="1" applyFont="1" applyBorder="1" applyAlignment="1">
      <alignment horizontal="center" vertical="center"/>
    </xf>
    <xf numFmtId="9" fontId="19" fillId="0" borderId="24" xfId="52" applyNumberFormat="1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9" fillId="0" borderId="79" xfId="52" applyFont="1" applyFill="1" applyBorder="1" applyAlignment="1">
      <alignment horizontal="left" vertical="center"/>
    </xf>
    <xf numFmtId="0" fontId="19" fillId="0" borderId="80" xfId="52" applyFont="1" applyFill="1" applyBorder="1" applyAlignment="1">
      <alignment horizontal="left" vertical="center"/>
    </xf>
    <xf numFmtId="0" fontId="22" fillId="0" borderId="42" xfId="52" applyFont="1" applyBorder="1" applyAlignment="1">
      <alignment vertical="center"/>
    </xf>
    <xf numFmtId="0" fontId="52" fillId="0" borderId="51" xfId="52" applyFont="1" applyBorder="1" applyAlignment="1">
      <alignment horizontal="center" vertical="center"/>
    </xf>
    <xf numFmtId="0" fontId="22" fillId="0" borderId="43" xfId="52" applyFont="1" applyBorder="1" applyAlignment="1">
      <alignment vertical="center"/>
    </xf>
    <xf numFmtId="0" fontId="19" fillId="0" borderId="81" xfId="52" applyFont="1" applyBorder="1" applyAlignment="1">
      <alignment vertical="center"/>
    </xf>
    <xf numFmtId="0" fontId="22" fillId="0" borderId="81" xfId="52" applyFont="1" applyBorder="1" applyAlignment="1">
      <alignment vertical="center"/>
    </xf>
    <xf numFmtId="58" fontId="10" fillId="0" borderId="43" xfId="52" applyNumberFormat="1" applyFont="1" applyBorder="1" applyAlignment="1">
      <alignment vertical="center"/>
    </xf>
    <xf numFmtId="0" fontId="22" fillId="0" borderId="34" xfId="52" applyFont="1" applyBorder="1" applyAlignment="1">
      <alignment horizontal="center" vertical="center"/>
    </xf>
    <xf numFmtId="0" fontId="19" fillId="0" borderId="82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9" fillId="0" borderId="83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41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53" fillId="0" borderId="4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19" fillId="0" borderId="84" xfId="52" applyFont="1" applyFill="1" applyBorder="1" applyAlignment="1">
      <alignment horizontal="left" vertical="center"/>
    </xf>
    <xf numFmtId="0" fontId="22" fillId="0" borderId="85" xfId="52" applyFont="1" applyBorder="1" applyAlignment="1">
      <alignment horizontal="center" vertical="center"/>
    </xf>
    <xf numFmtId="0" fontId="19" fillId="0" borderId="81" xfId="52" applyFont="1" applyBorder="1" applyAlignment="1">
      <alignment horizontal="center" vertical="center"/>
    </xf>
    <xf numFmtId="0" fontId="19" fillId="0" borderId="83" xfId="52" applyFont="1" applyBorder="1" applyAlignment="1">
      <alignment horizontal="center" vertical="center"/>
    </xf>
    <xf numFmtId="0" fontId="19" fillId="0" borderId="83" xfId="52" applyFont="1" applyFill="1" applyBorder="1" applyAlignment="1">
      <alignment horizontal="left" vertical="center"/>
    </xf>
    <xf numFmtId="0" fontId="54" fillId="0" borderId="9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3" xfId="0" applyFont="1" applyBorder="1"/>
    <xf numFmtId="0" fontId="55" fillId="0" borderId="2" xfId="0" applyFont="1" applyBorder="1"/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4" borderId="5" xfId="0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0" fontId="55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4" fillId="0" borderId="16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/>
    </xf>
    <xf numFmtId="0" fontId="55" fillId="0" borderId="17" xfId="0" applyFont="1" applyBorder="1"/>
    <xf numFmtId="0" fontId="0" fillId="0" borderId="17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5" fillId="6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38100</xdr:colOff>
      <xdr:row>2</xdr:row>
      <xdr:rowOff>0</xdr:rowOff>
    </xdr:from>
    <xdr:to>
      <xdr:col>9</xdr:col>
      <xdr:colOff>0</xdr:colOff>
      <xdr:row>5</xdr:row>
      <xdr:rowOff>13335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1405" y="581025"/>
          <a:ext cx="1028700" cy="727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309</v>
      </c>
      <c r="H2" s="4"/>
      <c r="I2" s="4" t="s">
        <v>310</v>
      </c>
      <c r="J2" s="4"/>
      <c r="K2" s="6" t="s">
        <v>311</v>
      </c>
      <c r="L2" s="68" t="s">
        <v>312</v>
      </c>
      <c r="M2" s="19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69"/>
      <c r="M3" s="20"/>
    </row>
    <row r="4" ht="22" customHeight="1" spans="1:13">
      <c r="A4" s="60">
        <v>1</v>
      </c>
      <c r="B4" s="23" t="s">
        <v>300</v>
      </c>
      <c r="C4" s="23" t="s">
        <v>297</v>
      </c>
      <c r="D4" s="23" t="s">
        <v>298</v>
      </c>
      <c r="E4" s="24" t="s">
        <v>111</v>
      </c>
      <c r="F4" s="25" t="s">
        <v>299</v>
      </c>
      <c r="G4" s="61">
        <v>-0.01</v>
      </c>
      <c r="H4" s="61">
        <v>-0.01</v>
      </c>
      <c r="I4" s="70">
        <v>-0.02</v>
      </c>
      <c r="J4" s="70">
        <v>-0.02</v>
      </c>
      <c r="K4" s="64"/>
      <c r="L4" s="11" t="s">
        <v>95</v>
      </c>
      <c r="M4" s="11" t="s">
        <v>316</v>
      </c>
    </row>
    <row r="5" ht="22" customHeight="1" spans="1:13">
      <c r="A5" s="60">
        <v>2</v>
      </c>
      <c r="B5" s="23" t="s">
        <v>300</v>
      </c>
      <c r="C5" s="23" t="s">
        <v>301</v>
      </c>
      <c r="D5" s="23" t="s">
        <v>298</v>
      </c>
      <c r="E5" s="24" t="s">
        <v>112</v>
      </c>
      <c r="F5" s="25" t="s">
        <v>302</v>
      </c>
      <c r="G5" s="61">
        <v>-0.01</v>
      </c>
      <c r="H5" s="61">
        <v>-0.01</v>
      </c>
      <c r="I5" s="70">
        <v>-0.02</v>
      </c>
      <c r="J5" s="70">
        <v>-0.02</v>
      </c>
      <c r="K5" s="64"/>
      <c r="L5" s="11" t="s">
        <v>95</v>
      </c>
      <c r="M5" s="11" t="s">
        <v>316</v>
      </c>
    </row>
    <row r="6" ht="22" customHeight="1" spans="1:13">
      <c r="A6" s="60">
        <v>3</v>
      </c>
      <c r="B6" s="23" t="s">
        <v>300</v>
      </c>
      <c r="C6" s="23" t="s">
        <v>303</v>
      </c>
      <c r="D6" s="23" t="s">
        <v>298</v>
      </c>
      <c r="E6" s="24" t="s">
        <v>114</v>
      </c>
      <c r="F6" s="25" t="s">
        <v>302</v>
      </c>
      <c r="G6" s="61">
        <v>-0.01</v>
      </c>
      <c r="H6" s="61">
        <v>-0.01</v>
      </c>
      <c r="I6" s="70">
        <v>-0.02</v>
      </c>
      <c r="J6" s="70">
        <v>-0.02</v>
      </c>
      <c r="K6" s="64"/>
      <c r="L6" s="11" t="s">
        <v>95</v>
      </c>
      <c r="M6" s="11" t="s">
        <v>316</v>
      </c>
    </row>
    <row r="7" ht="22" customHeight="1" spans="1:13">
      <c r="A7" s="60">
        <v>4</v>
      </c>
      <c r="B7" s="23" t="s">
        <v>300</v>
      </c>
      <c r="C7" s="23" t="s">
        <v>304</v>
      </c>
      <c r="D7" s="23" t="s">
        <v>298</v>
      </c>
      <c r="E7" s="24" t="s">
        <v>113</v>
      </c>
      <c r="F7" s="25" t="s">
        <v>302</v>
      </c>
      <c r="G7" s="61">
        <v>-0.01</v>
      </c>
      <c r="H7" s="61">
        <v>-0.01</v>
      </c>
      <c r="I7" s="70">
        <v>-0.02</v>
      </c>
      <c r="J7" s="70">
        <v>-0.02</v>
      </c>
      <c r="K7" s="64"/>
      <c r="L7" s="11" t="s">
        <v>95</v>
      </c>
      <c r="M7" s="11" t="s">
        <v>316</v>
      </c>
    </row>
    <row r="8" ht="22" customHeight="1" spans="1:13">
      <c r="A8" s="60"/>
      <c r="B8" s="62"/>
      <c r="C8" s="28"/>
      <c r="D8" s="28"/>
      <c r="E8" s="28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60"/>
      <c r="B9" s="62"/>
      <c r="C9" s="28"/>
      <c r="D9" s="28"/>
      <c r="E9" s="28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60"/>
      <c r="B10" s="62"/>
      <c r="C10" s="28"/>
      <c r="D10" s="28"/>
      <c r="E10" s="28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60"/>
      <c r="B11" s="62"/>
      <c r="C11" s="28"/>
      <c r="D11" s="28"/>
      <c r="E11" s="28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3" t="s">
        <v>317</v>
      </c>
      <c r="B12" s="14"/>
      <c r="C12" s="14"/>
      <c r="D12" s="28"/>
      <c r="E12" s="15"/>
      <c r="F12" s="63"/>
      <c r="G12" s="29"/>
      <c r="H12" s="13" t="s">
        <v>306</v>
      </c>
      <c r="I12" s="14"/>
      <c r="J12" s="14"/>
      <c r="K12" s="15"/>
      <c r="L12" s="71"/>
      <c r="M12" s="21"/>
    </row>
    <row r="13" ht="84" customHeight="1" spans="1:13">
      <c r="A13" s="66" t="s">
        <v>318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8" sqref="A18:W18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6" t="s">
        <v>321</v>
      </c>
      <c r="H2" s="37"/>
      <c r="I2" s="57"/>
      <c r="J2" s="36" t="s">
        <v>322</v>
      </c>
      <c r="K2" s="37"/>
      <c r="L2" s="57"/>
      <c r="M2" s="36" t="s">
        <v>323</v>
      </c>
      <c r="N2" s="37"/>
      <c r="O2" s="57"/>
      <c r="P2" s="36" t="s">
        <v>324</v>
      </c>
      <c r="Q2" s="37"/>
      <c r="R2" s="57"/>
      <c r="S2" s="37" t="s">
        <v>325</v>
      </c>
      <c r="T2" s="37"/>
      <c r="U2" s="57"/>
      <c r="V2" s="32" t="s">
        <v>326</v>
      </c>
      <c r="W2" s="32" t="s">
        <v>296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327</v>
      </c>
      <c r="H3" s="4" t="s">
        <v>67</v>
      </c>
      <c r="I3" s="4" t="s">
        <v>287</v>
      </c>
      <c r="J3" s="4" t="s">
        <v>327</v>
      </c>
      <c r="K3" s="4" t="s">
        <v>67</v>
      </c>
      <c r="L3" s="4" t="s">
        <v>287</v>
      </c>
      <c r="M3" s="4" t="s">
        <v>327</v>
      </c>
      <c r="N3" s="4" t="s">
        <v>67</v>
      </c>
      <c r="O3" s="4" t="s">
        <v>287</v>
      </c>
      <c r="P3" s="4" t="s">
        <v>327</v>
      </c>
      <c r="Q3" s="4" t="s">
        <v>67</v>
      </c>
      <c r="R3" s="4" t="s">
        <v>287</v>
      </c>
      <c r="S3" s="4" t="s">
        <v>327</v>
      </c>
      <c r="T3" s="4" t="s">
        <v>67</v>
      </c>
      <c r="U3" s="4" t="s">
        <v>287</v>
      </c>
      <c r="V3" s="59"/>
      <c r="W3" s="59"/>
    </row>
    <row r="4" ht="18.75" spans="1:23">
      <c r="A4" s="39" t="s">
        <v>328</v>
      </c>
      <c r="B4" s="40" t="s">
        <v>300</v>
      </c>
      <c r="C4" s="23" t="s">
        <v>297</v>
      </c>
      <c r="D4" s="23" t="s">
        <v>298</v>
      </c>
      <c r="E4" s="24" t="s">
        <v>111</v>
      </c>
      <c r="F4" s="41" t="s">
        <v>299</v>
      </c>
      <c r="G4" s="27"/>
      <c r="H4" s="42"/>
      <c r="I4" s="42"/>
      <c r="J4" s="42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329</v>
      </c>
      <c r="W4" s="11"/>
    </row>
    <row r="5" ht="18.75" spans="1:23">
      <c r="A5" s="43"/>
      <c r="B5" s="44"/>
      <c r="C5" s="23" t="s">
        <v>301</v>
      </c>
      <c r="D5" s="23" t="s">
        <v>298</v>
      </c>
      <c r="E5" s="24" t="s">
        <v>112</v>
      </c>
      <c r="F5" s="41" t="s">
        <v>302</v>
      </c>
      <c r="G5" s="45" t="s">
        <v>330</v>
      </c>
      <c r="H5" s="46"/>
      <c r="I5" s="58"/>
      <c r="J5" s="45" t="s">
        <v>331</v>
      </c>
      <c r="K5" s="46"/>
      <c r="L5" s="58"/>
      <c r="M5" s="36" t="s">
        <v>332</v>
      </c>
      <c r="N5" s="37"/>
      <c r="O5" s="57"/>
      <c r="P5" s="36" t="s">
        <v>333</v>
      </c>
      <c r="Q5" s="37"/>
      <c r="R5" s="57"/>
      <c r="S5" s="37" t="s">
        <v>334</v>
      </c>
      <c r="T5" s="37"/>
      <c r="U5" s="57"/>
      <c r="V5" s="11"/>
      <c r="W5" s="11"/>
    </row>
    <row r="6" ht="18.75" spans="1:23">
      <c r="A6" s="43"/>
      <c r="B6" s="44"/>
      <c r="C6" s="23" t="s">
        <v>303</v>
      </c>
      <c r="D6" s="23" t="s">
        <v>298</v>
      </c>
      <c r="E6" s="24" t="s">
        <v>114</v>
      </c>
      <c r="F6" s="41" t="s">
        <v>302</v>
      </c>
      <c r="G6" s="47" t="s">
        <v>327</v>
      </c>
      <c r="H6" s="47" t="s">
        <v>67</v>
      </c>
      <c r="I6" s="47" t="s">
        <v>287</v>
      </c>
      <c r="J6" s="47" t="s">
        <v>327</v>
      </c>
      <c r="K6" s="47" t="s">
        <v>67</v>
      </c>
      <c r="L6" s="47" t="s">
        <v>287</v>
      </c>
      <c r="M6" s="4" t="s">
        <v>327</v>
      </c>
      <c r="N6" s="4" t="s">
        <v>67</v>
      </c>
      <c r="O6" s="4" t="s">
        <v>287</v>
      </c>
      <c r="P6" s="4" t="s">
        <v>327</v>
      </c>
      <c r="Q6" s="4" t="s">
        <v>67</v>
      </c>
      <c r="R6" s="4" t="s">
        <v>287</v>
      </c>
      <c r="S6" s="4" t="s">
        <v>327</v>
      </c>
      <c r="T6" s="4" t="s">
        <v>67</v>
      </c>
      <c r="U6" s="4" t="s">
        <v>287</v>
      </c>
      <c r="V6" s="11"/>
      <c r="W6" s="11"/>
    </row>
    <row r="7" ht="18.75" spans="1:23">
      <c r="A7" s="48"/>
      <c r="B7" s="49"/>
      <c r="C7" s="23" t="s">
        <v>304</v>
      </c>
      <c r="D7" s="23" t="s">
        <v>298</v>
      </c>
      <c r="E7" s="24" t="s">
        <v>113</v>
      </c>
      <c r="F7" s="41" t="s">
        <v>302</v>
      </c>
      <c r="G7" s="27"/>
      <c r="H7" s="42"/>
      <c r="I7" s="42"/>
      <c r="J7" s="42"/>
      <c r="K7" s="42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9"/>
      <c r="B8" s="40"/>
      <c r="C8" s="50"/>
      <c r="D8" s="50"/>
      <c r="E8" s="50"/>
      <c r="F8" s="39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48"/>
      <c r="D9" s="51"/>
      <c r="E9" s="48"/>
      <c r="F9" s="48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9"/>
      <c r="B10" s="40"/>
      <c r="C10" s="52"/>
      <c r="D10" s="50"/>
      <c r="E10" s="52"/>
      <c r="F10" s="39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3"/>
      <c r="D11" s="51"/>
      <c r="E11" s="53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3"/>
      <c r="B13" s="53"/>
      <c r="C13" s="53"/>
      <c r="D13" s="53"/>
      <c r="E13" s="53"/>
      <c r="F13" s="5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335</v>
      </c>
      <c r="B17" s="14"/>
      <c r="C17" s="14"/>
      <c r="D17" s="14"/>
      <c r="E17" s="15"/>
      <c r="F17" s="16"/>
      <c r="G17" s="29"/>
      <c r="H17" s="35"/>
      <c r="I17" s="35"/>
      <c r="J17" s="13" t="s">
        <v>306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5" t="s">
        <v>336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338</v>
      </c>
      <c r="B2" s="32" t="s">
        <v>283</v>
      </c>
      <c r="C2" s="32" t="s">
        <v>284</v>
      </c>
      <c r="D2" s="32" t="s">
        <v>285</v>
      </c>
      <c r="E2" s="32" t="s">
        <v>286</v>
      </c>
      <c r="F2" s="32" t="s">
        <v>287</v>
      </c>
      <c r="G2" s="31" t="s">
        <v>339</v>
      </c>
      <c r="H2" s="31" t="s">
        <v>340</v>
      </c>
      <c r="I2" s="31" t="s">
        <v>341</v>
      </c>
      <c r="J2" s="31" t="s">
        <v>340</v>
      </c>
      <c r="K2" s="31" t="s">
        <v>342</v>
      </c>
      <c r="L2" s="31" t="s">
        <v>340</v>
      </c>
      <c r="M2" s="32" t="s">
        <v>326</v>
      </c>
      <c r="N2" s="32" t="s">
        <v>296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338</v>
      </c>
      <c r="B4" s="34" t="s">
        <v>343</v>
      </c>
      <c r="C4" s="34" t="s">
        <v>327</v>
      </c>
      <c r="D4" s="34" t="s">
        <v>285</v>
      </c>
      <c r="E4" s="32" t="s">
        <v>286</v>
      </c>
      <c r="F4" s="32" t="s">
        <v>287</v>
      </c>
      <c r="G4" s="31" t="s">
        <v>339</v>
      </c>
      <c r="H4" s="31" t="s">
        <v>340</v>
      </c>
      <c r="I4" s="31" t="s">
        <v>341</v>
      </c>
      <c r="J4" s="31" t="s">
        <v>340</v>
      </c>
      <c r="K4" s="31" t="s">
        <v>342</v>
      </c>
      <c r="L4" s="31" t="s">
        <v>340</v>
      </c>
      <c r="M4" s="32" t="s">
        <v>326</v>
      </c>
      <c r="N4" s="32" t="s">
        <v>296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344</v>
      </c>
      <c r="B11" s="14"/>
      <c r="C11" s="14"/>
      <c r="D11" s="15"/>
      <c r="E11" s="16"/>
      <c r="F11" s="35"/>
      <c r="G11" s="29"/>
      <c r="H11" s="35"/>
      <c r="I11" s="13" t="s">
        <v>345</v>
      </c>
      <c r="J11" s="14"/>
      <c r="K11" s="14"/>
      <c r="L11" s="14"/>
      <c r="M11" s="14"/>
      <c r="N11" s="21"/>
    </row>
    <row r="12" ht="16.5" spans="1:14">
      <c r="A12" s="17" t="s">
        <v>346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13" sqref="G1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326</v>
      </c>
      <c r="L2" s="5" t="s">
        <v>296</v>
      </c>
    </row>
    <row r="3" ht="18.75" spans="1:12">
      <c r="A3" s="22" t="s">
        <v>328</v>
      </c>
      <c r="B3" s="23" t="s">
        <v>300</v>
      </c>
      <c r="C3" s="23" t="s">
        <v>297</v>
      </c>
      <c r="D3" s="23" t="s">
        <v>298</v>
      </c>
      <c r="E3" s="24" t="s">
        <v>111</v>
      </c>
      <c r="F3" s="25" t="s">
        <v>299</v>
      </c>
      <c r="G3" s="26" t="s">
        <v>352</v>
      </c>
      <c r="H3" s="27" t="s">
        <v>353</v>
      </c>
      <c r="I3" s="27"/>
      <c r="J3" s="11"/>
      <c r="K3" s="30" t="s">
        <v>354</v>
      </c>
      <c r="L3" s="11" t="s">
        <v>316</v>
      </c>
    </row>
    <row r="4" ht="18.75" spans="1:12">
      <c r="A4" s="22" t="s">
        <v>328</v>
      </c>
      <c r="B4" s="23" t="s">
        <v>300</v>
      </c>
      <c r="C4" s="23" t="s">
        <v>301</v>
      </c>
      <c r="D4" s="23" t="s">
        <v>298</v>
      </c>
      <c r="E4" s="24" t="s">
        <v>112</v>
      </c>
      <c r="F4" s="25" t="s">
        <v>302</v>
      </c>
      <c r="G4" s="26" t="s">
        <v>352</v>
      </c>
      <c r="H4" s="27" t="s">
        <v>353</v>
      </c>
      <c r="I4" s="27"/>
      <c r="J4" s="11"/>
      <c r="K4" s="30" t="s">
        <v>354</v>
      </c>
      <c r="L4" s="11" t="s">
        <v>316</v>
      </c>
    </row>
    <row r="5" ht="18.75" spans="1:12">
      <c r="A5" s="22"/>
      <c r="B5" s="23" t="s">
        <v>300</v>
      </c>
      <c r="C5" s="23" t="s">
        <v>303</v>
      </c>
      <c r="D5" s="23" t="s">
        <v>298</v>
      </c>
      <c r="E5" s="24" t="s">
        <v>114</v>
      </c>
      <c r="F5" s="25" t="s">
        <v>302</v>
      </c>
      <c r="G5" s="26" t="s">
        <v>352</v>
      </c>
      <c r="H5" s="27" t="s">
        <v>353</v>
      </c>
      <c r="I5" s="9"/>
      <c r="J5" s="9"/>
      <c r="K5" s="30" t="s">
        <v>354</v>
      </c>
      <c r="L5" s="11" t="s">
        <v>316</v>
      </c>
    </row>
    <row r="6" ht="18.75" spans="1:12">
      <c r="A6" s="22"/>
      <c r="B6" s="23" t="s">
        <v>300</v>
      </c>
      <c r="C6" s="23" t="s">
        <v>304</v>
      </c>
      <c r="D6" s="23" t="s">
        <v>298</v>
      </c>
      <c r="E6" s="24" t="s">
        <v>113</v>
      </c>
      <c r="F6" s="25" t="s">
        <v>302</v>
      </c>
      <c r="G6" s="26" t="s">
        <v>352</v>
      </c>
      <c r="H6" s="27" t="s">
        <v>353</v>
      </c>
      <c r="I6" s="9"/>
      <c r="J6" s="9"/>
      <c r="K6" s="30" t="s">
        <v>354</v>
      </c>
      <c r="L6" s="11" t="s">
        <v>316</v>
      </c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355</v>
      </c>
      <c r="B9" s="14"/>
      <c r="C9" s="14"/>
      <c r="D9" s="14"/>
      <c r="E9" s="15"/>
      <c r="F9" s="16"/>
      <c r="G9" s="29"/>
      <c r="H9" s="13" t="s">
        <v>356</v>
      </c>
      <c r="I9" s="14"/>
      <c r="J9" s="14"/>
      <c r="K9" s="14"/>
      <c r="L9" s="21"/>
    </row>
    <row r="10" ht="16.5" spans="1:12">
      <c r="A10" s="17" t="s">
        <v>357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327</v>
      </c>
      <c r="D2" s="5" t="s">
        <v>285</v>
      </c>
      <c r="E2" s="5" t="s">
        <v>286</v>
      </c>
      <c r="F2" s="4" t="s">
        <v>359</v>
      </c>
      <c r="G2" s="4" t="s">
        <v>310</v>
      </c>
      <c r="H2" s="6" t="s">
        <v>311</v>
      </c>
      <c r="I2" s="19" t="s">
        <v>313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314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361</v>
      </c>
      <c r="B12" s="14"/>
      <c r="C12" s="14"/>
      <c r="D12" s="15"/>
      <c r="E12" s="16"/>
      <c r="F12" s="13" t="s">
        <v>362</v>
      </c>
      <c r="G12" s="14"/>
      <c r="H12" s="15"/>
      <c r="I12" s="21"/>
    </row>
    <row r="13" ht="16.5" spans="1:9">
      <c r="A13" s="17" t="s">
        <v>363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1">
      <c r="A4" s="272" t="s">
        <v>61</v>
      </c>
      <c r="B4" s="163" t="s">
        <v>62</v>
      </c>
      <c r="C4" s="164"/>
      <c r="D4" s="272" t="s">
        <v>63</v>
      </c>
      <c r="E4" s="273"/>
      <c r="F4" s="274">
        <v>45407</v>
      </c>
      <c r="G4" s="275"/>
      <c r="H4" s="272" t="s">
        <v>64</v>
      </c>
      <c r="I4" s="273"/>
      <c r="J4" s="163" t="s">
        <v>65</v>
      </c>
      <c r="K4" s="164" t="s">
        <v>66</v>
      </c>
    </row>
    <row r="5" ht="14.25" spans="1:11">
      <c r="A5" s="276" t="s">
        <v>67</v>
      </c>
      <c r="B5" s="163" t="s">
        <v>68</v>
      </c>
      <c r="C5" s="164"/>
      <c r="D5" s="272" t="s">
        <v>69</v>
      </c>
      <c r="E5" s="273"/>
      <c r="F5" s="274">
        <v>45392</v>
      </c>
      <c r="G5" s="275"/>
      <c r="H5" s="272" t="s">
        <v>70</v>
      </c>
      <c r="I5" s="273"/>
      <c r="J5" s="163" t="s">
        <v>65</v>
      </c>
      <c r="K5" s="164" t="s">
        <v>66</v>
      </c>
    </row>
    <row r="6" ht="14.25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45394</v>
      </c>
      <c r="G6" s="275"/>
      <c r="H6" s="272" t="s">
        <v>74</v>
      </c>
      <c r="I6" s="273"/>
      <c r="J6" s="163" t="s">
        <v>65</v>
      </c>
      <c r="K6" s="164" t="s">
        <v>66</v>
      </c>
    </row>
    <row r="7" ht="14.25" spans="1:11">
      <c r="A7" s="272" t="s">
        <v>75</v>
      </c>
      <c r="B7" s="280">
        <v>2000</v>
      </c>
      <c r="C7" s="281"/>
      <c r="D7" s="276" t="s">
        <v>76</v>
      </c>
      <c r="E7" s="282"/>
      <c r="F7" s="274">
        <v>45397</v>
      </c>
      <c r="G7" s="275"/>
      <c r="H7" s="272" t="s">
        <v>77</v>
      </c>
      <c r="I7" s="273"/>
      <c r="J7" s="163" t="s">
        <v>65</v>
      </c>
      <c r="K7" s="164" t="s">
        <v>66</v>
      </c>
    </row>
    <row r="8" ht="15" spans="1:11">
      <c r="A8" s="283" t="s">
        <v>78</v>
      </c>
      <c r="B8" s="284" t="s">
        <v>79</v>
      </c>
      <c r="C8" s="285"/>
      <c r="D8" s="286" t="s">
        <v>80</v>
      </c>
      <c r="E8" s="287"/>
      <c r="F8" s="288">
        <v>45402</v>
      </c>
      <c r="G8" s="289"/>
      <c r="H8" s="286" t="s">
        <v>81</v>
      </c>
      <c r="I8" s="287"/>
      <c r="J8" s="306" t="s">
        <v>65</v>
      </c>
      <c r="K8" s="338" t="s">
        <v>66</v>
      </c>
    </row>
    <row r="9" ht="15" spans="1:11">
      <c r="A9" s="395" t="s">
        <v>82</v>
      </c>
      <c r="B9" s="396"/>
      <c r="C9" s="396"/>
      <c r="D9" s="397"/>
      <c r="E9" s="397"/>
      <c r="F9" s="397"/>
      <c r="G9" s="397"/>
      <c r="H9" s="397"/>
      <c r="I9" s="397"/>
      <c r="J9" s="397"/>
      <c r="K9" s="445"/>
    </row>
    <row r="10" ht="15" spans="1:11">
      <c r="A10" s="398" t="s">
        <v>83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6"/>
    </row>
    <row r="11" ht="14.25" spans="1:11">
      <c r="A11" s="400" t="s">
        <v>84</v>
      </c>
      <c r="B11" s="401" t="s">
        <v>85</v>
      </c>
      <c r="C11" s="402" t="s">
        <v>86</v>
      </c>
      <c r="D11" s="403"/>
      <c r="E11" s="404" t="s">
        <v>87</v>
      </c>
      <c r="F11" s="401" t="s">
        <v>85</v>
      </c>
      <c r="G11" s="402" t="s">
        <v>86</v>
      </c>
      <c r="H11" s="402" t="s">
        <v>88</v>
      </c>
      <c r="I11" s="404" t="s">
        <v>89</v>
      </c>
      <c r="J11" s="401" t="s">
        <v>85</v>
      </c>
      <c r="K11" s="447" t="s">
        <v>86</v>
      </c>
    </row>
    <row r="12" ht="14.25" spans="1:11">
      <c r="A12" s="276" t="s">
        <v>90</v>
      </c>
      <c r="B12" s="296" t="s">
        <v>85</v>
      </c>
      <c r="C12" s="163" t="s">
        <v>86</v>
      </c>
      <c r="D12" s="282"/>
      <c r="E12" s="279" t="s">
        <v>91</v>
      </c>
      <c r="F12" s="296" t="s">
        <v>85</v>
      </c>
      <c r="G12" s="163" t="s">
        <v>86</v>
      </c>
      <c r="H12" s="163" t="s">
        <v>88</v>
      </c>
      <c r="I12" s="279" t="s">
        <v>92</v>
      </c>
      <c r="J12" s="296" t="s">
        <v>85</v>
      </c>
      <c r="K12" s="164" t="s">
        <v>86</v>
      </c>
    </row>
    <row r="13" ht="14.25" spans="1:11">
      <c r="A13" s="276" t="s">
        <v>93</v>
      </c>
      <c r="B13" s="296" t="s">
        <v>85</v>
      </c>
      <c r="C13" s="163" t="s">
        <v>86</v>
      </c>
      <c r="D13" s="282"/>
      <c r="E13" s="279" t="s">
        <v>94</v>
      </c>
      <c r="F13" s="163" t="s">
        <v>95</v>
      </c>
      <c r="G13" s="163" t="s">
        <v>96</v>
      </c>
      <c r="H13" s="163" t="s">
        <v>88</v>
      </c>
      <c r="I13" s="279" t="s">
        <v>97</v>
      </c>
      <c r="J13" s="296" t="s">
        <v>85</v>
      </c>
      <c r="K13" s="164" t="s">
        <v>86</v>
      </c>
    </row>
    <row r="14" ht="15" spans="1:11">
      <c r="A14" s="286" t="s">
        <v>98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40"/>
    </row>
    <row r="15" ht="15" spans="1:11">
      <c r="A15" s="398" t="s">
        <v>99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6"/>
    </row>
    <row r="16" ht="14.25" spans="1:11">
      <c r="A16" s="405" t="s">
        <v>100</v>
      </c>
      <c r="B16" s="402" t="s">
        <v>95</v>
      </c>
      <c r="C16" s="402" t="s">
        <v>96</v>
      </c>
      <c r="D16" s="406"/>
      <c r="E16" s="407" t="s">
        <v>101</v>
      </c>
      <c r="F16" s="402" t="s">
        <v>95</v>
      </c>
      <c r="G16" s="402" t="s">
        <v>96</v>
      </c>
      <c r="H16" s="408"/>
      <c r="I16" s="407" t="s">
        <v>102</v>
      </c>
      <c r="J16" s="402" t="s">
        <v>95</v>
      </c>
      <c r="K16" s="447" t="s">
        <v>96</v>
      </c>
    </row>
    <row r="17" customHeight="1" spans="1:22">
      <c r="A17" s="313" t="s">
        <v>103</v>
      </c>
      <c r="B17" s="163" t="s">
        <v>95</v>
      </c>
      <c r="C17" s="163" t="s">
        <v>96</v>
      </c>
      <c r="D17" s="409"/>
      <c r="E17" s="314" t="s">
        <v>104</v>
      </c>
      <c r="F17" s="163" t="s">
        <v>95</v>
      </c>
      <c r="G17" s="163" t="s">
        <v>96</v>
      </c>
      <c r="H17" s="410"/>
      <c r="I17" s="314" t="s">
        <v>105</v>
      </c>
      <c r="J17" s="163" t="s">
        <v>95</v>
      </c>
      <c r="K17" s="164" t="s">
        <v>96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1" t="s">
        <v>106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9"/>
    </row>
    <row r="19" s="393" customFormat="1" ht="18" customHeight="1" spans="1:11">
      <c r="A19" s="398" t="s">
        <v>107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6"/>
    </row>
    <row r="20" customHeight="1" spans="1:11">
      <c r="A20" s="413" t="s">
        <v>108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50"/>
    </row>
    <row r="21" ht="21.75" customHeight="1" spans="1:11">
      <c r="A21" s="415" t="s">
        <v>109</v>
      </c>
      <c r="B21" s="106"/>
      <c r="C21" s="416">
        <v>120</v>
      </c>
      <c r="D21" s="416">
        <v>130</v>
      </c>
      <c r="E21" s="416">
        <v>140</v>
      </c>
      <c r="F21" s="416">
        <v>150</v>
      </c>
      <c r="G21" s="416">
        <v>160</v>
      </c>
      <c r="H21" s="417">
        <v>170</v>
      </c>
      <c r="I21" s="106"/>
      <c r="J21" s="451"/>
      <c r="K21" s="345" t="s">
        <v>110</v>
      </c>
    </row>
    <row r="22" ht="23" customHeight="1" spans="1:11">
      <c r="A22" s="418" t="s">
        <v>111</v>
      </c>
      <c r="B22" s="419"/>
      <c r="C22" s="419" t="s">
        <v>95</v>
      </c>
      <c r="D22" s="419" t="s">
        <v>95</v>
      </c>
      <c r="E22" s="419" t="s">
        <v>95</v>
      </c>
      <c r="F22" s="419" t="s">
        <v>95</v>
      </c>
      <c r="G22" s="419" t="s">
        <v>95</v>
      </c>
      <c r="H22" s="419" t="s">
        <v>95</v>
      </c>
      <c r="I22" s="419"/>
      <c r="J22" s="419"/>
      <c r="K22" s="452"/>
    </row>
    <row r="23" ht="23" customHeight="1" spans="1:11">
      <c r="A23" s="418" t="s">
        <v>112</v>
      </c>
      <c r="B23" s="419"/>
      <c r="C23" s="419" t="s">
        <v>95</v>
      </c>
      <c r="D23" s="419" t="s">
        <v>95</v>
      </c>
      <c r="E23" s="419" t="s">
        <v>95</v>
      </c>
      <c r="F23" s="419" t="s">
        <v>95</v>
      </c>
      <c r="G23" s="419" t="s">
        <v>95</v>
      </c>
      <c r="H23" s="419" t="s">
        <v>95</v>
      </c>
      <c r="I23" s="419"/>
      <c r="J23" s="419"/>
      <c r="K23" s="452"/>
    </row>
    <row r="24" ht="23" customHeight="1" spans="1:11">
      <c r="A24" s="418" t="s">
        <v>113</v>
      </c>
      <c r="B24" s="420"/>
      <c r="C24" s="419" t="s">
        <v>95</v>
      </c>
      <c r="D24" s="419" t="s">
        <v>95</v>
      </c>
      <c r="E24" s="419" t="s">
        <v>95</v>
      </c>
      <c r="F24" s="419" t="s">
        <v>95</v>
      </c>
      <c r="G24" s="419" t="s">
        <v>95</v>
      </c>
      <c r="H24" s="419" t="s">
        <v>95</v>
      </c>
      <c r="I24" s="420"/>
      <c r="J24" s="420"/>
      <c r="K24" s="453"/>
    </row>
    <row r="25" ht="23" customHeight="1" spans="1:11">
      <c r="A25" s="418" t="s">
        <v>114</v>
      </c>
      <c r="B25" s="421"/>
      <c r="C25" s="419" t="s">
        <v>95</v>
      </c>
      <c r="D25" s="419" t="s">
        <v>95</v>
      </c>
      <c r="E25" s="419" t="s">
        <v>95</v>
      </c>
      <c r="F25" s="419" t="s">
        <v>95</v>
      </c>
      <c r="G25" s="419" t="s">
        <v>95</v>
      </c>
      <c r="H25" s="419" t="s">
        <v>95</v>
      </c>
      <c r="I25" s="421"/>
      <c r="J25" s="421"/>
      <c r="K25" s="453"/>
    </row>
    <row r="26" ht="23" customHeight="1" spans="1:11">
      <c r="A26" s="422"/>
      <c r="B26" s="421"/>
      <c r="C26" s="421"/>
      <c r="D26" s="421"/>
      <c r="E26" s="421"/>
      <c r="F26" s="421"/>
      <c r="G26" s="421"/>
      <c r="H26" s="421"/>
      <c r="I26" s="421"/>
      <c r="J26" s="421"/>
      <c r="K26" s="453"/>
    </row>
    <row r="27" ht="23" customHeight="1" spans="1:11">
      <c r="A27" s="422"/>
      <c r="B27" s="421"/>
      <c r="C27" s="421"/>
      <c r="D27" s="421"/>
      <c r="E27" s="421"/>
      <c r="F27" s="421"/>
      <c r="G27" s="421"/>
      <c r="H27" s="421"/>
      <c r="I27" s="421"/>
      <c r="J27" s="421"/>
      <c r="K27" s="453"/>
    </row>
    <row r="28" ht="18" customHeight="1" spans="1:11">
      <c r="A28" s="423" t="s">
        <v>115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54"/>
    </row>
    <row r="29" ht="18.75" customHeight="1" spans="1:1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55"/>
    </row>
    <row r="30" ht="18.75" customHeight="1" spans="1:11">
      <c r="A30" s="427"/>
      <c r="B30" s="428"/>
      <c r="C30" s="428"/>
      <c r="D30" s="428"/>
      <c r="E30" s="428"/>
      <c r="F30" s="428"/>
      <c r="G30" s="428"/>
      <c r="H30" s="428"/>
      <c r="I30" s="428"/>
      <c r="J30" s="428"/>
      <c r="K30" s="456"/>
    </row>
    <row r="31" ht="18" customHeight="1" spans="1:11">
      <c r="A31" s="423" t="s">
        <v>116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4"/>
    </row>
    <row r="32" ht="14.25" spans="1:11">
      <c r="A32" s="429" t="s">
        <v>117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57"/>
    </row>
    <row r="33" ht="15" spans="1:11">
      <c r="A33" s="171" t="s">
        <v>118</v>
      </c>
      <c r="B33" s="172"/>
      <c r="C33" s="163" t="s">
        <v>65</v>
      </c>
      <c r="D33" s="163" t="s">
        <v>66</v>
      </c>
      <c r="E33" s="431" t="s">
        <v>119</v>
      </c>
      <c r="F33" s="432"/>
      <c r="G33" s="432"/>
      <c r="H33" s="432"/>
      <c r="I33" s="432"/>
      <c r="J33" s="432"/>
      <c r="K33" s="458"/>
    </row>
    <row r="34" ht="15" spans="1:11">
      <c r="A34" s="433" t="s">
        <v>120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</row>
    <row r="35" ht="21" customHeight="1" spans="1:11">
      <c r="A35" s="434" t="s">
        <v>121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59"/>
    </row>
    <row r="36" ht="21" customHeight="1" spans="1:11">
      <c r="A36" s="321" t="s">
        <v>122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 t="s">
        <v>123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 t="s">
        <v>124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15" spans="1:11">
      <c r="A42" s="316" t="s">
        <v>125</v>
      </c>
      <c r="B42" s="317"/>
      <c r="C42" s="317"/>
      <c r="D42" s="317"/>
      <c r="E42" s="317"/>
      <c r="F42" s="317"/>
      <c r="G42" s="317"/>
      <c r="H42" s="317"/>
      <c r="I42" s="317"/>
      <c r="J42" s="317"/>
      <c r="K42" s="349"/>
    </row>
    <row r="43" ht="15" spans="1:11">
      <c r="A43" s="398" t="s">
        <v>126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6"/>
    </row>
    <row r="44" ht="14.25" spans="1:11">
      <c r="A44" s="405" t="s">
        <v>127</v>
      </c>
      <c r="B44" s="402" t="s">
        <v>95</v>
      </c>
      <c r="C44" s="402" t="s">
        <v>96</v>
      </c>
      <c r="D44" s="402" t="s">
        <v>88</v>
      </c>
      <c r="E44" s="407" t="s">
        <v>128</v>
      </c>
      <c r="F44" s="402" t="s">
        <v>95</v>
      </c>
      <c r="G44" s="402" t="s">
        <v>96</v>
      </c>
      <c r="H44" s="402" t="s">
        <v>88</v>
      </c>
      <c r="I44" s="407" t="s">
        <v>129</v>
      </c>
      <c r="J44" s="402" t="s">
        <v>95</v>
      </c>
      <c r="K44" s="447" t="s">
        <v>96</v>
      </c>
    </row>
    <row r="45" ht="14.25" spans="1:11">
      <c r="A45" s="313" t="s">
        <v>87</v>
      </c>
      <c r="B45" s="163" t="s">
        <v>95</v>
      </c>
      <c r="C45" s="163" t="s">
        <v>96</v>
      </c>
      <c r="D45" s="163" t="s">
        <v>88</v>
      </c>
      <c r="E45" s="314" t="s">
        <v>94</v>
      </c>
      <c r="F45" s="163" t="s">
        <v>95</v>
      </c>
      <c r="G45" s="163" t="s">
        <v>96</v>
      </c>
      <c r="H45" s="163" t="s">
        <v>88</v>
      </c>
      <c r="I45" s="314" t="s">
        <v>105</v>
      </c>
      <c r="J45" s="163" t="s">
        <v>95</v>
      </c>
      <c r="K45" s="164" t="s">
        <v>96</v>
      </c>
    </row>
    <row r="46" ht="15" spans="1:11">
      <c r="A46" s="286" t="s">
        <v>98</v>
      </c>
      <c r="B46" s="287"/>
      <c r="C46" s="287"/>
      <c r="D46" s="287"/>
      <c r="E46" s="287"/>
      <c r="F46" s="287"/>
      <c r="G46" s="287"/>
      <c r="H46" s="287"/>
      <c r="I46" s="287"/>
      <c r="J46" s="287"/>
      <c r="K46" s="340"/>
    </row>
    <row r="47" ht="15" spans="1:11">
      <c r="A47" s="433" t="s">
        <v>130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</row>
    <row r="48" ht="15" spans="1:11">
      <c r="A48" s="434"/>
      <c r="B48" s="435"/>
      <c r="C48" s="435"/>
      <c r="D48" s="435"/>
      <c r="E48" s="435"/>
      <c r="F48" s="435"/>
      <c r="G48" s="435"/>
      <c r="H48" s="435"/>
      <c r="I48" s="435"/>
      <c r="J48" s="435"/>
      <c r="K48" s="459"/>
    </row>
    <row r="49" ht="15" spans="1:11">
      <c r="A49" s="436" t="s">
        <v>131</v>
      </c>
      <c r="B49" s="437" t="s">
        <v>132</v>
      </c>
      <c r="C49" s="437"/>
      <c r="D49" s="438" t="s">
        <v>133</v>
      </c>
      <c r="E49" s="439" t="s">
        <v>134</v>
      </c>
      <c r="F49" s="440" t="s">
        <v>135</v>
      </c>
      <c r="G49" s="441">
        <v>45394</v>
      </c>
      <c r="H49" s="442" t="s">
        <v>136</v>
      </c>
      <c r="I49" s="460"/>
      <c r="J49" s="461" t="s">
        <v>137</v>
      </c>
      <c r="K49" s="462"/>
    </row>
    <row r="50" ht="15" spans="1:11">
      <c r="A50" s="433" t="s">
        <v>138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</row>
    <row r="51" ht="15" spans="1:11">
      <c r="A51" s="443" t="s">
        <v>139</v>
      </c>
      <c r="B51" s="444"/>
      <c r="C51" s="444"/>
      <c r="D51" s="444"/>
      <c r="E51" s="444"/>
      <c r="F51" s="444"/>
      <c r="G51" s="444"/>
      <c r="H51" s="444"/>
      <c r="I51" s="444"/>
      <c r="J51" s="444"/>
      <c r="K51" s="463"/>
    </row>
    <row r="52" ht="15" spans="1:11">
      <c r="A52" s="436" t="s">
        <v>131</v>
      </c>
      <c r="B52" s="437" t="s">
        <v>132</v>
      </c>
      <c r="C52" s="437"/>
      <c r="D52" s="438" t="s">
        <v>133</v>
      </c>
      <c r="E52" s="439" t="s">
        <v>134</v>
      </c>
      <c r="F52" s="440" t="s">
        <v>140</v>
      </c>
      <c r="G52" s="441">
        <v>45394</v>
      </c>
      <c r="H52" s="442" t="s">
        <v>136</v>
      </c>
      <c r="I52" s="460"/>
      <c r="J52" s="461" t="s">
        <v>137</v>
      </c>
      <c r="K52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A6" sqref="A6:G16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6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57" customWidth="1"/>
    <col min="17" max="254" width="9" style="84"/>
    <col min="255" max="16384" width="9" style="88"/>
  </cols>
  <sheetData>
    <row r="1" s="84" customFormat="1" ht="29" customHeight="1" spans="1:257">
      <c r="A1" s="90" t="s">
        <v>141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70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4" customFormat="1" ht="20" customHeight="1" spans="1:257">
      <c r="A2" s="358" t="s">
        <v>61</v>
      </c>
      <c r="B2" s="359" t="str">
        <f>首期!B4</f>
        <v>QAMMBM95664</v>
      </c>
      <c r="C2" s="360"/>
      <c r="D2" s="361"/>
      <c r="E2" s="362" t="s">
        <v>67</v>
      </c>
      <c r="F2" s="363" t="s">
        <v>68</v>
      </c>
      <c r="G2" s="363"/>
      <c r="H2" s="363"/>
      <c r="I2" s="371"/>
      <c r="J2" s="372" t="s">
        <v>57</v>
      </c>
      <c r="K2" s="373" t="s">
        <v>56</v>
      </c>
      <c r="L2" s="373"/>
      <c r="M2" s="373"/>
      <c r="N2" s="373"/>
      <c r="O2" s="374"/>
      <c r="P2" s="37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4" customFormat="1" spans="1:257">
      <c r="A3" s="364" t="s">
        <v>142</v>
      </c>
      <c r="B3" s="100" t="s">
        <v>143</v>
      </c>
      <c r="C3" s="101"/>
      <c r="D3" s="100"/>
      <c r="E3" s="100"/>
      <c r="F3" s="100"/>
      <c r="G3" s="100"/>
      <c r="H3" s="100"/>
      <c r="I3" s="376"/>
      <c r="J3" s="143"/>
      <c r="K3" s="143"/>
      <c r="L3" s="143"/>
      <c r="M3" s="143"/>
      <c r="N3" s="143"/>
      <c r="O3" s="377"/>
      <c r="P3" s="37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4" customFormat="1" ht="16.5" spans="1:257">
      <c r="A4" s="364"/>
      <c r="B4" s="102" t="s">
        <v>144</v>
      </c>
      <c r="C4" s="103" t="s">
        <v>145</v>
      </c>
      <c r="D4" s="102" t="s">
        <v>146</v>
      </c>
      <c r="E4" s="102" t="s">
        <v>147</v>
      </c>
      <c r="F4" s="104" t="s">
        <v>148</v>
      </c>
      <c r="G4" s="102" t="s">
        <v>149</v>
      </c>
      <c r="H4" s="105" t="s">
        <v>150</v>
      </c>
      <c r="I4" s="376"/>
      <c r="J4" s="379"/>
      <c r="K4" s="380" t="s">
        <v>114</v>
      </c>
      <c r="L4" s="380" t="s">
        <v>151</v>
      </c>
      <c r="M4" s="380" t="s">
        <v>152</v>
      </c>
      <c r="N4" s="381"/>
      <c r="O4" s="381"/>
      <c r="P4" s="38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4" customFormat="1" ht="16.5" spans="1:257">
      <c r="A5" s="364"/>
      <c r="B5" s="106"/>
      <c r="C5" s="106"/>
      <c r="D5" s="107"/>
      <c r="E5" s="107"/>
      <c r="F5" s="107"/>
      <c r="G5" s="107"/>
      <c r="H5" s="105"/>
      <c r="I5" s="142"/>
      <c r="J5" s="383"/>
      <c r="K5" s="384"/>
      <c r="L5" s="384">
        <v>130</v>
      </c>
      <c r="M5" s="384">
        <v>130</v>
      </c>
      <c r="N5" s="385"/>
      <c r="O5" s="384"/>
      <c r="P5" s="386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4" customFormat="1" ht="20" customHeight="1" spans="1:257">
      <c r="A6" s="245" t="s">
        <v>153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11">
        <f t="shared" si="1"/>
        <v>94</v>
      </c>
      <c r="G6" s="109">
        <f t="shared" si="1"/>
        <v>100</v>
      </c>
      <c r="H6" s="112" t="s">
        <v>154</v>
      </c>
      <c r="I6" s="142"/>
      <c r="J6" s="383"/>
      <c r="K6" s="383"/>
      <c r="L6" s="383" t="s">
        <v>155</v>
      </c>
      <c r="M6" s="383" t="s">
        <v>156</v>
      </c>
      <c r="N6" s="383"/>
      <c r="O6" s="383"/>
      <c r="P6" s="38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4" customFormat="1" ht="20" customHeight="1" spans="1:257">
      <c r="A7" s="246" t="s">
        <v>157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 t="shared" ref="G7:G9" si="2">F7+4</f>
        <v>68</v>
      </c>
      <c r="H7" s="112" t="s">
        <v>154</v>
      </c>
      <c r="I7" s="142"/>
      <c r="J7" s="383"/>
      <c r="K7" s="383"/>
      <c r="L7" s="383" t="s">
        <v>155</v>
      </c>
      <c r="M7" s="383" t="s">
        <v>156</v>
      </c>
      <c r="N7" s="383"/>
      <c r="O7" s="383"/>
      <c r="P7" s="38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4" customFormat="1" ht="20" customHeight="1" spans="1:257">
      <c r="A8" s="246" t="s">
        <v>158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11">
        <f>E8+6</f>
        <v>96</v>
      </c>
      <c r="G8" s="109">
        <f t="shared" si="2"/>
        <v>100</v>
      </c>
      <c r="H8" s="112" t="s">
        <v>154</v>
      </c>
      <c r="I8" s="142"/>
      <c r="J8" s="383"/>
      <c r="K8" s="383"/>
      <c r="L8" s="383" t="s">
        <v>159</v>
      </c>
      <c r="M8" s="383" t="s">
        <v>159</v>
      </c>
      <c r="N8" s="383"/>
      <c r="O8" s="383"/>
      <c r="P8" s="38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4" customFormat="1" ht="20" customHeight="1" spans="1:257">
      <c r="A9" s="245" t="s">
        <v>160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11">
        <f>E9+6</f>
        <v>98</v>
      </c>
      <c r="G9" s="109">
        <f t="shared" si="2"/>
        <v>102</v>
      </c>
      <c r="H9" s="112" t="s">
        <v>161</v>
      </c>
      <c r="I9" s="142"/>
      <c r="J9" s="383"/>
      <c r="K9" s="383"/>
      <c r="L9" s="383" t="s">
        <v>155</v>
      </c>
      <c r="M9" s="383" t="s">
        <v>162</v>
      </c>
      <c r="N9" s="383"/>
      <c r="O9" s="383"/>
      <c r="P9" s="38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4" customFormat="1" ht="20" customHeight="1" spans="1:257">
      <c r="A10" s="247" t="s">
        <v>163</v>
      </c>
      <c r="B10" s="115">
        <f>C10-1.6</f>
        <v>22.9</v>
      </c>
      <c r="C10" s="116">
        <v>24.5</v>
      </c>
      <c r="D10" s="115">
        <f>C10+1.9</f>
        <v>26.4</v>
      </c>
      <c r="E10" s="115">
        <f>C10+3.8</f>
        <v>28.3</v>
      </c>
      <c r="F10" s="117">
        <f>C10+5.7</f>
        <v>30.2</v>
      </c>
      <c r="G10" s="115">
        <f>C10+7</f>
        <v>31.5</v>
      </c>
      <c r="H10" s="112" t="s">
        <v>161</v>
      </c>
      <c r="I10" s="142"/>
      <c r="J10" s="383"/>
      <c r="K10" s="383"/>
      <c r="L10" s="383" t="s">
        <v>159</v>
      </c>
      <c r="M10" s="383" t="s">
        <v>159</v>
      </c>
      <c r="N10" s="383"/>
      <c r="O10" s="383"/>
      <c r="P10" s="38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4" customFormat="1" ht="20" customHeight="1" spans="1:257">
      <c r="A11" s="245" t="s">
        <v>164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11">
        <f>E11+1.2</f>
        <v>22.6</v>
      </c>
      <c r="G11" s="109">
        <f>F11+0.7</f>
        <v>23.3</v>
      </c>
      <c r="H11" s="112" t="s">
        <v>165</v>
      </c>
      <c r="I11" s="142"/>
      <c r="J11" s="383"/>
      <c r="K11" s="383"/>
      <c r="L11" s="383" t="s">
        <v>159</v>
      </c>
      <c r="M11" s="383" t="s">
        <v>159</v>
      </c>
      <c r="N11" s="383"/>
      <c r="O11" s="383"/>
      <c r="P11" s="38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4" customFormat="1" ht="20" customHeight="1" spans="1:257">
      <c r="A12" s="246" t="s">
        <v>166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11">
        <f t="shared" si="3"/>
        <v>15.5</v>
      </c>
      <c r="G12" s="109">
        <f t="shared" si="3"/>
        <v>16</v>
      </c>
      <c r="H12" s="112" t="s">
        <v>161</v>
      </c>
      <c r="I12" s="142"/>
      <c r="J12" s="383"/>
      <c r="K12" s="383"/>
      <c r="L12" s="383" t="s">
        <v>159</v>
      </c>
      <c r="M12" s="383" t="s">
        <v>159</v>
      </c>
      <c r="N12" s="383"/>
      <c r="O12" s="383"/>
      <c r="P12" s="38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4" customFormat="1" ht="20" customHeight="1" spans="1:257">
      <c r="A13" s="246" t="s">
        <v>167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11">
        <f t="shared" si="4"/>
        <v>13</v>
      </c>
      <c r="G13" s="109">
        <f t="shared" si="4"/>
        <v>13.5</v>
      </c>
      <c r="H13" s="112">
        <v>0</v>
      </c>
      <c r="I13" s="142"/>
      <c r="J13" s="383"/>
      <c r="K13" s="383"/>
      <c r="L13" s="383" t="s">
        <v>159</v>
      </c>
      <c r="M13" s="383" t="s">
        <v>159</v>
      </c>
      <c r="N13" s="383"/>
      <c r="O13" s="383"/>
      <c r="P13" s="38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4" customFormat="1" ht="20" customHeight="1" spans="1:257">
      <c r="A14" s="245" t="s">
        <v>168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11">
        <f>E14+1.7</f>
        <v>29.1</v>
      </c>
      <c r="G14" s="109">
        <f>F14+1.6</f>
        <v>30.7</v>
      </c>
      <c r="H14" s="118"/>
      <c r="I14" s="142"/>
      <c r="J14" s="383"/>
      <c r="K14" s="383"/>
      <c r="L14" s="383" t="s">
        <v>156</v>
      </c>
      <c r="M14" s="383" t="s">
        <v>159</v>
      </c>
      <c r="N14" s="383"/>
      <c r="O14" s="383"/>
      <c r="P14" s="38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4" customFormat="1" ht="20" customHeight="1" spans="1:257">
      <c r="A15" s="245" t="s">
        <v>169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11">
        <f>E15+2.25</f>
        <v>39.75</v>
      </c>
      <c r="G15" s="109">
        <f>F15+2</f>
        <v>41.75</v>
      </c>
      <c r="H15" s="118"/>
      <c r="I15" s="142"/>
      <c r="J15" s="383"/>
      <c r="K15" s="383"/>
      <c r="L15" s="383" t="s">
        <v>155</v>
      </c>
      <c r="M15" s="383" t="s">
        <v>170</v>
      </c>
      <c r="N15" s="383"/>
      <c r="O15" s="383"/>
      <c r="P15" s="38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4" customFormat="1" ht="20" customHeight="1" spans="1:257">
      <c r="A16" s="245" t="s">
        <v>171</v>
      </c>
      <c r="B16" s="119">
        <v>12</v>
      </c>
      <c r="C16" s="119"/>
      <c r="D16" s="119">
        <f>B16+1</f>
        <v>13</v>
      </c>
      <c r="E16" s="120"/>
      <c r="F16" s="121">
        <f>D16+1</f>
        <v>14</v>
      </c>
      <c r="G16" s="122"/>
      <c r="H16" s="118"/>
      <c r="I16" s="142"/>
      <c r="J16" s="383"/>
      <c r="K16" s="383"/>
      <c r="L16" s="383" t="s">
        <v>159</v>
      </c>
      <c r="M16" s="383" t="s">
        <v>159</v>
      </c>
      <c r="N16" s="383"/>
      <c r="O16" s="383"/>
      <c r="P16" s="3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4" customFormat="1" ht="20" customHeight="1" spans="1:257">
      <c r="A17" s="365"/>
      <c r="B17" s="124"/>
      <c r="C17" s="124"/>
      <c r="D17" s="124"/>
      <c r="E17" s="124"/>
      <c r="F17" s="124"/>
      <c r="G17" s="124"/>
      <c r="H17" s="125"/>
      <c r="I17" s="142"/>
      <c r="J17" s="383"/>
      <c r="K17" s="383"/>
      <c r="L17" s="383"/>
      <c r="M17" s="383"/>
      <c r="N17" s="383"/>
      <c r="O17" s="383"/>
      <c r="P17" s="38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4" customFormat="1" ht="20" customHeight="1" spans="1:257">
      <c r="A18" s="366"/>
      <c r="B18" s="127"/>
      <c r="C18" s="127"/>
      <c r="D18" s="127"/>
      <c r="E18" s="127"/>
      <c r="F18" s="127"/>
      <c r="G18" s="127"/>
      <c r="H18" s="125"/>
      <c r="I18" s="142"/>
      <c r="J18" s="383"/>
      <c r="K18" s="383"/>
      <c r="L18" s="383"/>
      <c r="M18" s="383"/>
      <c r="N18" s="383"/>
      <c r="O18" s="383"/>
      <c r="P18" s="38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4" customFormat="1" ht="20" customHeight="1" spans="1:257">
      <c r="A19" s="366"/>
      <c r="B19" s="127"/>
      <c r="C19" s="127"/>
      <c r="D19" s="127"/>
      <c r="E19" s="127"/>
      <c r="F19" s="127"/>
      <c r="G19" s="127"/>
      <c r="H19" s="128"/>
      <c r="I19" s="142"/>
      <c r="J19" s="383"/>
      <c r="K19" s="383"/>
      <c r="L19" s="383"/>
      <c r="M19" s="383"/>
      <c r="N19" s="383"/>
      <c r="O19" s="383"/>
      <c r="P19" s="38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4" customFormat="1" ht="20" customHeight="1" spans="1:257">
      <c r="A20" s="367"/>
      <c r="B20" s="368"/>
      <c r="C20" s="368"/>
      <c r="D20" s="368"/>
      <c r="E20" s="369"/>
      <c r="F20" s="368"/>
      <c r="G20" s="368"/>
      <c r="H20" s="368"/>
      <c r="I20" s="388"/>
      <c r="J20" s="389"/>
      <c r="K20" s="389"/>
      <c r="L20" s="390"/>
      <c r="M20" s="389"/>
      <c r="N20" s="389"/>
      <c r="O20" s="390"/>
      <c r="P20" s="391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4" customFormat="1" ht="17.25" spans="1:257">
      <c r="A21" s="133"/>
      <c r="B21" s="133"/>
      <c r="C21" s="134"/>
      <c r="D21" s="134"/>
      <c r="E21" s="135"/>
      <c r="F21" s="134"/>
      <c r="G21" s="134"/>
      <c r="H21" s="134"/>
      <c r="P21" s="370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4" customFormat="1" spans="1:257">
      <c r="A22" s="136" t="s">
        <v>172</v>
      </c>
      <c r="B22" s="136"/>
      <c r="C22" s="137"/>
      <c r="D22" s="137"/>
      <c r="P22" s="370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s="84" customFormat="1" spans="3:257">
      <c r="C23" s="86"/>
      <c r="D23" s="86"/>
      <c r="J23" s="152" t="s">
        <v>173</v>
      </c>
      <c r="K23" s="392">
        <v>45394</v>
      </c>
      <c r="L23" s="152" t="s">
        <v>174</v>
      </c>
      <c r="M23" s="152" t="s">
        <v>134</v>
      </c>
      <c r="N23" s="152" t="s">
        <v>175</v>
      </c>
      <c r="O23" s="84" t="s">
        <v>137</v>
      </c>
      <c r="P23" s="370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O10" sqref="O10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7" t="s">
        <v>176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62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6" t="s">
        <v>56</v>
      </c>
      <c r="J2" s="336"/>
      <c r="K2" s="337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163" t="s">
        <v>62</v>
      </c>
      <c r="C4" s="164"/>
      <c r="D4" s="272" t="s">
        <v>63</v>
      </c>
      <c r="E4" s="273"/>
      <c r="F4" s="274">
        <v>45407</v>
      </c>
      <c r="G4" s="275"/>
      <c r="H4" s="272" t="s">
        <v>64</v>
      </c>
      <c r="I4" s="273"/>
      <c r="J4" s="163" t="s">
        <v>65</v>
      </c>
      <c r="K4" s="164" t="s">
        <v>66</v>
      </c>
    </row>
    <row r="5" customHeight="1" spans="1:11">
      <c r="A5" s="276" t="s">
        <v>67</v>
      </c>
      <c r="B5" s="163" t="s">
        <v>68</v>
      </c>
      <c r="C5" s="164"/>
      <c r="D5" s="272" t="s">
        <v>69</v>
      </c>
      <c r="E5" s="273"/>
      <c r="F5" s="274">
        <v>45392</v>
      </c>
      <c r="G5" s="275"/>
      <c r="H5" s="272" t="s">
        <v>70</v>
      </c>
      <c r="I5" s="273"/>
      <c r="J5" s="163" t="s">
        <v>65</v>
      </c>
      <c r="K5" s="164" t="s">
        <v>66</v>
      </c>
    </row>
    <row r="6" customHeight="1" spans="1:11">
      <c r="A6" s="272" t="s">
        <v>71</v>
      </c>
      <c r="B6" s="277" t="s">
        <v>72</v>
      </c>
      <c r="C6" s="278">
        <v>6</v>
      </c>
      <c r="D6" s="276" t="s">
        <v>73</v>
      </c>
      <c r="E6" s="279"/>
      <c r="F6" s="274">
        <v>45394</v>
      </c>
      <c r="G6" s="275"/>
      <c r="H6" s="272" t="s">
        <v>74</v>
      </c>
      <c r="I6" s="273"/>
      <c r="J6" s="163" t="s">
        <v>65</v>
      </c>
      <c r="K6" s="164" t="s">
        <v>66</v>
      </c>
    </row>
    <row r="7" customHeight="1" spans="1:11">
      <c r="A7" s="272" t="s">
        <v>75</v>
      </c>
      <c r="B7" s="280">
        <v>2000</v>
      </c>
      <c r="C7" s="281"/>
      <c r="D7" s="276" t="s">
        <v>76</v>
      </c>
      <c r="E7" s="282"/>
      <c r="F7" s="274">
        <v>45397</v>
      </c>
      <c r="G7" s="275"/>
      <c r="H7" s="272" t="s">
        <v>77</v>
      </c>
      <c r="I7" s="273"/>
      <c r="J7" s="163" t="s">
        <v>65</v>
      </c>
      <c r="K7" s="164" t="s">
        <v>66</v>
      </c>
    </row>
    <row r="8" customHeight="1" spans="1:16">
      <c r="A8" s="283" t="s">
        <v>78</v>
      </c>
      <c r="B8" s="284" t="s">
        <v>79</v>
      </c>
      <c r="C8" s="285"/>
      <c r="D8" s="286" t="s">
        <v>80</v>
      </c>
      <c r="E8" s="287"/>
      <c r="F8" s="288">
        <v>45402</v>
      </c>
      <c r="G8" s="289"/>
      <c r="H8" s="286" t="s">
        <v>81</v>
      </c>
      <c r="I8" s="287"/>
      <c r="J8" s="306" t="s">
        <v>65</v>
      </c>
      <c r="K8" s="338" t="s">
        <v>66</v>
      </c>
      <c r="P8" s="216" t="s">
        <v>177</v>
      </c>
    </row>
    <row r="9" customHeight="1" spans="1:11">
      <c r="A9" s="290" t="s">
        <v>178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customHeight="1" spans="1:11">
      <c r="A10" s="291" t="s">
        <v>84</v>
      </c>
      <c r="B10" s="292" t="s">
        <v>85</v>
      </c>
      <c r="C10" s="293" t="s">
        <v>86</v>
      </c>
      <c r="D10" s="294"/>
      <c r="E10" s="295" t="s">
        <v>89</v>
      </c>
      <c r="F10" s="292" t="s">
        <v>85</v>
      </c>
      <c r="G10" s="293" t="s">
        <v>86</v>
      </c>
      <c r="H10" s="292"/>
      <c r="I10" s="295" t="s">
        <v>87</v>
      </c>
      <c r="J10" s="292" t="s">
        <v>85</v>
      </c>
      <c r="K10" s="339" t="s">
        <v>86</v>
      </c>
    </row>
    <row r="11" customHeight="1" spans="1:11">
      <c r="A11" s="276" t="s">
        <v>90</v>
      </c>
      <c r="B11" s="296" t="s">
        <v>85</v>
      </c>
      <c r="C11" s="163" t="s">
        <v>86</v>
      </c>
      <c r="D11" s="282"/>
      <c r="E11" s="279" t="s">
        <v>92</v>
      </c>
      <c r="F11" s="296" t="s">
        <v>85</v>
      </c>
      <c r="G11" s="163" t="s">
        <v>86</v>
      </c>
      <c r="H11" s="296"/>
      <c r="I11" s="279" t="s">
        <v>97</v>
      </c>
      <c r="J11" s="296" t="s">
        <v>85</v>
      </c>
      <c r="K11" s="164" t="s">
        <v>86</v>
      </c>
    </row>
    <row r="12" customHeight="1" spans="1:11">
      <c r="A12" s="286" t="s">
        <v>119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40"/>
    </row>
    <row r="13" customHeight="1" spans="1:11">
      <c r="A13" s="297" t="s">
        <v>179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180</v>
      </c>
      <c r="B14" s="299"/>
      <c r="C14" s="299"/>
      <c r="D14" s="299"/>
      <c r="E14" s="299"/>
      <c r="F14" s="299"/>
      <c r="G14" s="299"/>
      <c r="H14" s="300"/>
      <c r="I14" s="341"/>
      <c r="J14" s="341"/>
      <c r="K14" s="342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3"/>
      <c r="J15" s="344"/>
      <c r="K15" s="345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8"/>
    </row>
    <row r="17" customHeight="1" spans="1:11">
      <c r="A17" s="297" t="s">
        <v>181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customHeight="1" spans="1:11">
      <c r="A18" s="307" t="s">
        <v>182</v>
      </c>
      <c r="B18" s="308"/>
      <c r="C18" s="308"/>
      <c r="D18" s="308"/>
      <c r="E18" s="308"/>
      <c r="F18" s="308"/>
      <c r="G18" s="308"/>
      <c r="H18" s="308"/>
      <c r="I18" s="341"/>
      <c r="J18" s="341"/>
      <c r="K18" s="342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3"/>
      <c r="J19" s="344"/>
      <c r="K19" s="345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customHeight="1" spans="1:11">
      <c r="A21" s="309" t="s">
        <v>116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8" t="s">
        <v>117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118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10" t="s">
        <v>183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46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7"/>
    </row>
    <row r="26" customHeight="1" spans="1:11">
      <c r="A26" s="290" t="s">
        <v>126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customHeight="1" spans="1:11">
      <c r="A27" s="266" t="s">
        <v>127</v>
      </c>
      <c r="B27" s="293" t="s">
        <v>95</v>
      </c>
      <c r="C27" s="293" t="s">
        <v>96</v>
      </c>
      <c r="D27" s="293" t="s">
        <v>88</v>
      </c>
      <c r="E27" s="267" t="s">
        <v>128</v>
      </c>
      <c r="F27" s="293" t="s">
        <v>95</v>
      </c>
      <c r="G27" s="293" t="s">
        <v>96</v>
      </c>
      <c r="H27" s="293" t="s">
        <v>88</v>
      </c>
      <c r="I27" s="267" t="s">
        <v>129</v>
      </c>
      <c r="J27" s="293" t="s">
        <v>95</v>
      </c>
      <c r="K27" s="339" t="s">
        <v>96</v>
      </c>
    </row>
    <row r="28" customHeight="1" spans="1:11">
      <c r="A28" s="313" t="s">
        <v>87</v>
      </c>
      <c r="B28" s="163" t="s">
        <v>95</v>
      </c>
      <c r="C28" s="163" t="s">
        <v>96</v>
      </c>
      <c r="D28" s="163" t="s">
        <v>88</v>
      </c>
      <c r="E28" s="314" t="s">
        <v>94</v>
      </c>
      <c r="F28" s="163" t="s">
        <v>95</v>
      </c>
      <c r="G28" s="163" t="s">
        <v>96</v>
      </c>
      <c r="H28" s="163" t="s">
        <v>88</v>
      </c>
      <c r="I28" s="314" t="s">
        <v>105</v>
      </c>
      <c r="J28" s="163" t="s">
        <v>95</v>
      </c>
      <c r="K28" s="164" t="s">
        <v>96</v>
      </c>
    </row>
    <row r="29" customHeight="1" spans="1:11">
      <c r="A29" s="272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8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49"/>
    </row>
    <row r="31" customHeight="1" spans="1:11">
      <c r="A31" s="318" t="s">
        <v>184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185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0"/>
    </row>
    <row r="33" ht="21" customHeight="1" spans="1:11">
      <c r="A33" s="321" t="s">
        <v>186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1"/>
    </row>
    <row r="34" ht="21" customHeight="1" spans="1:11">
      <c r="A34" s="321" t="s">
        <v>187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51"/>
    </row>
    <row r="35" ht="21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1"/>
    </row>
    <row r="36" ht="21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1"/>
    </row>
    <row r="37" ht="21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1"/>
    </row>
    <row r="38" ht="21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1"/>
    </row>
    <row r="39" ht="21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1"/>
    </row>
    <row r="40" ht="21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1"/>
    </row>
    <row r="41" ht="21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1"/>
    </row>
    <row r="42" ht="21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1"/>
    </row>
    <row r="43" ht="17.25" customHeight="1" spans="1:11">
      <c r="A43" s="316" t="s">
        <v>125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49"/>
    </row>
    <row r="44" customHeight="1" spans="1:11">
      <c r="A44" s="318" t="s">
        <v>188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3" t="s">
        <v>119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52"/>
    </row>
    <row r="46" ht="18" customHeight="1" spans="1:11">
      <c r="A46" s="323" t="s">
        <v>189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52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7"/>
    </row>
    <row r="48" ht="21" customHeight="1" spans="1:11">
      <c r="A48" s="325" t="s">
        <v>131</v>
      </c>
      <c r="B48" s="326" t="s">
        <v>132</v>
      </c>
      <c r="C48" s="326"/>
      <c r="D48" s="327" t="s">
        <v>133</v>
      </c>
      <c r="E48" s="327" t="s">
        <v>134</v>
      </c>
      <c r="F48" s="327" t="s">
        <v>135</v>
      </c>
      <c r="G48" s="328">
        <v>45398</v>
      </c>
      <c r="H48" s="329" t="s">
        <v>136</v>
      </c>
      <c r="I48" s="329"/>
      <c r="J48" s="326" t="s">
        <v>137</v>
      </c>
      <c r="K48" s="353"/>
    </row>
    <row r="49" customHeight="1" spans="1:11">
      <c r="A49" s="330" t="s">
        <v>138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customHeight="1" spans="1:1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55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56"/>
    </row>
    <row r="52" ht="21" customHeight="1" spans="1:11">
      <c r="A52" s="325" t="s">
        <v>131</v>
      </c>
      <c r="B52" s="326" t="s">
        <v>132</v>
      </c>
      <c r="C52" s="326"/>
      <c r="D52" s="327" t="s">
        <v>133</v>
      </c>
      <c r="E52" s="327" t="s">
        <v>134</v>
      </c>
      <c r="F52" s="327" t="s">
        <v>135</v>
      </c>
      <c r="G52" s="328">
        <v>45398</v>
      </c>
      <c r="H52" s="329" t="s">
        <v>136</v>
      </c>
      <c r="I52" s="329"/>
      <c r="J52" s="326" t="s">
        <v>137</v>
      </c>
      <c r="K52" s="35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O15" sqref="O15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6" customWidth="1"/>
    <col min="4" max="7" width="8.5" style="84" customWidth="1"/>
    <col min="8" max="8" width="2.75" style="84" customWidth="1"/>
    <col min="9" max="14" width="12.625" style="84" customWidth="1"/>
    <col min="15" max="246" width="9" style="84"/>
    <col min="247" max="16384" width="9" style="88"/>
  </cols>
  <sheetData>
    <row r="1" s="84" customFormat="1" ht="29" customHeight="1" spans="1:249">
      <c r="A1" s="90" t="s">
        <v>141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4" customFormat="1" ht="20" customHeight="1" spans="1:249">
      <c r="A2" s="235" t="s">
        <v>61</v>
      </c>
      <c r="B2" s="236" t="s">
        <v>62</v>
      </c>
      <c r="C2" s="237"/>
      <c r="D2" s="238" t="s">
        <v>67</v>
      </c>
      <c r="E2" s="239" t="s">
        <v>68</v>
      </c>
      <c r="F2" s="239"/>
      <c r="G2" s="239"/>
      <c r="H2" s="240"/>
      <c r="I2" s="235" t="s">
        <v>57</v>
      </c>
      <c r="J2" s="257" t="s">
        <v>56</v>
      </c>
      <c r="K2" s="257"/>
      <c r="L2" s="257"/>
      <c r="M2" s="257"/>
      <c r="N2" s="257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4" customFormat="1" spans="1:249">
      <c r="A3" s="241" t="s">
        <v>142</v>
      </c>
      <c r="B3" s="100" t="s">
        <v>143</v>
      </c>
      <c r="C3" s="101"/>
      <c r="D3" s="100"/>
      <c r="E3" s="100"/>
      <c r="F3" s="100"/>
      <c r="G3" s="100"/>
      <c r="H3" s="240"/>
      <c r="I3" s="143" t="s">
        <v>190</v>
      </c>
      <c r="J3" s="143"/>
      <c r="K3" s="143"/>
      <c r="L3" s="143"/>
      <c r="M3" s="143"/>
      <c r="N3" s="143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4" customFormat="1" ht="15" spans="1:249">
      <c r="A4" s="241"/>
      <c r="B4" s="242"/>
      <c r="C4" s="243"/>
      <c r="D4" s="242"/>
      <c r="E4" s="242"/>
      <c r="F4" s="242"/>
      <c r="G4" s="244"/>
      <c r="H4" s="240"/>
      <c r="I4" s="258" t="s">
        <v>191</v>
      </c>
      <c r="J4" s="258" t="s">
        <v>191</v>
      </c>
      <c r="K4" s="258" t="s">
        <v>191</v>
      </c>
      <c r="L4" s="258" t="s">
        <v>191</v>
      </c>
      <c r="M4" s="258" t="s">
        <v>191</v>
      </c>
      <c r="N4" s="258" t="s">
        <v>191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4" customFormat="1" ht="20" customHeight="1" spans="1:249">
      <c r="A5" s="241"/>
      <c r="B5" s="102" t="s">
        <v>144</v>
      </c>
      <c r="C5" s="103" t="s">
        <v>145</v>
      </c>
      <c r="D5" s="102" t="s">
        <v>146</v>
      </c>
      <c r="E5" s="102" t="s">
        <v>147</v>
      </c>
      <c r="F5" s="102" t="s">
        <v>148</v>
      </c>
      <c r="G5" s="102" t="s">
        <v>149</v>
      </c>
      <c r="H5" s="240"/>
      <c r="I5" s="102" t="s">
        <v>144</v>
      </c>
      <c r="J5" s="103" t="s">
        <v>145</v>
      </c>
      <c r="K5" s="102" t="s">
        <v>146</v>
      </c>
      <c r="L5" s="102" t="s">
        <v>147</v>
      </c>
      <c r="M5" s="102" t="s">
        <v>148</v>
      </c>
      <c r="N5" s="102" t="s">
        <v>149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4" customFormat="1" ht="20" customHeight="1" spans="1:249">
      <c r="A6" s="245" t="s">
        <v>153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11">
        <f t="shared" si="1"/>
        <v>94</v>
      </c>
      <c r="G6" s="109">
        <f t="shared" si="1"/>
        <v>100</v>
      </c>
      <c r="H6" s="240"/>
      <c r="I6" s="146" t="s">
        <v>192</v>
      </c>
      <c r="J6" s="146" t="s">
        <v>193</v>
      </c>
      <c r="K6" s="259" t="s">
        <v>194</v>
      </c>
      <c r="L6" s="146" t="s">
        <v>195</v>
      </c>
      <c r="M6" s="146" t="s">
        <v>193</v>
      </c>
      <c r="N6" s="146" t="s">
        <v>196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4" customFormat="1" ht="20" customHeight="1" spans="1:249">
      <c r="A7" s="246" t="s">
        <v>157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 t="shared" ref="G7:G9" si="2">F7+4</f>
        <v>68</v>
      </c>
      <c r="H7" s="240"/>
      <c r="I7" s="146" t="s">
        <v>197</v>
      </c>
      <c r="J7" s="146" t="s">
        <v>197</v>
      </c>
      <c r="K7" s="146" t="s">
        <v>193</v>
      </c>
      <c r="L7" s="146" t="s">
        <v>198</v>
      </c>
      <c r="M7" s="146" t="s">
        <v>197</v>
      </c>
      <c r="N7" s="146" t="s">
        <v>199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4" customFormat="1" ht="20" customHeight="1" spans="1:249">
      <c r="A8" s="246" t="s">
        <v>158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11">
        <f>E8+6</f>
        <v>96</v>
      </c>
      <c r="G8" s="109">
        <f t="shared" si="2"/>
        <v>100</v>
      </c>
      <c r="H8" s="240"/>
      <c r="I8" s="146" t="s">
        <v>197</v>
      </c>
      <c r="J8" s="146" t="s">
        <v>197</v>
      </c>
      <c r="K8" s="146" t="s">
        <v>197</v>
      </c>
      <c r="L8" s="146" t="s">
        <v>197</v>
      </c>
      <c r="M8" s="146" t="s">
        <v>197</v>
      </c>
      <c r="N8" s="146" t="s">
        <v>197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4" customFormat="1" ht="20" customHeight="1" spans="1:249">
      <c r="A9" s="245" t="s">
        <v>160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11">
        <f>E9+6</f>
        <v>98</v>
      </c>
      <c r="G9" s="109">
        <f t="shared" si="2"/>
        <v>102</v>
      </c>
      <c r="H9" s="240"/>
      <c r="I9" s="146" t="s">
        <v>197</v>
      </c>
      <c r="J9" s="146" t="s">
        <v>197</v>
      </c>
      <c r="K9" s="146" t="s">
        <v>199</v>
      </c>
      <c r="L9" s="146" t="s">
        <v>198</v>
      </c>
      <c r="M9" s="146" t="s">
        <v>193</v>
      </c>
      <c r="N9" s="146" t="s">
        <v>197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4" customFormat="1" ht="20" customHeight="1" spans="1:249">
      <c r="A10" s="247" t="s">
        <v>163</v>
      </c>
      <c r="B10" s="115">
        <f>C10-1.6</f>
        <v>22.9</v>
      </c>
      <c r="C10" s="116">
        <v>24.5</v>
      </c>
      <c r="D10" s="115">
        <f>C10+1.9</f>
        <v>26.4</v>
      </c>
      <c r="E10" s="115">
        <f>C10+3.8</f>
        <v>28.3</v>
      </c>
      <c r="F10" s="117">
        <f>C10+5.7</f>
        <v>30.2</v>
      </c>
      <c r="G10" s="115">
        <f>C10+7</f>
        <v>31.5</v>
      </c>
      <c r="H10" s="240"/>
      <c r="I10" s="146" t="s">
        <v>200</v>
      </c>
      <c r="J10" s="146" t="s">
        <v>201</v>
      </c>
      <c r="K10" s="146" t="s">
        <v>202</v>
      </c>
      <c r="L10" s="146" t="s">
        <v>203</v>
      </c>
      <c r="M10" s="146" t="s">
        <v>197</v>
      </c>
      <c r="N10" s="146" t="s">
        <v>202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4" customFormat="1" ht="20" customHeight="1" spans="1:249">
      <c r="A11" s="245" t="s">
        <v>164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11">
        <f>E11+1.2</f>
        <v>22.6</v>
      </c>
      <c r="G11" s="109">
        <f>F11+0.7</f>
        <v>23.3</v>
      </c>
      <c r="H11" s="240"/>
      <c r="I11" s="146" t="s">
        <v>197</v>
      </c>
      <c r="J11" s="146" t="s">
        <v>197</v>
      </c>
      <c r="K11" s="146" t="s">
        <v>197</v>
      </c>
      <c r="L11" s="146" t="s">
        <v>197</v>
      </c>
      <c r="M11" s="146" t="s">
        <v>197</v>
      </c>
      <c r="N11" s="146" t="s">
        <v>197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4" customFormat="1" ht="20" customHeight="1" spans="1:249">
      <c r="A12" s="246" t="s">
        <v>166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11">
        <f t="shared" si="3"/>
        <v>15.5</v>
      </c>
      <c r="G12" s="109">
        <f t="shared" si="3"/>
        <v>16</v>
      </c>
      <c r="H12" s="240"/>
      <c r="I12" s="146" t="s">
        <v>197</v>
      </c>
      <c r="J12" s="146" t="s">
        <v>197</v>
      </c>
      <c r="K12" s="146" t="s">
        <v>197</v>
      </c>
      <c r="L12" s="146" t="s">
        <v>197</v>
      </c>
      <c r="M12" s="146" t="s">
        <v>197</v>
      </c>
      <c r="N12" s="146" t="s">
        <v>197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4" customFormat="1" ht="20" customHeight="1" spans="1:249">
      <c r="A13" s="246" t="s">
        <v>167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11">
        <f t="shared" si="4"/>
        <v>13</v>
      </c>
      <c r="G13" s="109">
        <f t="shared" si="4"/>
        <v>13.5</v>
      </c>
      <c r="H13" s="240"/>
      <c r="I13" s="146" t="s">
        <v>197</v>
      </c>
      <c r="J13" s="146" t="s">
        <v>197</v>
      </c>
      <c r="K13" s="146" t="s">
        <v>197</v>
      </c>
      <c r="L13" s="146" t="s">
        <v>197</v>
      </c>
      <c r="M13" s="146" t="s">
        <v>202</v>
      </c>
      <c r="N13" s="146" t="s">
        <v>202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4" customFormat="1" ht="20" customHeight="1" spans="1:249">
      <c r="A14" s="245" t="s">
        <v>168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11">
        <f>E14+1.7</f>
        <v>29.1</v>
      </c>
      <c r="G14" s="109">
        <f>F14+1.6</f>
        <v>30.7</v>
      </c>
      <c r="H14" s="240"/>
      <c r="I14" s="146" t="s">
        <v>204</v>
      </c>
      <c r="J14" s="146" t="s">
        <v>198</v>
      </c>
      <c r="K14" s="146" t="s">
        <v>193</v>
      </c>
      <c r="L14" s="146" t="s">
        <v>192</v>
      </c>
      <c r="M14" s="146" t="s">
        <v>198</v>
      </c>
      <c r="N14" s="146" t="s">
        <v>192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4" customFormat="1" ht="20" customHeight="1" spans="1:249">
      <c r="A15" s="245" t="s">
        <v>169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11">
        <f>E15+2.25</f>
        <v>39.75</v>
      </c>
      <c r="G15" s="109">
        <f>F15+2</f>
        <v>41.75</v>
      </c>
      <c r="H15" s="240"/>
      <c r="I15" s="146" t="s">
        <v>204</v>
      </c>
      <c r="J15" s="146" t="s">
        <v>205</v>
      </c>
      <c r="K15" s="146" t="s">
        <v>193</v>
      </c>
      <c r="L15" s="146" t="s">
        <v>193</v>
      </c>
      <c r="M15" s="146" t="s">
        <v>192</v>
      </c>
      <c r="N15" s="146" t="s">
        <v>193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4" customFormat="1" ht="20" customHeight="1" spans="1:249">
      <c r="A16" s="245" t="s">
        <v>171</v>
      </c>
      <c r="B16" s="119">
        <v>12</v>
      </c>
      <c r="C16" s="119"/>
      <c r="D16" s="119">
        <f>B16+1</f>
        <v>13</v>
      </c>
      <c r="E16" s="120"/>
      <c r="F16" s="121">
        <f>D16+1</f>
        <v>14</v>
      </c>
      <c r="G16" s="122"/>
      <c r="H16" s="240"/>
      <c r="I16" s="146" t="s">
        <v>197</v>
      </c>
      <c r="J16" s="146" t="s">
        <v>197</v>
      </c>
      <c r="K16" s="146" t="s">
        <v>197</v>
      </c>
      <c r="L16" s="146" t="s">
        <v>197</v>
      </c>
      <c r="M16" s="146" t="s">
        <v>197</v>
      </c>
      <c r="N16" s="146" t="s">
        <v>197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4" customFormat="1" ht="20" customHeight="1" spans="1:249">
      <c r="A17" s="248"/>
      <c r="B17" s="249"/>
      <c r="C17" s="125"/>
      <c r="D17" s="125"/>
      <c r="E17" s="250"/>
      <c r="F17" s="125"/>
      <c r="G17" s="240"/>
      <c r="H17" s="240"/>
      <c r="I17" s="146"/>
      <c r="J17" s="146"/>
      <c r="K17" s="146"/>
      <c r="L17" s="146"/>
      <c r="M17" s="146"/>
      <c r="N17" s="146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4" customFormat="1" ht="20" customHeight="1" spans="1:249">
      <c r="A18" s="248"/>
      <c r="B18" s="251"/>
      <c r="C18" s="128"/>
      <c r="D18" s="128"/>
      <c r="E18" s="250"/>
      <c r="F18" s="128"/>
      <c r="G18" s="240"/>
      <c r="H18" s="240"/>
      <c r="I18" s="146"/>
      <c r="J18" s="146"/>
      <c r="K18" s="146"/>
      <c r="L18" s="146"/>
      <c r="M18" s="146"/>
      <c r="N18" s="146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4" customFormat="1" ht="20" customHeight="1" spans="1:249">
      <c r="A19" s="252"/>
      <c r="B19" s="128"/>
      <c r="C19" s="128"/>
      <c r="D19" s="253"/>
      <c r="E19" s="128"/>
      <c r="F19" s="128"/>
      <c r="G19" s="125"/>
      <c r="H19" s="240"/>
      <c r="I19" s="146"/>
      <c r="J19" s="146"/>
      <c r="K19" s="146"/>
      <c r="L19" s="146"/>
      <c r="M19" s="146"/>
      <c r="N19" s="146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4" customFormat="1" ht="20" customHeight="1" spans="1:249">
      <c r="A20" s="118"/>
      <c r="B20" s="254"/>
      <c r="C20" s="254"/>
      <c r="D20" s="255"/>
      <c r="E20" s="254"/>
      <c r="F20" s="254"/>
      <c r="G20" s="254"/>
      <c r="H20" s="240"/>
      <c r="I20" s="260"/>
      <c r="J20" s="260"/>
      <c r="K20" s="146"/>
      <c r="L20" s="260"/>
      <c r="M20" s="260"/>
      <c r="N20" s="146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4" customFormat="1" ht="16.5" spans="1:249">
      <c r="A21" s="133"/>
      <c r="B21" s="134"/>
      <c r="C21" s="134"/>
      <c r="D21" s="135"/>
      <c r="E21" s="134"/>
      <c r="F21" s="134"/>
      <c r="G21" s="256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4" customFormat="1" spans="1:249">
      <c r="A22" s="136" t="s">
        <v>172</v>
      </c>
      <c r="B22" s="136"/>
      <c r="C22" s="137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  <row r="23" s="84" customFormat="1" spans="3:249">
      <c r="C23" s="86"/>
      <c r="I23" s="152" t="s">
        <v>173</v>
      </c>
      <c r="J23" s="153">
        <v>45398</v>
      </c>
      <c r="K23" s="152" t="s">
        <v>174</v>
      </c>
      <c r="L23" s="84" t="s">
        <v>134</v>
      </c>
      <c r="M23" s="152" t="s">
        <v>175</v>
      </c>
      <c r="N23" s="84" t="s">
        <v>137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8" sqref="M18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206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tr">
        <f>首期!B4</f>
        <v>QAMMBM95664</v>
      </c>
      <c r="F2" s="162" t="s">
        <v>207</v>
      </c>
      <c r="G2" s="163" t="s">
        <v>68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>
        <v>2000</v>
      </c>
      <c r="C3" s="166"/>
      <c r="D3" s="167" t="s">
        <v>208</v>
      </c>
      <c r="E3" s="168">
        <v>45255</v>
      </c>
      <c r="F3" s="169"/>
      <c r="G3" s="169"/>
      <c r="H3" s="170" t="s">
        <v>209</v>
      </c>
      <c r="I3" s="170"/>
      <c r="J3" s="170"/>
      <c r="K3" s="213"/>
    </row>
    <row r="4" ht="18" customHeight="1" spans="1:11">
      <c r="A4" s="171" t="s">
        <v>71</v>
      </c>
      <c r="B4" s="166">
        <v>4</v>
      </c>
      <c r="C4" s="166">
        <v>6</v>
      </c>
      <c r="D4" s="172" t="s">
        <v>210</v>
      </c>
      <c r="E4" s="169" t="s">
        <v>211</v>
      </c>
      <c r="F4" s="169"/>
      <c r="G4" s="169"/>
      <c r="H4" s="172" t="s">
        <v>212</v>
      </c>
      <c r="I4" s="172"/>
      <c r="J4" s="184" t="s">
        <v>65</v>
      </c>
      <c r="K4" s="214" t="s">
        <v>66</v>
      </c>
    </row>
    <row r="5" ht="18" customHeight="1" spans="1:11">
      <c r="A5" s="171" t="s">
        <v>213</v>
      </c>
      <c r="B5" s="166">
        <v>1</v>
      </c>
      <c r="C5" s="166"/>
      <c r="D5" s="167" t="s">
        <v>214</v>
      </c>
      <c r="E5" s="167"/>
      <c r="G5" s="167"/>
      <c r="H5" s="172" t="s">
        <v>215</v>
      </c>
      <c r="I5" s="172"/>
      <c r="J5" s="184" t="s">
        <v>65</v>
      </c>
      <c r="K5" s="214" t="s">
        <v>66</v>
      </c>
    </row>
    <row r="6" ht="18" customHeight="1" spans="1:13">
      <c r="A6" s="173" t="s">
        <v>216</v>
      </c>
      <c r="B6" s="174">
        <v>125</v>
      </c>
      <c r="C6" s="174"/>
      <c r="D6" s="175" t="s">
        <v>217</v>
      </c>
      <c r="E6" s="176"/>
      <c r="F6" s="176"/>
      <c r="G6" s="175"/>
      <c r="H6" s="177" t="s">
        <v>218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219</v>
      </c>
      <c r="B8" s="162" t="s">
        <v>220</v>
      </c>
      <c r="C8" s="162" t="s">
        <v>221</v>
      </c>
      <c r="D8" s="162" t="s">
        <v>222</v>
      </c>
      <c r="E8" s="162" t="s">
        <v>223</v>
      </c>
      <c r="F8" s="162" t="s">
        <v>224</v>
      </c>
      <c r="G8" s="182" t="s">
        <v>225</v>
      </c>
      <c r="H8" s="183"/>
      <c r="I8" s="183"/>
      <c r="J8" s="183"/>
      <c r="K8" s="217"/>
    </row>
    <row r="9" ht="18" customHeight="1" spans="1:11">
      <c r="A9" s="171" t="s">
        <v>226</v>
      </c>
      <c r="B9" s="172"/>
      <c r="C9" s="184" t="s">
        <v>65</v>
      </c>
      <c r="D9" s="184" t="s">
        <v>66</v>
      </c>
      <c r="E9" s="167" t="s">
        <v>227</v>
      </c>
      <c r="F9" s="185" t="s">
        <v>228</v>
      </c>
      <c r="G9" s="186"/>
      <c r="H9" s="187"/>
      <c r="I9" s="187"/>
      <c r="J9" s="187"/>
      <c r="K9" s="218"/>
    </row>
    <row r="10" ht="18" customHeight="1" spans="1:11">
      <c r="A10" s="171" t="s">
        <v>229</v>
      </c>
      <c r="B10" s="172"/>
      <c r="C10" s="184" t="s">
        <v>65</v>
      </c>
      <c r="D10" s="184" t="s">
        <v>66</v>
      </c>
      <c r="E10" s="167" t="s">
        <v>230</v>
      </c>
      <c r="F10" s="185" t="s">
        <v>231</v>
      </c>
      <c r="G10" s="186" t="s">
        <v>232</v>
      </c>
      <c r="H10" s="187"/>
      <c r="I10" s="187"/>
      <c r="J10" s="187"/>
      <c r="K10" s="218"/>
    </row>
    <row r="11" ht="18" customHeight="1" spans="1:11">
      <c r="A11" s="188" t="s">
        <v>178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233</v>
      </c>
      <c r="J12" s="184" t="s">
        <v>85</v>
      </c>
      <c r="K12" s="214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234</v>
      </c>
      <c r="J13" s="184" t="s">
        <v>85</v>
      </c>
      <c r="K13" s="214" t="s">
        <v>86</v>
      </c>
    </row>
    <row r="14" ht="18" customHeight="1" spans="1:11">
      <c r="A14" s="173" t="s">
        <v>235</v>
      </c>
      <c r="B14" s="176" t="s">
        <v>85</v>
      </c>
      <c r="C14" s="176" t="s">
        <v>86</v>
      </c>
      <c r="D14" s="190"/>
      <c r="E14" s="175" t="s">
        <v>236</v>
      </c>
      <c r="F14" s="176" t="s">
        <v>85</v>
      </c>
      <c r="G14" s="176" t="s">
        <v>86</v>
      </c>
      <c r="H14" s="176"/>
      <c r="I14" s="175" t="s">
        <v>237</v>
      </c>
      <c r="J14" s="176" t="s">
        <v>85</v>
      </c>
      <c r="K14" s="215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238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239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240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241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242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243</v>
      </c>
    </row>
    <row r="28" ht="23" customHeight="1" spans="1:11">
      <c r="A28" s="194" t="s">
        <v>244</v>
      </c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2</v>
      </c>
    </row>
    <row r="29" ht="23" customHeight="1" spans="1:11">
      <c r="A29" s="194" t="s">
        <v>245</v>
      </c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 t="s">
        <v>246</v>
      </c>
      <c r="B30" s="195"/>
      <c r="C30" s="195"/>
      <c r="D30" s="195"/>
      <c r="E30" s="195"/>
      <c r="F30" s="195"/>
      <c r="G30" s="195"/>
      <c r="H30" s="195"/>
      <c r="I30" s="195"/>
      <c r="J30" s="226"/>
      <c r="K30" s="218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247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4</v>
      </c>
    </row>
    <row r="37" ht="18.75" customHeight="1" spans="1:11">
      <c r="A37" s="204" t="s">
        <v>248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249</v>
      </c>
      <c r="B38" s="172"/>
      <c r="C38" s="172"/>
      <c r="D38" s="170" t="s">
        <v>250</v>
      </c>
      <c r="E38" s="170"/>
      <c r="F38" s="206" t="s">
        <v>251</v>
      </c>
      <c r="G38" s="207"/>
      <c r="H38" s="172" t="s">
        <v>252</v>
      </c>
      <c r="I38" s="172"/>
      <c r="J38" s="172" t="s">
        <v>253</v>
      </c>
      <c r="K38" s="221"/>
    </row>
    <row r="39" ht="18.75" customHeight="1" spans="1:11">
      <c r="A39" s="171" t="s">
        <v>119</v>
      </c>
      <c r="B39" s="172" t="s">
        <v>254</v>
      </c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131</v>
      </c>
      <c r="B42" s="208" t="s">
        <v>255</v>
      </c>
      <c r="C42" s="208"/>
      <c r="D42" s="175" t="s">
        <v>256</v>
      </c>
      <c r="E42" s="190" t="s">
        <v>134</v>
      </c>
      <c r="F42" s="175" t="s">
        <v>135</v>
      </c>
      <c r="G42" s="209">
        <v>45402</v>
      </c>
      <c r="H42" s="210" t="s">
        <v>136</v>
      </c>
      <c r="I42" s="210"/>
      <c r="J42" s="208" t="s">
        <v>137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O15" sqref="O15"/>
    </sheetView>
  </sheetViews>
  <sheetFormatPr defaultColWidth="9" defaultRowHeight="14.25"/>
  <cols>
    <col min="1" max="1" width="15.125" style="85" customWidth="1"/>
    <col min="2" max="3" width="9.125" style="84" customWidth="1"/>
    <col min="4" max="4" width="9.125" style="86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7" customWidth="1"/>
    <col min="16" max="253" width="9" style="84"/>
    <col min="254" max="16384" width="9" style="88"/>
  </cols>
  <sheetData>
    <row r="1" s="84" customFormat="1" ht="29" customHeight="1" spans="1:256">
      <c r="A1" s="89" t="s">
        <v>141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4" customFormat="1" ht="20" customHeight="1" spans="1:256">
      <c r="A2" s="93" t="s">
        <v>61</v>
      </c>
      <c r="B2" s="94" t="s">
        <v>62</v>
      </c>
      <c r="C2" s="95"/>
      <c r="D2" s="96"/>
      <c r="E2" s="97" t="s">
        <v>67</v>
      </c>
      <c r="F2" s="98" t="s">
        <v>68</v>
      </c>
      <c r="G2" s="98"/>
      <c r="H2" s="98"/>
      <c r="I2" s="138"/>
      <c r="J2" s="139" t="s">
        <v>57</v>
      </c>
      <c r="K2" s="140" t="s">
        <v>56</v>
      </c>
      <c r="L2" s="140"/>
      <c r="M2" s="140"/>
      <c r="N2" s="140"/>
      <c r="O2" s="141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4" customFormat="1" spans="1:256">
      <c r="A3" s="99" t="s">
        <v>142</v>
      </c>
      <c r="B3" s="100" t="s">
        <v>143</v>
      </c>
      <c r="C3" s="101"/>
      <c r="D3" s="100"/>
      <c r="E3" s="100"/>
      <c r="F3" s="100"/>
      <c r="G3" s="100"/>
      <c r="H3" s="100"/>
      <c r="I3" s="142"/>
      <c r="J3" s="143"/>
      <c r="K3" s="143"/>
      <c r="L3" s="143"/>
      <c r="M3" s="143"/>
      <c r="N3" s="143"/>
      <c r="O3" s="144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4" customFormat="1" spans="1:256">
      <c r="A4" s="99"/>
      <c r="B4" s="102" t="s">
        <v>144</v>
      </c>
      <c r="C4" s="103" t="s">
        <v>145</v>
      </c>
      <c r="D4" s="102" t="s">
        <v>146</v>
      </c>
      <c r="E4" s="102" t="s">
        <v>147</v>
      </c>
      <c r="F4" s="104" t="s">
        <v>148</v>
      </c>
      <c r="G4" s="102" t="s">
        <v>149</v>
      </c>
      <c r="H4" s="105" t="s">
        <v>150</v>
      </c>
      <c r="I4" s="142"/>
      <c r="J4" s="102" t="s">
        <v>144</v>
      </c>
      <c r="K4" s="103" t="s">
        <v>145</v>
      </c>
      <c r="L4" s="102" t="s">
        <v>146</v>
      </c>
      <c r="M4" s="102" t="s">
        <v>147</v>
      </c>
      <c r="N4" s="104" t="s">
        <v>148</v>
      </c>
      <c r="O4" s="145" t="s">
        <v>149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4" customFormat="1" ht="16.5" spans="1:256">
      <c r="A5" s="99"/>
      <c r="B5" s="106"/>
      <c r="C5" s="106"/>
      <c r="D5" s="107"/>
      <c r="E5" s="107"/>
      <c r="F5" s="107"/>
      <c r="G5" s="107"/>
      <c r="H5" s="105"/>
      <c r="I5" s="142"/>
      <c r="J5" s="146" t="s">
        <v>111</v>
      </c>
      <c r="K5" s="146" t="s">
        <v>111</v>
      </c>
      <c r="L5" s="146" t="s">
        <v>114</v>
      </c>
      <c r="M5" s="146" t="s">
        <v>113</v>
      </c>
      <c r="N5" s="146" t="s">
        <v>112</v>
      </c>
      <c r="O5" s="147" t="s">
        <v>114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4" customFormat="1" ht="21" customHeight="1" spans="1:256">
      <c r="A6" s="108" t="s">
        <v>153</v>
      </c>
      <c r="B6" s="109">
        <f t="shared" ref="B6:B9" si="0">C6-5</f>
        <v>71</v>
      </c>
      <c r="C6" s="110">
        <v>76</v>
      </c>
      <c r="D6" s="109">
        <f t="shared" ref="D6:G6" si="1">C6+6</f>
        <v>82</v>
      </c>
      <c r="E6" s="109">
        <f t="shared" si="1"/>
        <v>88</v>
      </c>
      <c r="F6" s="111">
        <f t="shared" si="1"/>
        <v>94</v>
      </c>
      <c r="G6" s="109">
        <f t="shared" si="1"/>
        <v>100</v>
      </c>
      <c r="H6" s="112" t="s">
        <v>154</v>
      </c>
      <c r="I6" s="142"/>
      <c r="J6" s="146" t="s">
        <v>257</v>
      </c>
      <c r="K6" s="146" t="s">
        <v>258</v>
      </c>
      <c r="L6" s="146" t="s">
        <v>259</v>
      </c>
      <c r="M6" s="146" t="s">
        <v>260</v>
      </c>
      <c r="N6" s="146" t="s">
        <v>260</v>
      </c>
      <c r="O6" s="147" t="s">
        <v>261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4" customFormat="1" ht="21" customHeight="1" spans="1:256">
      <c r="A7" s="113" t="s">
        <v>262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11">
        <f>E7+4</f>
        <v>64</v>
      </c>
      <c r="G7" s="109">
        <f t="shared" ref="G7:G9" si="2">F7+4</f>
        <v>68</v>
      </c>
      <c r="H7" s="112" t="s">
        <v>154</v>
      </c>
      <c r="I7" s="142"/>
      <c r="J7" s="146" t="s">
        <v>263</v>
      </c>
      <c r="K7" s="146" t="s">
        <v>263</v>
      </c>
      <c r="L7" s="146" t="s">
        <v>263</v>
      </c>
      <c r="M7" s="146" t="s">
        <v>263</v>
      </c>
      <c r="N7" s="146" t="s">
        <v>263</v>
      </c>
      <c r="O7" s="147" t="s">
        <v>263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4" customFormat="1" ht="21" customHeight="1" spans="1:256">
      <c r="A8" s="113" t="s">
        <v>264</v>
      </c>
      <c r="B8" s="109">
        <f t="shared" si="0"/>
        <v>73</v>
      </c>
      <c r="C8" s="110">
        <v>78</v>
      </c>
      <c r="D8" s="109">
        <f>C8+6</f>
        <v>84</v>
      </c>
      <c r="E8" s="109">
        <f>D8+6</f>
        <v>90</v>
      </c>
      <c r="F8" s="111">
        <f>E8+6</f>
        <v>96</v>
      </c>
      <c r="G8" s="109">
        <f t="shared" si="2"/>
        <v>100</v>
      </c>
      <c r="H8" s="112" t="s">
        <v>154</v>
      </c>
      <c r="I8" s="142"/>
      <c r="J8" s="146" t="s">
        <v>263</v>
      </c>
      <c r="K8" s="146" t="s">
        <v>263</v>
      </c>
      <c r="L8" s="146" t="s">
        <v>263</v>
      </c>
      <c r="M8" s="146" t="s">
        <v>263</v>
      </c>
      <c r="N8" s="146" t="s">
        <v>263</v>
      </c>
      <c r="O8" s="147" t="s">
        <v>263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4" customFormat="1" ht="21" customHeight="1" spans="1:256">
      <c r="A9" s="108" t="s">
        <v>160</v>
      </c>
      <c r="B9" s="109">
        <f t="shared" si="0"/>
        <v>75</v>
      </c>
      <c r="C9" s="110">
        <v>80</v>
      </c>
      <c r="D9" s="109">
        <f>C9+6</f>
        <v>86</v>
      </c>
      <c r="E9" s="109">
        <f>D9+6</f>
        <v>92</v>
      </c>
      <c r="F9" s="111">
        <f>E9+6</f>
        <v>98</v>
      </c>
      <c r="G9" s="109">
        <f t="shared" si="2"/>
        <v>102</v>
      </c>
      <c r="H9" s="112" t="s">
        <v>161</v>
      </c>
      <c r="I9" s="142"/>
      <c r="J9" s="146" t="s">
        <v>265</v>
      </c>
      <c r="K9" s="146" t="s">
        <v>266</v>
      </c>
      <c r="L9" s="146" t="s">
        <v>267</v>
      </c>
      <c r="M9" s="146" t="s">
        <v>266</v>
      </c>
      <c r="N9" s="146" t="s">
        <v>257</v>
      </c>
      <c r="O9" s="147" t="s">
        <v>266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4" customFormat="1" ht="21" customHeight="1" spans="1:256">
      <c r="A10" s="114" t="s">
        <v>163</v>
      </c>
      <c r="B10" s="115">
        <f>C10-1.6</f>
        <v>22.9</v>
      </c>
      <c r="C10" s="116">
        <v>24.5</v>
      </c>
      <c r="D10" s="115">
        <f>C10+1.9</f>
        <v>26.4</v>
      </c>
      <c r="E10" s="115">
        <f>C10+3.8</f>
        <v>28.3</v>
      </c>
      <c r="F10" s="117">
        <f>C10+5.7</f>
        <v>30.2</v>
      </c>
      <c r="G10" s="115">
        <f>C10+7</f>
        <v>31.5</v>
      </c>
      <c r="H10" s="112" t="s">
        <v>161</v>
      </c>
      <c r="I10" s="142"/>
      <c r="J10" s="146" t="s">
        <v>268</v>
      </c>
      <c r="K10" s="146" t="s">
        <v>268</v>
      </c>
      <c r="L10" s="146" t="s">
        <v>269</v>
      </c>
      <c r="M10" s="146" t="s">
        <v>270</v>
      </c>
      <c r="N10" s="146" t="s">
        <v>271</v>
      </c>
      <c r="O10" s="147" t="s">
        <v>272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4" customFormat="1" ht="21" customHeight="1" spans="1:256">
      <c r="A11" s="108" t="s">
        <v>164</v>
      </c>
      <c r="B11" s="109">
        <f>C11-1</f>
        <v>18</v>
      </c>
      <c r="C11" s="110">
        <v>19</v>
      </c>
      <c r="D11" s="109">
        <f>C11+1.2</f>
        <v>20.2</v>
      </c>
      <c r="E11" s="109">
        <f>D11+1.2</f>
        <v>21.4</v>
      </c>
      <c r="F11" s="111">
        <f>E11+1.2</f>
        <v>22.6</v>
      </c>
      <c r="G11" s="109">
        <f>F11+0.7</f>
        <v>23.3</v>
      </c>
      <c r="H11" s="112" t="s">
        <v>165</v>
      </c>
      <c r="I11" s="142"/>
      <c r="J11" s="146" t="s">
        <v>263</v>
      </c>
      <c r="K11" s="146" t="s">
        <v>263</v>
      </c>
      <c r="L11" s="146" t="s">
        <v>263</v>
      </c>
      <c r="M11" s="146" t="s">
        <v>263</v>
      </c>
      <c r="N11" s="146" t="s">
        <v>263</v>
      </c>
      <c r="O11" s="147" t="s">
        <v>263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4" customFormat="1" ht="21" customHeight="1" spans="1:256">
      <c r="A12" s="113" t="s">
        <v>273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11">
        <f t="shared" si="3"/>
        <v>15.5</v>
      </c>
      <c r="G12" s="109">
        <f t="shared" si="3"/>
        <v>16</v>
      </c>
      <c r="H12" s="112" t="s">
        <v>161</v>
      </c>
      <c r="I12" s="142"/>
      <c r="J12" s="146" t="s">
        <v>263</v>
      </c>
      <c r="K12" s="146" t="s">
        <v>263</v>
      </c>
      <c r="L12" s="146" t="s">
        <v>263</v>
      </c>
      <c r="M12" s="146" t="s">
        <v>263</v>
      </c>
      <c r="N12" s="146" t="s">
        <v>263</v>
      </c>
      <c r="O12" s="147" t="s">
        <v>263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4" customFormat="1" ht="21" customHeight="1" spans="1:256">
      <c r="A13" s="113" t="s">
        <v>274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11">
        <f t="shared" si="4"/>
        <v>13</v>
      </c>
      <c r="G13" s="109">
        <f t="shared" si="4"/>
        <v>13.5</v>
      </c>
      <c r="H13" s="112">
        <v>0</v>
      </c>
      <c r="I13" s="142"/>
      <c r="J13" s="146" t="s">
        <v>263</v>
      </c>
      <c r="K13" s="146" t="s">
        <v>263</v>
      </c>
      <c r="L13" s="146" t="s">
        <v>263</v>
      </c>
      <c r="M13" s="146" t="s">
        <v>263</v>
      </c>
      <c r="N13" s="146" t="s">
        <v>263</v>
      </c>
      <c r="O13" s="147" t="s">
        <v>263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4" customFormat="1" ht="21" customHeight="1" spans="1:256">
      <c r="A14" s="108" t="s">
        <v>168</v>
      </c>
      <c r="B14" s="109">
        <f>C14-1.5</f>
        <v>22.5</v>
      </c>
      <c r="C14" s="110">
        <v>24</v>
      </c>
      <c r="D14" s="109">
        <f>C14+1.7</f>
        <v>25.7</v>
      </c>
      <c r="E14" s="109">
        <f>D14+1.7</f>
        <v>27.4</v>
      </c>
      <c r="F14" s="111">
        <f>E14+1.7</f>
        <v>29.1</v>
      </c>
      <c r="G14" s="109">
        <f>F14+1.6</f>
        <v>30.7</v>
      </c>
      <c r="H14" s="118"/>
      <c r="I14" s="142"/>
      <c r="J14" s="146" t="s">
        <v>275</v>
      </c>
      <c r="K14" s="146" t="s">
        <v>276</v>
      </c>
      <c r="L14" s="146" t="s">
        <v>275</v>
      </c>
      <c r="M14" s="146" t="s">
        <v>277</v>
      </c>
      <c r="N14" s="146" t="s">
        <v>278</v>
      </c>
      <c r="O14" s="147" t="s">
        <v>279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4" customFormat="1" ht="21" customHeight="1" spans="1:256">
      <c r="A15" s="108" t="s">
        <v>169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11">
        <f>E15+2.25</f>
        <v>39.75</v>
      </c>
      <c r="G15" s="109">
        <f>F15+2</f>
        <v>41.75</v>
      </c>
      <c r="H15" s="118"/>
      <c r="I15" s="142"/>
      <c r="J15" s="146" t="s">
        <v>277</v>
      </c>
      <c r="K15" s="146" t="s">
        <v>275</v>
      </c>
      <c r="L15" s="146" t="s">
        <v>280</v>
      </c>
      <c r="M15" s="146" t="s">
        <v>258</v>
      </c>
      <c r="N15" s="146" t="s">
        <v>275</v>
      </c>
      <c r="O15" s="147" t="s">
        <v>266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4" customFormat="1" ht="21" customHeight="1" spans="1:256">
      <c r="A16" s="108" t="s">
        <v>171</v>
      </c>
      <c r="B16" s="119">
        <v>12</v>
      </c>
      <c r="C16" s="119"/>
      <c r="D16" s="119">
        <f>B16+1</f>
        <v>13</v>
      </c>
      <c r="E16" s="120"/>
      <c r="F16" s="121">
        <f>D16+1</f>
        <v>14</v>
      </c>
      <c r="G16" s="122"/>
      <c r="H16" s="118"/>
      <c r="I16" s="142"/>
      <c r="J16" s="146"/>
      <c r="K16" s="146"/>
      <c r="L16" s="146"/>
      <c r="M16" s="146"/>
      <c r="N16" s="146"/>
      <c r="O16" s="14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4" customFormat="1" ht="21" customHeight="1" spans="1:256">
      <c r="A17" s="123"/>
      <c r="B17" s="124"/>
      <c r="C17" s="124"/>
      <c r="D17" s="124"/>
      <c r="E17" s="124"/>
      <c r="F17" s="124"/>
      <c r="G17" s="124"/>
      <c r="H17" s="125"/>
      <c r="I17" s="142"/>
      <c r="J17" s="146"/>
      <c r="K17" s="146"/>
      <c r="L17" s="146"/>
      <c r="M17" s="146"/>
      <c r="N17" s="146"/>
      <c r="O17" s="14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4" customFormat="1" ht="21" customHeight="1" spans="1:256">
      <c r="A18" s="126"/>
      <c r="B18" s="127"/>
      <c r="C18" s="127"/>
      <c r="D18" s="127"/>
      <c r="E18" s="127"/>
      <c r="F18" s="127"/>
      <c r="G18" s="127"/>
      <c r="H18" s="125"/>
      <c r="I18" s="142"/>
      <c r="J18" s="146"/>
      <c r="K18" s="146"/>
      <c r="L18" s="146"/>
      <c r="M18" s="146"/>
      <c r="N18" s="146"/>
      <c r="O18" s="147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4" customFormat="1" ht="21" customHeight="1" spans="1:256">
      <c r="A19" s="126"/>
      <c r="B19" s="127"/>
      <c r="C19" s="127"/>
      <c r="D19" s="127"/>
      <c r="E19" s="127"/>
      <c r="F19" s="127"/>
      <c r="G19" s="127"/>
      <c r="H19" s="128"/>
      <c r="I19" s="142"/>
      <c r="J19" s="146"/>
      <c r="K19" s="146"/>
      <c r="L19" s="146"/>
      <c r="M19" s="146"/>
      <c r="N19" s="146"/>
      <c r="O19" s="147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4" customFormat="1" ht="21" customHeight="1" spans="1:256">
      <c r="A20" s="129"/>
      <c r="B20" s="130"/>
      <c r="C20" s="130"/>
      <c r="D20" s="130"/>
      <c r="E20" s="131"/>
      <c r="F20" s="130"/>
      <c r="G20" s="130"/>
      <c r="H20" s="130"/>
      <c r="I20" s="148"/>
      <c r="J20" s="149"/>
      <c r="K20" s="149"/>
      <c r="L20" s="150"/>
      <c r="M20" s="149"/>
      <c r="N20" s="149"/>
      <c r="O20" s="151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ht="16.5" spans="1:16">
      <c r="A21" s="132"/>
      <c r="B21" s="133"/>
      <c r="C21" s="134"/>
      <c r="D21" s="134"/>
      <c r="E21" s="135"/>
      <c r="F21" s="134"/>
      <c r="G21" s="134"/>
      <c r="H21" s="134"/>
      <c r="M21" s="84"/>
      <c r="N21" s="84"/>
      <c r="O21" s="84"/>
      <c r="P21" s="88"/>
    </row>
    <row r="22" spans="1:16">
      <c r="A22" s="85" t="s">
        <v>172</v>
      </c>
      <c r="B22" s="136"/>
      <c r="C22" s="137"/>
      <c r="D22" s="137"/>
      <c r="M22" s="84"/>
      <c r="N22" s="84"/>
      <c r="O22" s="84"/>
      <c r="P22" s="88"/>
    </row>
    <row r="23" spans="3:16">
      <c r="C23" s="86"/>
      <c r="J23" s="152" t="s">
        <v>173</v>
      </c>
      <c r="K23" s="153">
        <v>45402</v>
      </c>
      <c r="L23" s="152" t="s">
        <v>174</v>
      </c>
      <c r="M23" s="152" t="s">
        <v>134</v>
      </c>
      <c r="N23" s="152" t="s">
        <v>175</v>
      </c>
      <c r="O23" s="84" t="s">
        <v>137</v>
      </c>
      <c r="P23" s="88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74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ht="20" customHeight="1" spans="1:15">
      <c r="A4" s="11">
        <v>1</v>
      </c>
      <c r="B4" s="23" t="s">
        <v>297</v>
      </c>
      <c r="C4" s="23" t="s">
        <v>298</v>
      </c>
      <c r="D4" s="24" t="s">
        <v>111</v>
      </c>
      <c r="E4" s="25" t="s">
        <v>299</v>
      </c>
      <c r="F4" s="23" t="s">
        <v>300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3" t="s">
        <v>301</v>
      </c>
      <c r="C5" s="23" t="s">
        <v>298</v>
      </c>
      <c r="D5" s="24" t="s">
        <v>112</v>
      </c>
      <c r="E5" s="25" t="s">
        <v>302</v>
      </c>
      <c r="F5" s="23" t="s">
        <v>300</v>
      </c>
      <c r="G5" s="77" t="s">
        <v>65</v>
      </c>
      <c r="H5" s="54" t="s">
        <v>65</v>
      </c>
      <c r="I5" s="82">
        <v>2</v>
      </c>
      <c r="J5" s="81">
        <v>0</v>
      </c>
      <c r="K5" s="81">
        <v>1</v>
      </c>
      <c r="L5" s="81">
        <v>0</v>
      </c>
      <c r="M5" s="11">
        <v>0</v>
      </c>
      <c r="N5" s="11">
        <f t="shared" si="0"/>
        <v>3</v>
      </c>
      <c r="O5" s="11"/>
    </row>
    <row r="6" ht="20" customHeight="1" spans="1:15">
      <c r="A6" s="11">
        <v>3</v>
      </c>
      <c r="B6" s="23" t="s">
        <v>303</v>
      </c>
      <c r="C6" s="23" t="s">
        <v>298</v>
      </c>
      <c r="D6" s="24" t="s">
        <v>114</v>
      </c>
      <c r="E6" s="25" t="s">
        <v>302</v>
      </c>
      <c r="F6" s="23" t="s">
        <v>300</v>
      </c>
      <c r="G6" s="77" t="s">
        <v>65</v>
      </c>
      <c r="H6" s="54" t="s">
        <v>65</v>
      </c>
      <c r="I6" s="82">
        <v>1</v>
      </c>
      <c r="J6" s="81">
        <v>0</v>
      </c>
      <c r="K6" s="81">
        <v>1</v>
      </c>
      <c r="L6" s="81">
        <v>0</v>
      </c>
      <c r="M6" s="11">
        <v>2</v>
      </c>
      <c r="N6" s="11">
        <f t="shared" si="0"/>
        <v>4</v>
      </c>
      <c r="O6" s="11"/>
    </row>
    <row r="7" ht="20" customHeight="1" spans="1:15">
      <c r="A7" s="11">
        <v>4</v>
      </c>
      <c r="B7" s="23" t="s">
        <v>304</v>
      </c>
      <c r="C7" s="23" t="s">
        <v>298</v>
      </c>
      <c r="D7" s="24" t="s">
        <v>113</v>
      </c>
      <c r="E7" s="25" t="s">
        <v>302</v>
      </c>
      <c r="F7" s="23" t="s">
        <v>300</v>
      </c>
      <c r="G7" s="77" t="s">
        <v>65</v>
      </c>
      <c r="H7" s="54" t="s">
        <v>65</v>
      </c>
      <c r="I7" s="82">
        <v>1</v>
      </c>
      <c r="J7" s="81">
        <v>1</v>
      </c>
      <c r="K7" s="81">
        <v>1</v>
      </c>
      <c r="L7" s="81">
        <v>0</v>
      </c>
      <c r="M7" s="11">
        <v>0</v>
      </c>
      <c r="N7" s="11">
        <f t="shared" si="0"/>
        <v>3</v>
      </c>
      <c r="O7" s="11"/>
    </row>
    <row r="8" ht="20" customHeight="1" spans="1:15">
      <c r="A8" s="11"/>
      <c r="B8" s="28"/>
      <c r="C8" s="28"/>
      <c r="D8" s="28"/>
      <c r="E8" s="63"/>
      <c r="F8" s="28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28"/>
      <c r="C9" s="28"/>
      <c r="D9" s="28"/>
      <c r="E9" s="63"/>
      <c r="F9" s="28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28"/>
      <c r="C10" s="28"/>
      <c r="D10" s="28"/>
      <c r="E10" s="63"/>
      <c r="F10" s="28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28"/>
      <c r="C11" s="28"/>
      <c r="D11" s="28"/>
      <c r="E11" s="63"/>
      <c r="F11" s="28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305</v>
      </c>
      <c r="B12" s="14"/>
      <c r="C12" s="28"/>
      <c r="D12" s="15"/>
      <c r="E12" s="16"/>
      <c r="F12" s="28"/>
      <c r="G12" s="11"/>
      <c r="H12" s="35"/>
      <c r="I12" s="29"/>
      <c r="J12" s="13" t="s">
        <v>306</v>
      </c>
      <c r="K12" s="14"/>
      <c r="L12" s="14"/>
      <c r="M12" s="15"/>
      <c r="N12" s="14"/>
      <c r="O12" s="21"/>
    </row>
    <row r="13" ht="61" customHeight="1" spans="1:15">
      <c r="A13" s="78" t="s">
        <v>307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2024-04-20T09:00:50Z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