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840" tabRatio="727" firstSheet="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5621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7" i="6"/>
  <c r="F17" i="6"/>
  <c r="G17" i="6"/>
  <c r="C17" i="6"/>
  <c r="B17" i="6"/>
  <c r="E14" i="6"/>
  <c r="F14" i="6"/>
  <c r="G14" i="6"/>
  <c r="E15" i="6"/>
  <c r="F15" i="6"/>
  <c r="G15" i="6"/>
  <c r="G16" i="6"/>
  <c r="F16" i="6"/>
  <c r="E16" i="6"/>
  <c r="D16" i="6"/>
  <c r="C14" i="6"/>
  <c r="C15" i="6"/>
  <c r="C16" i="6"/>
  <c r="B14" i="6"/>
  <c r="B15" i="6"/>
  <c r="B16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7" i="14"/>
  <c r="F17" i="14"/>
  <c r="G17" i="14"/>
  <c r="C17" i="14"/>
  <c r="B17" i="14"/>
  <c r="E14" i="14"/>
  <c r="F14" i="14"/>
  <c r="G14" i="14"/>
  <c r="E15" i="14"/>
  <c r="F15" i="14"/>
  <c r="G15" i="14"/>
  <c r="G16" i="14"/>
  <c r="F16" i="14"/>
  <c r="E16" i="14"/>
  <c r="D16" i="14"/>
  <c r="C14" i="14"/>
  <c r="C15" i="14"/>
  <c r="C16" i="14"/>
  <c r="B14" i="14"/>
  <c r="B15" i="14"/>
  <c r="B16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7" i="13"/>
  <c r="F17" i="13"/>
  <c r="G17" i="13"/>
  <c r="C17" i="13"/>
  <c r="B17" i="13"/>
  <c r="E14" i="13"/>
  <c r="F14" i="13"/>
  <c r="G14" i="13"/>
  <c r="E15" i="13"/>
  <c r="F15" i="13"/>
  <c r="G15" i="13"/>
  <c r="G16" i="13"/>
  <c r="F16" i="13"/>
  <c r="E16" i="13"/>
  <c r="D16" i="13"/>
  <c r="C14" i="13"/>
  <c r="C15" i="13"/>
  <c r="C16" i="13"/>
  <c r="B14" i="13"/>
  <c r="B15" i="13"/>
  <c r="B16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<sst xmlns="http://schemas.openxmlformats.org/spreadsheetml/2006/main" count="867" uniqueCount="346">
  <si>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</si>
  <si>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</si>
  <si>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</si>
  <si>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</si>
  <si>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</si>
  <si>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</si>
  <si>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</si>
  <si>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</si>
  <si>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</si>
  <si>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</si>
  <si>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</si>
  <si>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</si>
  <si>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</si>
  <si>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</si>
  <si>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</si>
  <si>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</si>
  <si>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</si>
  <si>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</si>
  <si>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</si>
  <si>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</si>
  <si>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</si>
  <si>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</si>
  <si>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</si>
  <si>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</si>
  <si>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</si>
  <si>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</si>
  <si>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</si>
  <si>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</si>
  <si>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</si>
  <si>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</si>
  <si>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</si>
  <si>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</si>
  <si>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</si>
  <si>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</si>
  <si>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</si>
  <si>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</si>
  <si>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</si>
  <si>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</si>
  <si>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</si>
  <si>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</si>
  <si>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</si>
  <si>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</si>
  <si>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</si>
  <si>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</si>
  <si>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</si>
  <si>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</si>
  <si>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</si>
  <si>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</si>
  <si>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</si>
  <si>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</si>
  <si>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</si>
  <si>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</si>
  <si>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</si>
  <si>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</si>
  <si>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</si>
  <si>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</si>
  <si>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</si>
  <si>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</si>
  <si>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</si>
  <si>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</si>
  <si>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</si>
  <si>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</si>
  <si>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</si>
  <si>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</si>
  <si>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</si>
  <si>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</si>
  <si>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</si>
  <si>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</si>
  <si>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</si>
  <si>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</si>
  <si>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</si>
  <si>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</si>
  <si>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</si>
  <si>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</si>
  <si>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</si>
  <si>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</si>
  <si>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</si>
  <si>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</si>
  <si>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</si>
  <si>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</si>
  <si>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</si>
  <si>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</si>
  <si>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</si>
  <si>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</si>
  <si>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</si>
  <si>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</si>
  <si>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</si>
  <si>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</si>
  <si>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</si>
  <si>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</si>
  <si>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</si>
  <si>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</si>
  <si>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</si>
  <si>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</si>
  <si>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</si>
  <si>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</si>
  <si>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</si>
  <si>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</si>
  <si>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</si>
  <si>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</si>
  <si>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</si>
  <si>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</si>
  <si>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</si>
  <si>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</si>
  <si>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</si>
  <si>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</si>
  <si>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</si>
  <si>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</si>
  <si>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</si>
  <si>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</si>
  <si>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</si>
  <si>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</si>
  <si>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</si>
  <si>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</si>
  <si>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</si>
  <si>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</si>
  <si>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</si>
  <si>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</si>
  <si>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</si>
  <si>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</si>
  <si>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</si>
  <si>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</si>
  <si>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</si>
  <si>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</si>
  <si>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</si>
  <si>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</si>
  <si>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</si>
  <si>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</si>
  <si>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</si>
  <si>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</si>
  <si>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</si>
  <si>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</si>
  <si>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</si>
  <si>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</si>
  <si>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</si>
  <si>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</si>
  <si>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</si>
  <si>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</si>
  <si>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</si>
  <si>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</si>
  <si>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</si>
  <si>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</si>
  <si>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</si>
  <si>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</si>
  <si>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</si>
  <si>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</si>
  <si>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</si>
  <si>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</si>
  <si>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165/80B</t>
  </si>
  <si>
    <t>170/84B</t>
  </si>
  <si>
    <t>175/88B</t>
  </si>
  <si>
    <t>180/92B</t>
  </si>
  <si>
    <t>185/96B</t>
  </si>
  <si>
    <t>190/100B</t>
  </si>
  <si>
    <t>外裤长</t>
  </si>
  <si>
    <t>+1.5</t>
  </si>
  <si>
    <t>+0.5</t>
  </si>
  <si>
    <t>内长</t>
  </si>
  <si>
    <t>0</t>
  </si>
  <si>
    <t>腰围（平量）</t>
  </si>
  <si>
    <t>-2</t>
  </si>
  <si>
    <t>-1</t>
  </si>
  <si>
    <t>腰围（拉量）</t>
  </si>
  <si>
    <t>臀围</t>
  </si>
  <si>
    <t>腿围/2</t>
  </si>
  <si>
    <t>膝围/2</t>
  </si>
  <si>
    <t>脚口/2</t>
  </si>
  <si>
    <t>前裆长（含腰）</t>
  </si>
  <si>
    <t>后裆长（含腰)</t>
  </si>
  <si>
    <t>+0.8</t>
  </si>
  <si>
    <t>总裆长（含腰）</t>
  </si>
  <si>
    <t>前门襟长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</si>
  <si>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</si>
  <si>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</si>
  <si>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</si>
  <si>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</si>
  <si>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</si>
  <si>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</si>
  <si>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</si>
  <si>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</si>
  <si>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</si>
  <si>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</si>
  <si>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</si>
  <si>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</si>
  <si>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</si>
  <si>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</si>
  <si>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</si>
  <si>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1.裤口斜扭1，</t>
  </si>
  <si>
    <t>2.左右裤腿不对称，</t>
  </si>
  <si>
    <t>【整改的严重缺陷及整改复核时间】</t>
  </si>
  <si>
    <t>【整改结果】</t>
  </si>
  <si>
    <t>深灰</t>
  </si>
  <si>
    <t>黑色</t>
  </si>
  <si>
    <t>+1.2</t>
  </si>
  <si>
    <t>-1.2</t>
  </si>
  <si>
    <t>-1.1</t>
  </si>
  <si>
    <t>-0.6</t>
  </si>
  <si>
    <t>-0.5</t>
  </si>
  <si>
    <t>+0.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</si>
  <si>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</si>
  <si>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</si>
  <si>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</si>
  <si>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</si>
  <si>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</si>
  <si>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</si>
  <si>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</si>
  <si>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</si>
  <si>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</si>
  <si>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</si>
  <si>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</si>
  <si>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</si>
  <si>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</si>
  <si>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</si>
  <si>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</si>
  <si>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</si>
  <si>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</si>
  <si>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</si>
  <si>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</si>
  <si>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</si>
  <si>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</si>
  <si>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</si>
  <si>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</si>
  <si>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</si>
  <si>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</si>
  <si>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</si>
  <si>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</si>
  <si>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</si>
  <si>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</si>
  <si>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</si>
  <si>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</si>
  <si>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</si>
  <si>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</si>
  <si>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</si>
  <si>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</si>
  <si>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</si>
  <si>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</si>
  <si>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</si>
  <si>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</si>
  <si>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</si>
  <si>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</si>
  <si>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</si>
  <si>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</si>
  <si>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</si>
  <si>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</si>
  <si>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</si>
  <si>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</si>
  <si>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</si>
  <si>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</si>
  <si>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</si>
  <si>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</si>
  <si>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</si>
  <si>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</si>
  <si>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</si>
  <si>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</si>
  <si>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</si>
  <si>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</si>
  <si>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</si>
  <si>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</si>
  <si>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</si>
  <si>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</si>
  <si>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</si>
  <si>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</si>
  <si>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</si>
  <si>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</si>
  <si>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</si>
  <si>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FW09970</t>
  </si>
  <si>
    <t>19SS黑色/E77//19FW木炭灰</t>
  </si>
  <si>
    <t>江苏南纬</t>
  </si>
  <si>
    <t>YES</t>
  </si>
  <si>
    <t>22SS深灰/M77//19FW木炭灰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</si>
  <si>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</si>
  <si>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</si>
  <si>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</si>
  <si>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</si>
  <si>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</si>
  <si>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</si>
  <si>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</si>
  <si>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</si>
  <si>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</si>
  <si>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</si>
  <si>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</si>
  <si>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</si>
  <si>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</si>
  <si>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</si>
  <si>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</si>
  <si>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</si>
  <si>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</si>
  <si>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</si>
  <si>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</si>
  <si>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</si>
  <si>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</si>
  <si>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</si>
  <si>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</si>
  <si>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</si>
  <si>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</si>
  <si>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</si>
  <si>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</si>
  <si>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</si>
  <si>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</si>
  <si>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</si>
  <si>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</si>
  <si>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</si>
  <si>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</si>
  <si>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</si>
  <si>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</si>
  <si>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</si>
  <si>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</si>
  <si>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</si>
  <si>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</si>
  <si>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</si>
  <si>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</si>
  <si>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</si>
  <si>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</si>
  <si>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</si>
  <si>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</si>
  <si>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</si>
  <si>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</si>
  <si>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</si>
  <si>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</si>
  <si>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</si>
  <si>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</si>
  <si>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</si>
  <si>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ZY00127</t>
  </si>
  <si>
    <t>19SS黑色/E77</t>
  </si>
  <si>
    <t>前片</t>
  </si>
  <si>
    <t xml:space="preserve">TOREAD字体转移标（TPU哑光） </t>
  </si>
  <si>
    <t>22SS深灰/M77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</si>
  <si>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</si>
  <si>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</si>
  <si>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</si>
  <si>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</si>
  <si>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</si>
  <si>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</si>
  <si>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</si>
  <si>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TAMMAM91394</t>
    <phoneticPr fontId="37" type="noConversion"/>
  </si>
  <si>
    <r>
      <t>7</t>
    </r>
    <r>
      <rPr>
        <sz val="11"/>
        <rFont val="宋体"/>
        <family val="3"/>
        <charset val="134"/>
      </rPr>
      <t>-5.8-5.9-5.</t>
    </r>
    <phoneticPr fontId="37" type="noConversion"/>
  </si>
  <si>
    <t>灰色</t>
    <phoneticPr fontId="37" type="noConversion"/>
  </si>
  <si>
    <r>
      <t>2</t>
    </r>
    <r>
      <rPr>
        <sz val="11"/>
        <rFont val="宋体"/>
        <family val="3"/>
        <charset val="134"/>
      </rPr>
      <t>.腰头接线。</t>
    </r>
    <phoneticPr fontId="37" type="noConversion"/>
  </si>
  <si>
    <t>李晓龙</t>
    <phoneticPr fontId="37" type="noConversion"/>
  </si>
  <si>
    <t>TAMMAM91394</t>
    <phoneticPr fontId="37" type="noConversion"/>
  </si>
  <si>
    <t>李泽峰</t>
    <phoneticPr fontId="37" type="noConversion"/>
  </si>
  <si>
    <t>TAMMAM91394</t>
    <phoneticPr fontId="37" type="noConversion"/>
  </si>
  <si>
    <r>
      <t>7</t>
    </r>
    <r>
      <rPr>
        <sz val="10"/>
        <rFont val="宋体"/>
        <family val="3"/>
        <charset val="134"/>
      </rPr>
      <t>-5.8-5.9-5.</t>
    </r>
    <phoneticPr fontId="37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</si>
  <si>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family val="3"/>
        <charset val="134"/>
        <scheme val="minor"/>
      </rPr>
      <t>2</t>
    </r>
    <r>
      <rPr>
        <b/>
        <sz val="14"/>
        <color theme="1"/>
        <rFont val="宋体"/>
        <charset val="134"/>
        <scheme val="minor"/>
      </rPr>
      <t>-25</t>
    </r>
    <phoneticPr fontId="37" type="noConversion"/>
  </si>
  <si>
    <t>制表时间：2024-2-25</t>
    <phoneticPr fontId="37" type="noConversion"/>
  </si>
  <si>
    <t>3.接线不良，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</si>
</sst>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4" fillId="0" borderId="0">
      <alignment horizontal="center"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33" fillId="0" borderId="0"/>
    <xf numFmtId="0" fontId="35" fillId="0" borderId="0">
      <alignment vertical="center"/>
    </xf>
    <xf numFmtId="0" fontId="34" fillId="0" borderId="0">
      <alignment horizontal="center" vertical="center"/>
    </xf>
    <xf numFmtId="0" fontId="36" fillId="0" borderId="0">
      <alignment horizontal="center" vertical="center"/>
    </xf>
    <xf numFmtId="0" fontId="16" fillId="0" borderId="0"/>
    <xf numFmtId="0" fontId="34" fillId="0" borderId="0">
      <alignment horizontal="center"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7" xfId="1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 wrapText="1"/>
    </xf>
    <xf numFmtId="0" fontId="6" fillId="0" borderId="0" xfId="1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5" fillId="0" borderId="0" xfId="11" applyFont="1" applyFill="1" applyBorder="1" applyAlignment="1">
      <alignment horizontal="center" vertical="center" wrapText="1"/>
    </xf>
    <xf numFmtId="0" fontId="5" fillId="0" borderId="13" xfId="1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center" wrapText="1"/>
    </xf>
    <xf numFmtId="0" fontId="6" fillId="0" borderId="13" xfId="13" applyFont="1" applyFill="1" applyBorder="1" applyAlignment="1">
      <alignment horizontal="center" vertical="center" wrapText="1"/>
    </xf>
    <xf numFmtId="0" fontId="0" fillId="3" borderId="2" xfId="0" applyFill="1" applyBorder="1"/>
    <xf numFmtId="0" fontId="5" fillId="0" borderId="0" xfId="1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3" borderId="0" xfId="6" applyFont="1" applyFill="1"/>
    <xf numFmtId="0" fontId="12" fillId="3" borderId="14" xfId="5" applyFont="1" applyFill="1" applyBorder="1" applyAlignment="1">
      <alignment horizontal="left" vertical="center"/>
    </xf>
    <xf numFmtId="0" fontId="12" fillId="3" borderId="15" xfId="5" applyFont="1" applyFill="1" applyBorder="1" applyAlignment="1">
      <alignment vertical="center"/>
    </xf>
    <xf numFmtId="176" fontId="13" fillId="0" borderId="2" xfId="5" applyNumberFormat="1" applyFont="1" applyFill="1" applyBorder="1" applyAlignment="1">
      <alignment horizontal="center"/>
    </xf>
    <xf numFmtId="176" fontId="11" fillId="0" borderId="2" xfId="5" applyNumberFormat="1" applyFont="1" applyFill="1" applyBorder="1" applyAlignment="1">
      <alignment horizontal="center"/>
    </xf>
    <xf numFmtId="0" fontId="14" fillId="0" borderId="2" xfId="12" applyFont="1" applyFill="1" applyBorder="1" applyAlignment="1">
      <alignment horizontal="left"/>
    </xf>
    <xf numFmtId="0" fontId="9" fillId="0" borderId="2" xfId="5" applyFont="1" applyFill="1" applyBorder="1" applyAlignment="1">
      <alignment horizontal="center" vertical="center"/>
    </xf>
    <xf numFmtId="176" fontId="9" fillId="0" borderId="2" xfId="5" applyNumberFormat="1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12" fillId="3" borderId="15" xfId="5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/>
    </xf>
    <xf numFmtId="49" fontId="12" fillId="3" borderId="2" xfId="7" applyNumberFormat="1" applyFont="1" applyFill="1" applyBorder="1" applyAlignment="1">
      <alignment horizontal="center" vertical="center"/>
    </xf>
    <xf numFmtId="49" fontId="15" fillId="0" borderId="2" xfId="9" applyNumberFormat="1" applyFont="1" applyFill="1" applyBorder="1" applyAlignment="1">
      <alignment horizontal="center"/>
    </xf>
    <xf numFmtId="0" fontId="16" fillId="0" borderId="0" xfId="5" applyFill="1" applyBorder="1" applyAlignment="1">
      <alignment horizontal="left" vertical="center"/>
    </xf>
    <xf numFmtId="0" fontId="16" fillId="0" borderId="0" xfId="5" applyFont="1" applyFill="1" applyAlignment="1">
      <alignment horizontal="left" vertical="center"/>
    </xf>
    <xf numFmtId="0" fontId="16" fillId="0" borderId="0" xfId="5" applyFill="1" applyAlignment="1">
      <alignment horizontal="left" vertical="center"/>
    </xf>
    <xf numFmtId="0" fontId="18" fillId="0" borderId="20" xfId="5" applyFont="1" applyFill="1" applyBorder="1" applyAlignment="1">
      <alignment horizontal="left" vertical="center"/>
    </xf>
    <xf numFmtId="0" fontId="18" fillId="0" borderId="21" xfId="5" applyFont="1" applyFill="1" applyBorder="1" applyAlignment="1">
      <alignment horizontal="center" vertical="center"/>
    </xf>
    <xf numFmtId="0" fontId="18" fillId="0" borderId="21" xfId="5" applyFont="1" applyFill="1" applyBorder="1" applyAlignment="1">
      <alignment vertical="center"/>
    </xf>
    <xf numFmtId="0" fontId="19" fillId="0" borderId="22" xfId="5" applyFont="1" applyBorder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18" fillId="0" borderId="24" xfId="5" applyFont="1" applyFill="1" applyBorder="1" applyAlignment="1">
      <alignment vertical="center"/>
    </xf>
    <xf numFmtId="0" fontId="18" fillId="0" borderId="22" xfId="5" applyFont="1" applyFill="1" applyBorder="1" applyAlignment="1">
      <alignment vertical="center"/>
    </xf>
    <xf numFmtId="0" fontId="18" fillId="0" borderId="24" xfId="5" applyFont="1" applyFill="1" applyBorder="1" applyAlignment="1">
      <alignment horizontal="left" vertical="center"/>
    </xf>
    <xf numFmtId="0" fontId="19" fillId="0" borderId="22" xfId="5" applyFont="1" applyFill="1" applyBorder="1" applyAlignment="1">
      <alignment horizontal="right" vertical="center"/>
    </xf>
    <xf numFmtId="0" fontId="18" fillId="0" borderId="22" xfId="5" applyFont="1" applyFill="1" applyBorder="1" applyAlignment="1">
      <alignment horizontal="left" vertical="center"/>
    </xf>
    <xf numFmtId="0" fontId="18" fillId="0" borderId="27" xfId="5" applyFont="1" applyFill="1" applyBorder="1" applyAlignment="1">
      <alignment vertical="center"/>
    </xf>
    <xf numFmtId="0" fontId="18" fillId="0" borderId="28" xfId="5" applyFont="1" applyFill="1" applyBorder="1" applyAlignment="1">
      <alignment vertical="center"/>
    </xf>
    <xf numFmtId="0" fontId="20" fillId="0" borderId="28" xfId="5" applyFont="1" applyFill="1" applyBorder="1" applyAlignment="1">
      <alignment vertical="center"/>
    </xf>
    <xf numFmtId="0" fontId="20" fillId="0" borderId="28" xfId="5" applyFont="1" applyFill="1" applyBorder="1" applyAlignment="1">
      <alignment horizontal="left" vertical="center"/>
    </xf>
    <xf numFmtId="0" fontId="18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vertical="center"/>
    </xf>
    <xf numFmtId="0" fontId="20" fillId="0" borderId="0" xfId="5" applyFont="1" applyFill="1" applyAlignment="1">
      <alignment horizontal="left" vertical="center"/>
    </xf>
    <xf numFmtId="0" fontId="18" fillId="0" borderId="20" xfId="5" applyFont="1" applyFill="1" applyBorder="1" applyAlignment="1">
      <alignment vertical="center"/>
    </xf>
    <xf numFmtId="0" fontId="20" fillId="0" borderId="22" xfId="5" applyFont="1" applyFill="1" applyBorder="1" applyAlignment="1">
      <alignment horizontal="left" vertical="center"/>
    </xf>
    <xf numFmtId="0" fontId="20" fillId="0" borderId="22" xfId="5" applyFont="1" applyFill="1" applyBorder="1" applyAlignment="1">
      <alignment vertical="center"/>
    </xf>
    <xf numFmtId="0" fontId="20" fillId="0" borderId="0" xfId="5" applyFont="1" applyFill="1" applyBorder="1" applyAlignment="1">
      <alignment horizontal="left" vertical="center"/>
    </xf>
    <xf numFmtId="0" fontId="18" fillId="0" borderId="21" xfId="5" applyFont="1" applyFill="1" applyBorder="1" applyAlignment="1">
      <alignment horizontal="left" vertical="center"/>
    </xf>
    <xf numFmtId="0" fontId="18" fillId="0" borderId="27" xfId="5" applyFont="1" applyFill="1" applyBorder="1" applyAlignment="1">
      <alignment horizontal="left" vertical="center"/>
    </xf>
    <xf numFmtId="58" fontId="20" fillId="0" borderId="28" xfId="5" applyNumberFormat="1" applyFont="1" applyFill="1" applyBorder="1" applyAlignment="1">
      <alignment vertical="center"/>
    </xf>
    <xf numFmtId="0" fontId="20" fillId="0" borderId="23" xfId="5" applyFont="1" applyFill="1" applyBorder="1" applyAlignment="1">
      <alignment horizontal="left" vertical="center"/>
    </xf>
    <xf numFmtId="0" fontId="20" fillId="0" borderId="39" xfId="5" applyFont="1" applyFill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1" fillId="0" borderId="20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24" xfId="5" applyFont="1" applyBorder="1" applyAlignment="1">
      <alignment horizontal="left" vertical="center"/>
    </xf>
    <xf numFmtId="0" fontId="21" fillId="0" borderId="24" xfId="5" applyFont="1" applyBorder="1" applyAlignment="1">
      <alignment vertical="center"/>
    </xf>
    <xf numFmtId="0" fontId="19" fillId="0" borderId="22" xfId="5" applyFont="1" applyBorder="1" applyAlignment="1">
      <alignment vertical="center"/>
    </xf>
    <xf numFmtId="0" fontId="19" fillId="0" borderId="23" xfId="5" applyFont="1" applyBorder="1" applyAlignment="1">
      <alignment vertical="center"/>
    </xf>
    <xf numFmtId="0" fontId="21" fillId="0" borderId="22" xfId="5" applyFont="1" applyBorder="1" applyAlignment="1">
      <alignment vertical="center"/>
    </xf>
    <xf numFmtId="0" fontId="21" fillId="0" borderId="24" xfId="5" applyFont="1" applyBorder="1" applyAlignment="1">
      <alignment horizontal="center" vertical="center"/>
    </xf>
    <xf numFmtId="0" fontId="16" fillId="0" borderId="22" xfId="5" applyFont="1" applyBorder="1" applyAlignment="1">
      <alignment vertical="center"/>
    </xf>
    <xf numFmtId="0" fontId="19" fillId="0" borderId="24" xfId="5" applyFont="1" applyBorder="1" applyAlignment="1">
      <alignment horizontal="left" vertical="center"/>
    </xf>
    <xf numFmtId="0" fontId="24" fillId="0" borderId="27" xfId="5" applyFont="1" applyBorder="1" applyAlignment="1">
      <alignment vertical="center"/>
    </xf>
    <xf numFmtId="0" fontId="21" fillId="0" borderId="20" xfId="5" applyFont="1" applyBorder="1" applyAlignment="1">
      <alignment vertical="center"/>
    </xf>
    <xf numFmtId="0" fontId="16" fillId="0" borderId="21" xfId="5" applyFont="1" applyBorder="1" applyAlignment="1">
      <alignment horizontal="left" vertical="center"/>
    </xf>
    <xf numFmtId="0" fontId="19" fillId="0" borderId="21" xfId="5" applyFont="1" applyBorder="1" applyAlignment="1">
      <alignment horizontal="left" vertical="center"/>
    </xf>
    <xf numFmtId="0" fontId="16" fillId="0" borderId="21" xfId="5" applyFont="1" applyBorder="1" applyAlignment="1">
      <alignment vertical="center"/>
    </xf>
    <xf numFmtId="0" fontId="21" fillId="0" borderId="21" xfId="5" applyFont="1" applyBorder="1" applyAlignment="1">
      <alignment vertical="center"/>
    </xf>
    <xf numFmtId="0" fontId="16" fillId="0" borderId="22" xfId="5" applyFont="1" applyBorder="1" applyAlignment="1">
      <alignment horizontal="left" vertical="center"/>
    </xf>
    <xf numFmtId="0" fontId="19" fillId="0" borderId="28" xfId="5" applyFont="1" applyBorder="1" applyAlignment="1">
      <alignment horizontal="left" vertical="center"/>
    </xf>
    <xf numFmtId="0" fontId="21" fillId="0" borderId="22" xfId="5" applyFont="1" applyBorder="1" applyAlignment="1">
      <alignment horizontal="center" vertical="center"/>
    </xf>
    <xf numFmtId="0" fontId="22" fillId="0" borderId="44" xfId="5" applyFont="1" applyBorder="1" applyAlignment="1">
      <alignment vertical="center"/>
    </xf>
    <xf numFmtId="0" fontId="22" fillId="0" borderId="45" xfId="5" applyFont="1" applyBorder="1" applyAlignment="1">
      <alignment vertical="center"/>
    </xf>
    <xf numFmtId="58" fontId="16" fillId="0" borderId="45" xfId="5" applyNumberFormat="1" applyFont="1" applyBorder="1" applyAlignment="1">
      <alignment vertical="center"/>
    </xf>
    <xf numFmtId="0" fontId="19" fillId="0" borderId="38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18" fillId="0" borderId="23" xfId="5" applyFont="1" applyBorder="1" applyAlignment="1">
      <alignment horizontal="left" vertical="center"/>
    </xf>
    <xf numFmtId="0" fontId="12" fillId="3" borderId="0" xfId="6" applyFont="1" applyFill="1"/>
    <xf numFmtId="0" fontId="0" fillId="3" borderId="0" xfId="7" applyFont="1" applyFill="1">
      <alignment vertical="center"/>
    </xf>
    <xf numFmtId="0" fontId="11" fillId="3" borderId="2" xfId="6" applyFont="1" applyFill="1" applyBorder="1" applyAlignment="1" applyProtection="1">
      <alignment horizontal="center" vertical="center"/>
    </xf>
    <xf numFmtId="49" fontId="11" fillId="3" borderId="2" xfId="7" applyNumberFormat="1" applyFont="1" applyFill="1" applyBorder="1" applyAlignment="1">
      <alignment horizontal="center" vertical="center"/>
    </xf>
    <xf numFmtId="14" fontId="12" fillId="3" borderId="0" xfId="6" applyNumberFormat="1" applyFont="1" applyFill="1"/>
    <xf numFmtId="0" fontId="16" fillId="0" borderId="0" xfId="5" applyFont="1" applyBorder="1" applyAlignment="1">
      <alignment horizontal="left" vertical="center"/>
    </xf>
    <xf numFmtId="0" fontId="21" fillId="0" borderId="47" xfId="5" applyFont="1" applyBorder="1" applyAlignment="1">
      <alignment vertical="center"/>
    </xf>
    <xf numFmtId="0" fontId="16" fillId="0" borderId="48" xfId="5" applyFont="1" applyBorder="1" applyAlignment="1">
      <alignment horizontal="left" vertical="center"/>
    </xf>
    <xf numFmtId="0" fontId="19" fillId="0" borderId="48" xfId="5" applyFont="1" applyBorder="1" applyAlignment="1">
      <alignment horizontal="left" vertical="center"/>
    </xf>
    <xf numFmtId="0" fontId="16" fillId="0" borderId="48" xfId="5" applyFont="1" applyBorder="1" applyAlignment="1">
      <alignment vertical="center"/>
    </xf>
    <xf numFmtId="0" fontId="21" fillId="0" borderId="48" xfId="5" applyFont="1" applyBorder="1" applyAlignment="1">
      <alignment vertical="center"/>
    </xf>
    <xf numFmtId="0" fontId="21" fillId="0" borderId="47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16" fillId="0" borderId="48" xfId="5" applyFont="1" applyBorder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0" fontId="16" fillId="0" borderId="22" xfId="5" applyFont="1" applyBorder="1" applyAlignment="1">
      <alignment horizontal="center" vertical="center"/>
    </xf>
    <xf numFmtId="0" fontId="26" fillId="0" borderId="54" xfId="5" applyFont="1" applyBorder="1" applyAlignment="1">
      <alignment horizontal="left" vertical="center" wrapText="1"/>
    </xf>
    <xf numFmtId="9" fontId="19" fillId="0" borderId="22" xfId="5" applyNumberFormat="1" applyFont="1" applyBorder="1" applyAlignment="1">
      <alignment horizontal="center" vertical="center"/>
    </xf>
    <xf numFmtId="0" fontId="22" fillId="0" borderId="42" xfId="5" applyFont="1" applyBorder="1" applyAlignment="1">
      <alignment vertical="center"/>
    </xf>
    <xf numFmtId="0" fontId="22" fillId="0" borderId="43" xfId="5" applyFont="1" applyBorder="1" applyAlignment="1">
      <alignment vertical="center"/>
    </xf>
    <xf numFmtId="0" fontId="19" fillId="0" borderId="58" xfId="5" applyFont="1" applyBorder="1" applyAlignment="1">
      <alignment vertical="center"/>
    </xf>
    <xf numFmtId="0" fontId="22" fillId="0" borderId="58" xfId="5" applyFont="1" applyBorder="1" applyAlignment="1">
      <alignment vertical="center"/>
    </xf>
    <xf numFmtId="58" fontId="16" fillId="0" borderId="43" xfId="5" applyNumberFormat="1" applyFont="1" applyBorder="1" applyAlignment="1">
      <alignment vertical="center"/>
    </xf>
    <xf numFmtId="0" fontId="19" fillId="0" borderId="52" xfId="5" applyFont="1" applyBorder="1" applyAlignment="1">
      <alignment horizontal="left" vertical="center"/>
    </xf>
    <xf numFmtId="0" fontId="21" fillId="0" borderId="0" xfId="5" applyFont="1" applyBorder="1" applyAlignment="1">
      <alignment vertical="center"/>
    </xf>
    <xf numFmtId="0" fontId="27" fillId="0" borderId="23" xfId="5" applyFont="1" applyBorder="1" applyAlignment="1">
      <alignment horizontal="left" vertical="center" wrapText="1"/>
    </xf>
    <xf numFmtId="0" fontId="27" fillId="0" borderId="23" xfId="5" applyFont="1" applyBorder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29" fillId="0" borderId="64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5" fillId="0" borderId="0" xfId="11" quotePrefix="1" applyFont="1" applyFill="1" applyBorder="1" applyAlignment="1">
      <alignment horizontal="center" vertical="center" wrapText="1"/>
    </xf>
    <xf numFmtId="0" fontId="6" fillId="0" borderId="6" xfId="1" quotePrefix="1" applyFont="1" applyFill="1" applyBorder="1" applyAlignment="1">
      <alignment horizontal="center" vertical="center" wrapText="1"/>
    </xf>
    <xf numFmtId="0" fontId="5" fillId="0" borderId="5" xfId="11" quotePrefix="1" applyFont="1" applyFill="1" applyBorder="1" applyAlignment="1">
      <alignment horizontal="center" vertical="center" wrapText="1"/>
    </xf>
    <xf numFmtId="0" fontId="6" fillId="0" borderId="5" xfId="1" quotePrefix="1" applyFont="1" applyFill="1" applyBorder="1" applyAlignment="1">
      <alignment horizontal="center" vertical="center" wrapText="1"/>
    </xf>
    <xf numFmtId="0" fontId="5" fillId="0" borderId="6" xfId="11" quotePrefix="1" applyFont="1" applyFill="1" applyBorder="1" applyAlignment="1">
      <alignment horizontal="center" vertical="center" wrapText="1"/>
    </xf>
    <xf numFmtId="0" fontId="5" fillId="0" borderId="7" xfId="11" quotePrefix="1" applyFont="1" applyFill="1" applyBorder="1" applyAlignment="1">
      <alignment horizontal="center" vertical="center" wrapText="1"/>
    </xf>
    <xf numFmtId="0" fontId="39" fillId="0" borderId="0" xfId="5" applyFont="1" applyAlignment="1">
      <alignment horizontal="left" vertical="center"/>
    </xf>
    <xf numFmtId="58" fontId="22" fillId="0" borderId="45" xfId="5" applyNumberFormat="1" applyFont="1" applyBorder="1" applyAlignment="1">
      <alignment vertical="center"/>
    </xf>
    <xf numFmtId="0" fontId="41" fillId="0" borderId="45" xfId="5" applyFont="1" applyBorder="1" applyAlignment="1">
      <alignment vertical="center"/>
    </xf>
    <xf numFmtId="0" fontId="42" fillId="0" borderId="21" xfId="5" quotePrefix="1" applyFont="1" applyFill="1" applyBorder="1" applyAlignment="1">
      <alignment vertical="center"/>
    </xf>
    <xf numFmtId="0" fontId="43" fillId="0" borderId="2" xfId="0" applyFont="1" applyFill="1" applyBorder="1" applyAlignment="1">
      <alignment horizontal="center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2" fillId="0" borderId="33" xfId="5" applyFont="1" applyFill="1" applyBorder="1" applyAlignment="1">
      <alignment horizontal="left" vertical="center"/>
    </xf>
    <xf numFmtId="0" fontId="19" fillId="0" borderId="53" xfId="5" applyFont="1" applyFill="1" applyBorder="1" applyAlignment="1">
      <alignment horizontal="left" vertical="center"/>
    </xf>
    <xf numFmtId="0" fontId="19" fillId="0" borderId="33" xfId="5" applyFont="1" applyFill="1" applyBorder="1" applyAlignment="1">
      <alignment horizontal="left" vertical="center"/>
    </xf>
    <xf numFmtId="0" fontId="19" fillId="0" borderId="59" xfId="5" applyFont="1" applyFill="1" applyBorder="1" applyAlignment="1">
      <alignment horizontal="left" vertical="center"/>
    </xf>
    <xf numFmtId="0" fontId="13" fillId="0" borderId="45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19" fillId="0" borderId="58" xfId="5" applyFont="1" applyBorder="1" applyAlignment="1">
      <alignment horizontal="center" vertical="center"/>
    </xf>
    <xf numFmtId="0" fontId="19" fillId="0" borderId="59" xfId="5" applyFont="1" applyBorder="1" applyAlignment="1">
      <alignment horizontal="center" vertical="center"/>
    </xf>
    <xf numFmtId="0" fontId="19" fillId="0" borderId="56" xfId="5" applyFont="1" applyFill="1" applyBorder="1" applyAlignment="1">
      <alignment horizontal="left" vertical="center"/>
    </xf>
    <xf numFmtId="0" fontId="19" fillId="0" borderId="57" xfId="5" applyFont="1" applyFill="1" applyBorder="1" applyAlignment="1">
      <alignment horizontal="left" vertical="center"/>
    </xf>
    <xf numFmtId="0" fontId="19" fillId="0" borderId="60" xfId="5" applyFont="1" applyFill="1" applyBorder="1" applyAlignment="1">
      <alignment horizontal="left" vertical="center"/>
    </xf>
    <xf numFmtId="0" fontId="38" fillId="0" borderId="58" xfId="5" applyFont="1" applyBorder="1" applyAlignment="1">
      <alignment horizontal="center" vertical="center"/>
    </xf>
    <xf numFmtId="0" fontId="19" fillId="0" borderId="32" xfId="5" applyFont="1" applyFill="1" applyBorder="1" applyAlignment="1">
      <alignment horizontal="left" vertical="center"/>
    </xf>
    <xf numFmtId="0" fontId="19" fillId="0" borderId="31" xfId="5" applyFont="1" applyFill="1" applyBorder="1" applyAlignment="1">
      <alignment horizontal="left" vertical="center"/>
    </xf>
    <xf numFmtId="0" fontId="19" fillId="0" borderId="26" xfId="5" applyFont="1" applyFill="1" applyBorder="1" applyAlignment="1">
      <alignment horizontal="left" vertical="center"/>
    </xf>
    <xf numFmtId="0" fontId="21" fillId="0" borderId="35" xfId="5" applyFont="1" applyFill="1" applyBorder="1" applyAlignment="1">
      <alignment horizontal="left" vertical="center"/>
    </xf>
    <xf numFmtId="0" fontId="21" fillId="0" borderId="36" xfId="5" applyFont="1" applyFill="1" applyBorder="1" applyAlignment="1">
      <alignment horizontal="left" vertical="center"/>
    </xf>
    <xf numFmtId="0" fontId="21" fillId="0" borderId="41" xfId="5" applyFont="1" applyFill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38" fillId="0" borderId="32" xfId="5" applyFont="1" applyFill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8" fillId="0" borderId="47" xfId="5" applyFont="1" applyFill="1" applyBorder="1" applyAlignment="1">
      <alignment horizontal="left" vertical="center"/>
    </xf>
    <xf numFmtId="0" fontId="18" fillId="0" borderId="48" xfId="5" applyFont="1" applyFill="1" applyBorder="1" applyAlignment="1">
      <alignment horizontal="left" vertical="center"/>
    </xf>
    <xf numFmtId="0" fontId="18" fillId="0" borderId="52" xfId="5" applyFont="1" applyFill="1" applyBorder="1" applyAlignment="1">
      <alignment horizontal="left" vertical="center"/>
    </xf>
    <xf numFmtId="0" fontId="18" fillId="0" borderId="24" xfId="5" applyFont="1" applyFill="1" applyBorder="1" applyAlignment="1">
      <alignment horizontal="left" vertical="center"/>
    </xf>
    <xf numFmtId="0" fontId="18" fillId="0" borderId="22" xfId="5" applyFont="1" applyFill="1" applyBorder="1" applyAlignment="1">
      <alignment horizontal="left" vertical="center"/>
    </xf>
    <xf numFmtId="0" fontId="18" fillId="0" borderId="55" xfId="5" applyFont="1" applyFill="1" applyBorder="1" applyAlignment="1">
      <alignment horizontal="left" vertical="center"/>
    </xf>
    <xf numFmtId="0" fontId="18" fillId="0" borderId="36" xfId="5" applyFont="1" applyFill="1" applyBorder="1" applyAlignment="1">
      <alignment horizontal="left" vertical="center"/>
    </xf>
    <xf numFmtId="0" fontId="18" fillId="0" borderId="41" xfId="5" applyFont="1" applyFill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9" fontId="19" fillId="0" borderId="34" xfId="5" applyNumberFormat="1" applyFont="1" applyBorder="1" applyAlignment="1">
      <alignment horizontal="left" vertical="center"/>
    </xf>
    <xf numFmtId="9" fontId="19" fillId="0" borderId="30" xfId="5" applyNumberFormat="1" applyFont="1" applyBorder="1" applyAlignment="1">
      <alignment horizontal="left" vertical="center"/>
    </xf>
    <xf numFmtId="9" fontId="19" fillId="0" borderId="40" xfId="5" applyNumberFormat="1" applyFont="1" applyBorder="1" applyAlignment="1">
      <alignment horizontal="left" vertical="center"/>
    </xf>
    <xf numFmtId="9" fontId="19" fillId="0" borderId="35" xfId="5" applyNumberFormat="1" applyFont="1" applyBorder="1" applyAlignment="1">
      <alignment horizontal="left" vertical="center"/>
    </xf>
    <xf numFmtId="9" fontId="19" fillId="0" borderId="36" xfId="5" applyNumberFormat="1" applyFont="1" applyBorder="1" applyAlignment="1">
      <alignment horizontal="left" vertical="center"/>
    </xf>
    <xf numFmtId="9" fontId="19" fillId="0" borderId="41" xfId="5" applyNumberFormat="1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 wrapText="1"/>
    </xf>
    <xf numFmtId="0" fontId="21" fillId="0" borderId="36" xfId="5" applyFont="1" applyBorder="1" applyAlignment="1">
      <alignment horizontal="left" vertical="center" wrapText="1"/>
    </xf>
    <xf numFmtId="0" fontId="21" fillId="0" borderId="41" xfId="5" applyFont="1" applyBorder="1" applyAlignment="1">
      <alignment horizontal="left" vertical="center" wrapText="1"/>
    </xf>
    <xf numFmtId="0" fontId="19" fillId="0" borderId="25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14" fontId="19" fillId="0" borderId="22" xfId="5" applyNumberFormat="1" applyFont="1" applyBorder="1" applyAlignment="1">
      <alignment horizontal="center" vertical="center"/>
    </xf>
    <xf numFmtId="14" fontId="19" fillId="0" borderId="23" xfId="5" applyNumberFormat="1" applyFont="1" applyBorder="1" applyAlignment="1">
      <alignment horizontal="center" vertical="center"/>
    </xf>
    <xf numFmtId="0" fontId="21" fillId="0" borderId="24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19" fillId="0" borderId="28" xfId="5" applyFont="1" applyBorder="1" applyAlignment="1">
      <alignment horizontal="center" vertical="center"/>
    </xf>
    <xf numFmtId="0" fontId="19" fillId="0" borderId="39" xfId="5" applyFont="1" applyBorder="1" applyAlignment="1">
      <alignment horizontal="center" vertical="center"/>
    </xf>
    <xf numFmtId="14" fontId="19" fillId="0" borderId="28" xfId="5" applyNumberFormat="1" applyFont="1" applyBorder="1" applyAlignment="1">
      <alignment horizontal="center" vertical="center"/>
    </xf>
    <xf numFmtId="14" fontId="19" fillId="0" borderId="39" xfId="5" applyNumberFormat="1" applyFont="1" applyBorder="1" applyAlignment="1">
      <alignment horizontal="center" vertical="center"/>
    </xf>
    <xf numFmtId="0" fontId="19" fillId="0" borderId="22" xfId="5" applyFont="1" applyBorder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21" fillId="0" borderId="20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2" fillId="0" borderId="20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38" fillId="0" borderId="22" xfId="5" quotePrefix="1" applyFont="1" applyBorder="1" applyAlignment="1">
      <alignment horizontal="left" vertical="center"/>
    </xf>
    <xf numFmtId="14" fontId="38" fillId="0" borderId="22" xfId="5" applyNumberFormat="1" applyFont="1" applyBorder="1" applyAlignment="1">
      <alignment horizontal="center" vertical="center"/>
    </xf>
    <xf numFmtId="0" fontId="25" fillId="0" borderId="19" xfId="5" applyFont="1" applyBorder="1" applyAlignment="1">
      <alignment horizontal="center" vertical="top"/>
    </xf>
    <xf numFmtId="0" fontId="19" fillId="0" borderId="43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16" fillId="0" borderId="43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12" fillId="3" borderId="0" xfId="6" applyFont="1" applyFill="1" applyBorder="1" applyAlignment="1">
      <alignment horizontal="center"/>
    </xf>
    <xf numFmtId="0" fontId="11" fillId="3" borderId="0" xfId="6" applyFont="1" applyFill="1" applyBorder="1" applyAlignment="1">
      <alignment horizontal="center"/>
    </xf>
    <xf numFmtId="0" fontId="40" fillId="3" borderId="15" xfId="5" quotePrefix="1" applyFont="1" applyFill="1" applyBorder="1" applyAlignment="1">
      <alignment horizontal="center" vertical="center"/>
    </xf>
    <xf numFmtId="0" fontId="11" fillId="3" borderId="15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" xfId="6" applyFont="1" applyFill="1" applyBorder="1" applyAlignment="1" applyProtection="1">
      <alignment horizontal="center" vertical="center"/>
    </xf>
    <xf numFmtId="0" fontId="12" fillId="3" borderId="18" xfId="6" applyFont="1" applyFill="1" applyBorder="1" applyAlignment="1" applyProtection="1">
      <alignment horizontal="center" vertical="center"/>
    </xf>
    <xf numFmtId="0" fontId="12" fillId="3" borderId="16" xfId="6" applyFont="1" applyFill="1" applyBorder="1" applyAlignment="1" applyProtection="1">
      <alignment horizontal="center" vertical="center"/>
    </xf>
    <xf numFmtId="0" fontId="11" fillId="3" borderId="15" xfId="6" applyFont="1" applyFill="1" applyBorder="1" applyAlignment="1">
      <alignment horizontal="center"/>
    </xf>
    <xf numFmtId="0" fontId="11" fillId="3" borderId="2" xfId="6" applyFont="1" applyFill="1" applyBorder="1" applyAlignment="1">
      <alignment horizontal="center"/>
    </xf>
    <xf numFmtId="0" fontId="22" fillId="0" borderId="46" xfId="5" applyFont="1" applyFill="1" applyBorder="1" applyAlignment="1">
      <alignment horizontal="left" vertical="center"/>
    </xf>
    <xf numFmtId="0" fontId="22" fillId="0" borderId="45" xfId="5" applyFont="1" applyFill="1" applyBorder="1" applyAlignment="1">
      <alignment horizontal="left" vertical="center"/>
    </xf>
    <xf numFmtId="0" fontId="22" fillId="0" borderId="51" xfId="5" applyFont="1" applyFill="1" applyBorder="1" applyAlignment="1">
      <alignment horizontal="left" vertical="center"/>
    </xf>
    <xf numFmtId="0" fontId="22" fillId="0" borderId="47" xfId="5" applyFont="1" applyFill="1" applyBorder="1" applyAlignment="1">
      <alignment horizontal="center" vertical="center"/>
    </xf>
    <xf numFmtId="0" fontId="22" fillId="0" borderId="48" xfId="5" applyFont="1" applyFill="1" applyBorder="1" applyAlignment="1">
      <alignment horizontal="center" vertical="center"/>
    </xf>
    <xf numFmtId="0" fontId="22" fillId="0" borderId="52" xfId="5" applyFont="1" applyFill="1" applyBorder="1" applyAlignment="1">
      <alignment horizontal="center" vertical="center"/>
    </xf>
    <xf numFmtId="0" fontId="22" fillId="0" borderId="27" xfId="5" applyFont="1" applyFill="1" applyBorder="1" applyAlignment="1">
      <alignment horizontal="center" vertical="center"/>
    </xf>
    <xf numFmtId="0" fontId="22" fillId="0" borderId="28" xfId="5" applyFont="1" applyFill="1" applyBorder="1" applyAlignment="1">
      <alignment horizontal="center" vertical="center"/>
    </xf>
    <xf numFmtId="0" fontId="22" fillId="0" borderId="39" xfId="5" applyFont="1" applyFill="1" applyBorder="1" applyAlignment="1">
      <alignment horizontal="center" vertical="center"/>
    </xf>
    <xf numFmtId="0" fontId="19" fillId="0" borderId="45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38" fillId="0" borderId="45" xfId="5" applyFont="1" applyBorder="1" applyAlignment="1">
      <alignment horizontal="center" vertical="center"/>
    </xf>
    <xf numFmtId="0" fontId="19" fillId="0" borderId="50" xfId="5" applyFont="1" applyBorder="1" applyAlignment="1">
      <alignment horizontal="center" vertical="center"/>
    </xf>
    <xf numFmtId="0" fontId="22" fillId="0" borderId="0" xfId="5" applyFont="1" applyFill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18" fillId="0" borderId="22" xfId="5" applyFont="1" applyBorder="1" applyAlignment="1">
      <alignment horizontal="left" vertical="center"/>
    </xf>
    <xf numFmtId="0" fontId="18" fillId="0" borderId="23" xfId="5" applyFont="1" applyBorder="1" applyAlignment="1">
      <alignment horizontal="left" vertical="center"/>
    </xf>
    <xf numFmtId="0" fontId="16" fillId="0" borderId="32" xfId="5" applyFont="1" applyFill="1" applyBorder="1" applyAlignment="1">
      <alignment horizontal="left" vertical="center"/>
    </xf>
    <xf numFmtId="0" fontId="16" fillId="0" borderId="31" xfId="5" applyFont="1" applyFill="1" applyBorder="1" applyAlignment="1">
      <alignment horizontal="left" vertical="center"/>
    </xf>
    <xf numFmtId="0" fontId="16" fillId="0" borderId="26" xfId="5" applyFont="1" applyFill="1" applyBorder="1" applyAlignment="1">
      <alignment horizontal="left" vertical="center"/>
    </xf>
    <xf numFmtId="0" fontId="18" fillId="0" borderId="22" xfId="5" applyFont="1" applyFill="1" applyBorder="1" applyAlignment="1">
      <alignment horizontal="center" vertical="center"/>
    </xf>
    <xf numFmtId="0" fontId="18" fillId="0" borderId="23" xfId="5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horizontal="left" vertical="center"/>
    </xf>
    <xf numFmtId="0" fontId="19" fillId="0" borderId="22" xfId="5" applyFont="1" applyFill="1" applyBorder="1" applyAlignment="1">
      <alignment horizontal="left" vertical="center"/>
    </xf>
    <xf numFmtId="0" fontId="19" fillId="0" borderId="23" xfId="5" applyFont="1" applyFill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19" fillId="0" borderId="28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20" xfId="5" applyFont="1" applyFill="1" applyBorder="1" applyAlignment="1">
      <alignment horizontal="left" vertical="center"/>
    </xf>
    <xf numFmtId="0" fontId="18" fillId="0" borderId="21" xfId="5" applyFont="1" applyFill="1" applyBorder="1" applyAlignment="1">
      <alignment horizontal="left" vertical="center"/>
    </xf>
    <xf numFmtId="0" fontId="18" fillId="0" borderId="38" xfId="5" applyFont="1" applyFill="1" applyBorder="1" applyAlignment="1">
      <alignment horizontal="left" vertical="center"/>
    </xf>
    <xf numFmtId="0" fontId="21" fillId="0" borderId="0" xfId="5" applyFont="1" applyBorder="1" applyAlignment="1">
      <alignment horizontal="left" vertical="center"/>
    </xf>
    <xf numFmtId="0" fontId="20" fillId="0" borderId="20" xfId="5" applyFont="1" applyBorder="1" applyAlignment="1">
      <alignment horizontal="left" vertical="center"/>
    </xf>
    <xf numFmtId="0" fontId="20" fillId="0" borderId="21" xfId="5" applyFont="1" applyBorder="1" applyAlignment="1">
      <alignment horizontal="left" vertical="center"/>
    </xf>
    <xf numFmtId="0" fontId="18" fillId="0" borderId="21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18" fillId="0" borderId="25" xfId="5" applyFont="1" applyBorder="1" applyAlignment="1">
      <alignment horizontal="left" vertical="center"/>
    </xf>
    <xf numFmtId="0" fontId="18" fillId="0" borderId="31" xfId="5" applyFont="1" applyBorder="1" applyAlignment="1">
      <alignment horizontal="left" vertical="center"/>
    </xf>
    <xf numFmtId="0" fontId="18" fillId="0" borderId="26" xfId="5" applyFont="1" applyBorder="1" applyAlignment="1">
      <alignment horizontal="left" vertical="center"/>
    </xf>
    <xf numFmtId="0" fontId="19" fillId="0" borderId="24" xfId="5" applyFont="1" applyBorder="1" applyAlignment="1">
      <alignment horizontal="left" vertical="center"/>
    </xf>
    <xf numFmtId="0" fontId="21" fillId="0" borderId="24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1" fillId="0" borderId="23" xfId="5" applyFont="1" applyBorder="1" applyAlignment="1">
      <alignment horizontal="center" vertical="center"/>
    </xf>
    <xf numFmtId="0" fontId="23" fillId="0" borderId="19" xfId="5" applyFont="1" applyBorder="1" applyAlignment="1">
      <alignment horizontal="center" vertical="top"/>
    </xf>
    <xf numFmtId="0" fontId="18" fillId="0" borderId="23" xfId="5" applyFont="1" applyFill="1" applyBorder="1" applyAlignment="1">
      <alignment horizontal="left" vertical="center"/>
    </xf>
    <xf numFmtId="0" fontId="20" fillId="0" borderId="28" xfId="5" applyFont="1" applyFill="1" applyBorder="1" applyAlignment="1">
      <alignment horizontal="center" vertical="center"/>
    </xf>
    <xf numFmtId="0" fontId="18" fillId="0" borderId="28" xfId="5" applyFont="1" applyFill="1" applyBorder="1" applyAlignment="1">
      <alignment horizontal="center" vertical="center"/>
    </xf>
    <xf numFmtId="0" fontId="20" fillId="0" borderId="39" xfId="5" applyFont="1" applyFill="1" applyBorder="1" applyAlignment="1">
      <alignment horizontal="center" vertical="center"/>
    </xf>
    <xf numFmtId="0" fontId="22" fillId="0" borderId="32" xfId="5" applyFont="1" applyFill="1" applyBorder="1" applyAlignment="1">
      <alignment horizontal="left" vertical="center"/>
    </xf>
    <xf numFmtId="0" fontId="20" fillId="0" borderId="31" xfId="5" applyFont="1" applyFill="1" applyBorder="1" applyAlignment="1">
      <alignment horizontal="left" vertical="center"/>
    </xf>
    <xf numFmtId="0" fontId="20" fillId="0" borderId="26" xfId="5" applyFont="1" applyFill="1" applyBorder="1" applyAlignment="1">
      <alignment horizontal="left" vertical="center"/>
    </xf>
    <xf numFmtId="0" fontId="20" fillId="0" borderId="35" xfId="5" applyFont="1" applyFill="1" applyBorder="1" applyAlignment="1">
      <alignment horizontal="left" vertical="center"/>
    </xf>
    <xf numFmtId="0" fontId="20" fillId="0" borderId="36" xfId="5" applyFont="1" applyFill="1" applyBorder="1" applyAlignment="1">
      <alignment horizontal="left" vertical="center"/>
    </xf>
    <xf numFmtId="0" fontId="20" fillId="0" borderId="41" xfId="5" applyFont="1" applyFill="1" applyBorder="1" applyAlignment="1">
      <alignment horizontal="left" vertical="center"/>
    </xf>
    <xf numFmtId="0" fontId="21" fillId="0" borderId="20" xfId="5" applyFont="1" applyFill="1" applyBorder="1" applyAlignment="1">
      <alignment horizontal="left" vertical="center"/>
    </xf>
    <xf numFmtId="0" fontId="21" fillId="0" borderId="21" xfId="5" applyFont="1" applyFill="1" applyBorder="1" applyAlignment="1">
      <alignment horizontal="left" vertical="center"/>
    </xf>
    <xf numFmtId="0" fontId="21" fillId="0" borderId="38" xfId="5" applyFont="1" applyFill="1" applyBorder="1" applyAlignment="1">
      <alignment horizontal="left" vertical="center"/>
    </xf>
    <xf numFmtId="0" fontId="18" fillId="0" borderId="25" xfId="5" applyFont="1" applyFill="1" applyBorder="1" applyAlignment="1">
      <alignment horizontal="left" vertical="center"/>
    </xf>
    <xf numFmtId="0" fontId="18" fillId="0" borderId="37" xfId="5" applyFont="1" applyFill="1" applyBorder="1" applyAlignment="1">
      <alignment horizontal="left" vertical="center"/>
    </xf>
    <xf numFmtId="0" fontId="20" fillId="0" borderId="32" xfId="5" applyFont="1" applyFill="1" applyBorder="1" applyAlignment="1">
      <alignment horizontal="left" vertical="center"/>
    </xf>
    <xf numFmtId="0" fontId="16" fillId="0" borderId="28" xfId="5" applyFill="1" applyBorder="1" applyAlignment="1">
      <alignment horizontal="center" vertical="center"/>
    </xf>
    <xf numFmtId="0" fontId="16" fillId="0" borderId="39" xfId="5" applyFill="1" applyBorder="1" applyAlignment="1">
      <alignment horizontal="center" vertical="center"/>
    </xf>
    <xf numFmtId="0" fontId="18" fillId="0" borderId="33" xfId="5" applyFont="1" applyFill="1" applyBorder="1" applyAlignment="1">
      <alignment horizontal="center" vertical="center"/>
    </xf>
    <xf numFmtId="0" fontId="18" fillId="0" borderId="34" xfId="5" applyFont="1" applyFill="1" applyBorder="1" applyAlignment="1">
      <alignment horizontal="left" vertical="center"/>
    </xf>
    <xf numFmtId="0" fontId="18" fillId="0" borderId="30" xfId="5" applyFont="1" applyFill="1" applyBorder="1" applyAlignment="1">
      <alignment horizontal="left" vertical="center"/>
    </xf>
    <xf numFmtId="0" fontId="18" fillId="0" borderId="40" xfId="5" applyFont="1" applyFill="1" applyBorder="1" applyAlignment="1">
      <alignment horizontal="left" vertical="center"/>
    </xf>
    <xf numFmtId="0" fontId="20" fillId="0" borderId="24" xfId="5" applyFont="1" applyFill="1" applyBorder="1" applyAlignment="1">
      <alignment horizontal="left" vertical="center" wrapText="1"/>
    </xf>
    <xf numFmtId="0" fontId="20" fillId="0" borderId="22" xfId="5" applyFont="1" applyFill="1" applyBorder="1" applyAlignment="1">
      <alignment horizontal="left" vertical="center" wrapText="1"/>
    </xf>
    <xf numFmtId="0" fontId="20" fillId="0" borderId="23" xfId="5" applyFont="1" applyFill="1" applyBorder="1" applyAlignment="1">
      <alignment horizontal="left" vertical="center" wrapText="1"/>
    </xf>
    <xf numFmtId="0" fontId="21" fillId="0" borderId="32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left" vertical="center"/>
    </xf>
    <xf numFmtId="0" fontId="21" fillId="0" borderId="26" xfId="5" applyFont="1" applyFill="1" applyBorder="1" applyAlignment="1">
      <alignment horizontal="left" vertical="center"/>
    </xf>
    <xf numFmtId="0" fontId="20" fillId="0" borderId="24" xfId="5" applyFont="1" applyFill="1" applyBorder="1" applyAlignment="1">
      <alignment horizontal="left" vertical="center"/>
    </xf>
    <xf numFmtId="0" fontId="20" fillId="0" borderId="22" xfId="5" applyFont="1" applyFill="1" applyBorder="1" applyAlignment="1">
      <alignment horizontal="left" vertical="center"/>
    </xf>
    <xf numFmtId="0" fontId="20" fillId="0" borderId="23" xfId="5" applyFont="1" applyFill="1" applyBorder="1" applyAlignment="1">
      <alignment horizontal="left" vertical="center"/>
    </xf>
    <xf numFmtId="0" fontId="18" fillId="0" borderId="29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horizontal="center" vertical="center"/>
    </xf>
    <xf numFmtId="0" fontId="20" fillId="0" borderId="31" xfId="5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0" fillId="0" borderId="22" xfId="5" applyFont="1" applyFill="1" applyBorder="1" applyAlignment="1">
      <alignment horizontal="center" vertical="center"/>
    </xf>
    <xf numFmtId="0" fontId="19" fillId="0" borderId="22" xfId="5" applyFont="1" applyFill="1" applyBorder="1" applyAlignment="1">
      <alignment horizontal="center" vertical="center"/>
    </xf>
    <xf numFmtId="0" fontId="19" fillId="0" borderId="28" xfId="5" applyFont="1" applyFill="1" applyBorder="1" applyAlignment="1">
      <alignment horizontal="right" vertical="center"/>
    </xf>
    <xf numFmtId="0" fontId="18" fillId="0" borderId="28" xfId="5" applyFont="1" applyFill="1" applyBorder="1" applyAlignment="1">
      <alignment horizontal="left" vertical="center"/>
    </xf>
    <xf numFmtId="0" fontId="17" fillId="0" borderId="19" xfId="5" applyFont="1" applyFill="1" applyBorder="1" applyAlignment="1">
      <alignment horizontal="center" vertical="top"/>
    </xf>
    <xf numFmtId="0" fontId="19" fillId="0" borderId="21" xfId="5" applyFont="1" applyFill="1" applyBorder="1" applyAlignment="1">
      <alignment horizontal="center" vertical="center"/>
    </xf>
    <xf numFmtId="0" fontId="20" fillId="0" borderId="21" xfId="5" applyFont="1" applyFill="1" applyBorder="1" applyAlignment="1">
      <alignment horizontal="center" vertical="center"/>
    </xf>
    <xf numFmtId="0" fontId="20" fillId="0" borderId="38" xfId="5" applyFont="1" applyFill="1" applyBorder="1" applyAlignment="1">
      <alignment horizontal="center" vertical="center"/>
    </xf>
    <xf numFmtId="58" fontId="42" fillId="0" borderId="22" xfId="5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4">
    <cellStyle name="S10" xfId="11"/>
    <cellStyle name="S13" xfId="10"/>
    <cellStyle name="S15" xfId="13"/>
    <cellStyle name="S16" xfId="1"/>
    <cellStyle name="常规" xfId="0" builtinId="0"/>
    <cellStyle name="常规 10 10" xfId="9"/>
    <cellStyle name="常规 2" xfId="5"/>
    <cellStyle name="常规 23" xfId="12"/>
    <cellStyle name="常规 3" xfId="6"/>
    <cellStyle name="常规 3 3" xfId="4"/>
    <cellStyle name="常规 4" xfId="7"/>
    <cellStyle name="常规 40" xfId="2"/>
    <cellStyle name="常规 40 5" xfId="3"/>
    <cellStyle name="常规 71" xf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409575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409575</xdr:colOff>
      <xdr:row>8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409575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42" customWidth="1"/>
    <col min="3" max="3" width="10.125" customWidth="1"/>
  </cols>
  <sheetData>
    <row r="1" spans="1:2" ht="21" customHeight="1" x14ac:dyDescent="0.15">
      <c r="A1" s="143"/>
      <c r="B1" s="144" t="s">
        <v>0</v>
      </c>
    </row>
    <row r="2" spans="1:2" x14ac:dyDescent="0.15">
      <c r="A2" s="5">
        <v>1</v>
      </c>
      <c r="B2" s="145" t="s">
        <v>1</v>
      </c>
    </row>
    <row r="3" spans="1:2" x14ac:dyDescent="0.15">
      <c r="A3" s="5">
        <v>2</v>
      </c>
      <c r="B3" s="145" t="s">
        <v>2</v>
      </c>
    </row>
    <row r="4" spans="1:2" x14ac:dyDescent="0.15">
      <c r="A4" s="5">
        <v>3</v>
      </c>
      <c r="B4" s="145" t="s">
        <v>3</v>
      </c>
    </row>
    <row r="5" spans="1:2" x14ac:dyDescent="0.15">
      <c r="A5" s="5">
        <v>4</v>
      </c>
      <c r="B5" s="145" t="s">
        <v>4</v>
      </c>
    </row>
    <row r="6" spans="1:2" x14ac:dyDescent="0.15">
      <c r="A6" s="5">
        <v>5</v>
      </c>
      <c r="B6" s="145" t="s">
        <v>5</v>
      </c>
    </row>
    <row r="7" spans="1:2" x14ac:dyDescent="0.15">
      <c r="A7" s="5">
        <v>6</v>
      </c>
      <c r="B7" s="145" t="s">
        <v>6</v>
      </c>
    </row>
    <row r="8" spans="1:2" s="141" customFormat="1" ht="15" customHeight="1" x14ac:dyDescent="0.15">
      <c r="A8" s="146">
        <v>7</v>
      </c>
      <c r="B8" s="147" t="s">
        <v>7</v>
      </c>
    </row>
    <row r="9" spans="1:2" ht="18.95" customHeight="1" x14ac:dyDescent="0.15">
      <c r="A9" s="143"/>
      <c r="B9" s="148" t="s">
        <v>8</v>
      </c>
    </row>
    <row r="10" spans="1:2" ht="15.95" customHeight="1" x14ac:dyDescent="0.15">
      <c r="A10" s="5">
        <v>1</v>
      </c>
      <c r="B10" s="149" t="s">
        <v>9</v>
      </c>
    </row>
    <row r="11" spans="1:2" x14ac:dyDescent="0.15">
      <c r="A11" s="5">
        <v>2</v>
      </c>
      <c r="B11" s="145" t="s">
        <v>10</v>
      </c>
    </row>
    <row r="12" spans="1:2" x14ac:dyDescent="0.15">
      <c r="A12" s="5">
        <v>3</v>
      </c>
      <c r="B12" s="150" t="s">
        <v>11</v>
      </c>
    </row>
    <row r="13" spans="1:2" x14ac:dyDescent="0.15">
      <c r="A13" s="5">
        <v>4</v>
      </c>
      <c r="B13" s="151" t="s">
        <v>12</v>
      </c>
    </row>
    <row r="14" spans="1:2" x14ac:dyDescent="0.15">
      <c r="A14" s="5">
        <v>5</v>
      </c>
      <c r="B14" s="151" t="s">
        <v>13</v>
      </c>
    </row>
    <row r="15" spans="1:2" x14ac:dyDescent="0.15">
      <c r="A15" s="5">
        <v>6</v>
      </c>
      <c r="B15" s="151" t="s">
        <v>14</v>
      </c>
    </row>
    <row r="16" spans="1:2" x14ac:dyDescent="0.15">
      <c r="A16" s="5">
        <v>7</v>
      </c>
      <c r="B16" s="151" t="s">
        <v>15</v>
      </c>
    </row>
    <row r="17" spans="1:2" x14ac:dyDescent="0.15">
      <c r="A17" s="5">
        <v>8</v>
      </c>
      <c r="B17" s="151" t="s">
        <v>16</v>
      </c>
    </row>
    <row r="18" spans="1:2" x14ac:dyDescent="0.15">
      <c r="A18" s="5">
        <v>9</v>
      </c>
      <c r="B18" s="145" t="s">
        <v>17</v>
      </c>
    </row>
    <row r="19" spans="1:2" x14ac:dyDescent="0.15">
      <c r="A19" s="5"/>
      <c r="B19" s="145"/>
    </row>
    <row r="20" spans="1:2" ht="20.25" x14ac:dyDescent="0.15">
      <c r="A20" s="143"/>
      <c r="B20" s="144" t="s">
        <v>18</v>
      </c>
    </row>
    <row r="21" spans="1:2" x14ac:dyDescent="0.15">
      <c r="A21" s="5">
        <v>1</v>
      </c>
      <c r="B21" s="152" t="s">
        <v>19</v>
      </c>
    </row>
    <row r="22" spans="1:2" x14ac:dyDescent="0.15">
      <c r="A22" s="5">
        <v>2</v>
      </c>
      <c r="B22" s="145" t="s">
        <v>20</v>
      </c>
    </row>
    <row r="23" spans="1:2" x14ac:dyDescent="0.15">
      <c r="A23" s="5">
        <v>3</v>
      </c>
      <c r="B23" s="145" t="s">
        <v>21</v>
      </c>
    </row>
    <row r="24" spans="1:2" x14ac:dyDescent="0.15">
      <c r="A24" s="5">
        <v>4</v>
      </c>
      <c r="B24" s="145" t="s">
        <v>22</v>
      </c>
    </row>
    <row r="25" spans="1:2" x14ac:dyDescent="0.15">
      <c r="A25" s="5">
        <v>5</v>
      </c>
      <c r="B25" s="151" t="s">
        <v>23</v>
      </c>
    </row>
    <row r="26" spans="1:2" x14ac:dyDescent="0.15">
      <c r="A26" s="5">
        <v>6</v>
      </c>
      <c r="B26" s="151" t="s">
        <v>24</v>
      </c>
    </row>
    <row r="27" spans="1:2" x14ac:dyDescent="0.15">
      <c r="A27" s="5">
        <v>7</v>
      </c>
      <c r="B27" s="145" t="s">
        <v>25</v>
      </c>
    </row>
    <row r="28" spans="1:2" x14ac:dyDescent="0.15">
      <c r="A28" s="5"/>
      <c r="B28" s="145"/>
    </row>
    <row r="29" spans="1:2" ht="20.25" x14ac:dyDescent="0.15">
      <c r="A29" s="143"/>
      <c r="B29" s="144" t="s">
        <v>26</v>
      </c>
    </row>
    <row r="30" spans="1:2" x14ac:dyDescent="0.15">
      <c r="A30" s="5">
        <v>1</v>
      </c>
      <c r="B30" s="152" t="s">
        <v>27</v>
      </c>
    </row>
    <row r="31" spans="1:2" x14ac:dyDescent="0.15">
      <c r="A31" s="5">
        <v>2</v>
      </c>
      <c r="B31" s="145" t="s">
        <v>28</v>
      </c>
    </row>
    <row r="32" spans="1:2" x14ac:dyDescent="0.15">
      <c r="A32" s="5">
        <v>3</v>
      </c>
      <c r="B32" s="145" t="s">
        <v>29</v>
      </c>
    </row>
    <row r="33" spans="1:2" ht="28.5" x14ac:dyDescent="0.15">
      <c r="A33" s="5">
        <v>4</v>
      </c>
      <c r="B33" s="145" t="s">
        <v>30</v>
      </c>
    </row>
    <row r="34" spans="1:2" x14ac:dyDescent="0.15">
      <c r="A34" s="5">
        <v>5</v>
      </c>
      <c r="B34" s="145" t="s">
        <v>31</v>
      </c>
    </row>
    <row r="35" spans="1:2" x14ac:dyDescent="0.15">
      <c r="A35" s="5">
        <v>6</v>
      </c>
      <c r="B35" s="145" t="s">
        <v>32</v>
      </c>
    </row>
    <row r="36" spans="1:2" x14ac:dyDescent="0.15">
      <c r="A36" s="5">
        <v>7</v>
      </c>
      <c r="B36" s="145" t="s">
        <v>33</v>
      </c>
    </row>
    <row r="37" spans="1:2" x14ac:dyDescent="0.15">
      <c r="A37" s="5"/>
      <c r="B37" s="145"/>
    </row>
    <row r="39" spans="1:2" x14ac:dyDescent="0.15">
      <c r="A39" s="153" t="s">
        <v>34</v>
      </c>
      <c r="B39" s="154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25" zoomScaleNormal="125" workbookViewId="0">
      <selection activeCell="A12" sqref="A12:E1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8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1" t="s">
        <v>272</v>
      </c>
      <c r="B1" s="361"/>
      <c r="C1" s="361"/>
      <c r="D1" s="361"/>
      <c r="E1" s="362"/>
      <c r="F1" s="361"/>
      <c r="G1" s="361"/>
      <c r="H1" s="361"/>
      <c r="I1" s="361"/>
      <c r="J1" s="361"/>
      <c r="K1" s="361"/>
      <c r="L1" s="361"/>
      <c r="M1" s="361"/>
    </row>
    <row r="2" spans="1:13" s="1" customFormat="1" ht="16.5" x14ac:dyDescent="0.3">
      <c r="A2" s="376" t="s">
        <v>248</v>
      </c>
      <c r="B2" s="377" t="s">
        <v>253</v>
      </c>
      <c r="C2" s="377" t="s">
        <v>249</v>
      </c>
      <c r="D2" s="377" t="s">
        <v>250</v>
      </c>
      <c r="E2" s="379" t="s">
        <v>251</v>
      </c>
      <c r="F2" s="377" t="s">
        <v>252</v>
      </c>
      <c r="G2" s="376" t="s">
        <v>273</v>
      </c>
      <c r="H2" s="376"/>
      <c r="I2" s="376" t="s">
        <v>274</v>
      </c>
      <c r="J2" s="376"/>
      <c r="K2" s="382" t="s">
        <v>275</v>
      </c>
      <c r="L2" s="384" t="s">
        <v>276</v>
      </c>
      <c r="M2" s="386" t="s">
        <v>277</v>
      </c>
    </row>
    <row r="3" spans="1:13" s="1" customFormat="1" ht="16.5" x14ac:dyDescent="0.3">
      <c r="A3" s="376"/>
      <c r="B3" s="378"/>
      <c r="C3" s="378"/>
      <c r="D3" s="378"/>
      <c r="E3" s="380"/>
      <c r="F3" s="378"/>
      <c r="G3" s="3" t="s">
        <v>278</v>
      </c>
      <c r="H3" s="3" t="s">
        <v>279</v>
      </c>
      <c r="I3" s="3" t="s">
        <v>278</v>
      </c>
      <c r="J3" s="3" t="s">
        <v>279</v>
      </c>
      <c r="K3" s="383"/>
      <c r="L3" s="385"/>
      <c r="M3" s="387"/>
    </row>
    <row r="4" spans="1:13" ht="31.5" x14ac:dyDescent="0.15">
      <c r="A4" s="5">
        <v>1</v>
      </c>
      <c r="B4" s="157" t="s">
        <v>267</v>
      </c>
      <c r="C4" s="19" t="s">
        <v>264</v>
      </c>
      <c r="D4" s="155" t="s">
        <v>265</v>
      </c>
      <c r="E4" s="156" t="s">
        <v>266</v>
      </c>
      <c r="F4" s="165" t="s">
        <v>334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280</v>
      </c>
      <c r="M4" s="6" t="s">
        <v>268</v>
      </c>
    </row>
    <row r="5" spans="1:13" ht="31.5" x14ac:dyDescent="0.15">
      <c r="A5" s="5">
        <v>2</v>
      </c>
      <c r="B5" s="157" t="s">
        <v>267</v>
      </c>
      <c r="C5" s="6">
        <v>112</v>
      </c>
      <c r="D5" s="155" t="s">
        <v>265</v>
      </c>
      <c r="E5" s="158" t="s">
        <v>269</v>
      </c>
      <c r="F5" s="165" t="s">
        <v>334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280</v>
      </c>
      <c r="M5" s="6" t="s">
        <v>268</v>
      </c>
    </row>
    <row r="6" spans="1:13" x14ac:dyDescent="0.15">
      <c r="A6" s="5"/>
      <c r="B6" s="21"/>
      <c r="C6" s="6"/>
      <c r="D6" s="6"/>
      <c r="E6" s="22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21"/>
      <c r="C7" s="6"/>
      <c r="D7" s="6"/>
      <c r="E7" s="22"/>
      <c r="F7" s="6"/>
      <c r="G7" s="6"/>
      <c r="H7" s="6"/>
      <c r="I7" s="6"/>
      <c r="J7" s="6"/>
      <c r="K7" s="6"/>
      <c r="L7" s="6"/>
      <c r="M7" s="6"/>
    </row>
    <row r="8" spans="1:13" x14ac:dyDescent="0.15">
      <c r="A8" s="5"/>
      <c r="B8" s="27"/>
      <c r="C8" s="6"/>
      <c r="D8" s="6"/>
      <c r="E8" s="24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27"/>
      <c r="C9" s="6"/>
      <c r="D9" s="6"/>
      <c r="E9" s="25"/>
      <c r="F9" s="6"/>
      <c r="G9" s="6"/>
      <c r="H9" s="6"/>
      <c r="I9" s="6"/>
      <c r="J9" s="6"/>
      <c r="K9" s="5"/>
      <c r="L9" s="6"/>
      <c r="M9" s="5"/>
    </row>
    <row r="10" spans="1:13" x14ac:dyDescent="0.15">
      <c r="A10" s="5"/>
      <c r="B10" s="5"/>
      <c r="C10" s="5"/>
      <c r="D10" s="5"/>
      <c r="E10" s="26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26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63" t="s">
        <v>344</v>
      </c>
      <c r="B12" s="370"/>
      <c r="C12" s="370"/>
      <c r="D12" s="370"/>
      <c r="E12" s="365"/>
      <c r="F12" s="366"/>
      <c r="G12" s="368"/>
      <c r="H12" s="369" t="s">
        <v>281</v>
      </c>
      <c r="I12" s="370"/>
      <c r="J12" s="370"/>
      <c r="K12" s="371"/>
      <c r="L12" s="388"/>
      <c r="M12" s="389"/>
    </row>
    <row r="13" spans="1:13" ht="16.5" x14ac:dyDescent="0.15">
      <c r="A13" s="381" t="s">
        <v>282</v>
      </c>
      <c r="B13" s="381"/>
      <c r="C13" s="375"/>
      <c r="D13" s="375"/>
      <c r="E13" s="374"/>
      <c r="F13" s="375"/>
      <c r="G13" s="375"/>
      <c r="H13" s="375"/>
      <c r="I13" s="375"/>
      <c r="J13" s="375"/>
      <c r="K13" s="375"/>
      <c r="L13" s="375"/>
      <c r="M13" s="37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125" zoomScaleNormal="125" workbookViewId="0">
      <selection activeCell="D23" sqref="D23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8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1" t="s">
        <v>283</v>
      </c>
      <c r="B1" s="361"/>
      <c r="C1" s="361"/>
      <c r="D1" s="361"/>
      <c r="E1" s="362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" customFormat="1" ht="15.95" customHeight="1" x14ac:dyDescent="0.3">
      <c r="A2" s="377" t="s">
        <v>284</v>
      </c>
      <c r="B2" s="377" t="s">
        <v>253</v>
      </c>
      <c r="C2" s="377" t="s">
        <v>249</v>
      </c>
      <c r="D2" s="377" t="s">
        <v>250</v>
      </c>
      <c r="E2" s="379" t="s">
        <v>251</v>
      </c>
      <c r="F2" s="377" t="s">
        <v>252</v>
      </c>
      <c r="G2" s="398" t="s">
        <v>285</v>
      </c>
      <c r="H2" s="399"/>
      <c r="I2" s="400"/>
      <c r="J2" s="398" t="s">
        <v>286</v>
      </c>
      <c r="K2" s="399"/>
      <c r="L2" s="400"/>
      <c r="M2" s="398" t="s">
        <v>287</v>
      </c>
      <c r="N2" s="399"/>
      <c r="O2" s="400"/>
      <c r="P2" s="398" t="s">
        <v>288</v>
      </c>
      <c r="Q2" s="399"/>
      <c r="R2" s="400"/>
      <c r="S2" s="399" t="s">
        <v>289</v>
      </c>
      <c r="T2" s="399"/>
      <c r="U2" s="400"/>
      <c r="V2" s="402" t="s">
        <v>290</v>
      </c>
      <c r="W2" s="402" t="s">
        <v>262</v>
      </c>
    </row>
    <row r="3" spans="1:23" s="1" customFormat="1" ht="16.5" x14ac:dyDescent="0.3">
      <c r="A3" s="378"/>
      <c r="B3" s="392"/>
      <c r="C3" s="392"/>
      <c r="D3" s="392"/>
      <c r="E3" s="401"/>
      <c r="F3" s="392"/>
      <c r="G3" s="3" t="s">
        <v>291</v>
      </c>
      <c r="H3" s="3" t="s">
        <v>67</v>
      </c>
      <c r="I3" s="3" t="s">
        <v>253</v>
      </c>
      <c r="J3" s="3" t="s">
        <v>291</v>
      </c>
      <c r="K3" s="3" t="s">
        <v>67</v>
      </c>
      <c r="L3" s="3" t="s">
        <v>253</v>
      </c>
      <c r="M3" s="3" t="s">
        <v>291</v>
      </c>
      <c r="N3" s="3" t="s">
        <v>67</v>
      </c>
      <c r="O3" s="3" t="s">
        <v>253</v>
      </c>
      <c r="P3" s="3" t="s">
        <v>291</v>
      </c>
      <c r="Q3" s="3" t="s">
        <v>67</v>
      </c>
      <c r="R3" s="3" t="s">
        <v>253</v>
      </c>
      <c r="S3" s="3" t="s">
        <v>291</v>
      </c>
      <c r="T3" s="3" t="s">
        <v>67</v>
      </c>
      <c r="U3" s="3" t="s">
        <v>253</v>
      </c>
      <c r="V3" s="403"/>
      <c r="W3" s="403"/>
    </row>
    <row r="4" spans="1:23" ht="31.5" x14ac:dyDescent="0.15">
      <c r="A4" s="395" t="s">
        <v>292</v>
      </c>
      <c r="B4" s="157" t="s">
        <v>267</v>
      </c>
      <c r="C4" s="19" t="s">
        <v>264</v>
      </c>
      <c r="D4" s="155" t="s">
        <v>265</v>
      </c>
      <c r="E4" s="156" t="s">
        <v>266</v>
      </c>
      <c r="F4" s="165" t="s">
        <v>334</v>
      </c>
      <c r="G4" s="159" t="s">
        <v>293</v>
      </c>
      <c r="H4" s="159" t="s">
        <v>294</v>
      </c>
      <c r="I4" s="157" t="s">
        <v>295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 x14ac:dyDescent="0.15">
      <c r="A5" s="396"/>
      <c r="B5" s="157" t="s">
        <v>267</v>
      </c>
      <c r="C5" s="6">
        <v>112</v>
      </c>
      <c r="D5" s="155" t="s">
        <v>265</v>
      </c>
      <c r="E5" s="158" t="s">
        <v>269</v>
      </c>
      <c r="F5" s="165" t="s">
        <v>334</v>
      </c>
      <c r="G5" s="398" t="s">
        <v>296</v>
      </c>
      <c r="H5" s="399"/>
      <c r="I5" s="400"/>
      <c r="J5" s="398" t="s">
        <v>297</v>
      </c>
      <c r="K5" s="399"/>
      <c r="L5" s="400"/>
      <c r="M5" s="398" t="s">
        <v>298</v>
      </c>
      <c r="N5" s="399"/>
      <c r="O5" s="400"/>
      <c r="P5" s="398" t="s">
        <v>299</v>
      </c>
      <c r="Q5" s="399"/>
      <c r="R5" s="400"/>
      <c r="S5" s="399" t="s">
        <v>300</v>
      </c>
      <c r="T5" s="399"/>
      <c r="U5" s="400"/>
      <c r="V5" s="6"/>
      <c r="W5" s="6"/>
    </row>
    <row r="6" spans="1:23" ht="16.5" x14ac:dyDescent="0.15">
      <c r="A6" s="396"/>
      <c r="B6" s="21"/>
      <c r="C6" s="6"/>
      <c r="D6" s="6"/>
      <c r="E6" s="22"/>
      <c r="F6" s="6"/>
      <c r="G6" s="3" t="s">
        <v>291</v>
      </c>
      <c r="H6" s="3" t="s">
        <v>67</v>
      </c>
      <c r="I6" s="3" t="s">
        <v>253</v>
      </c>
      <c r="J6" s="3" t="s">
        <v>291</v>
      </c>
      <c r="K6" s="3" t="s">
        <v>67</v>
      </c>
      <c r="L6" s="3" t="s">
        <v>253</v>
      </c>
      <c r="M6" s="3" t="s">
        <v>291</v>
      </c>
      <c r="N6" s="3" t="s">
        <v>67</v>
      </c>
      <c r="O6" s="3" t="s">
        <v>253</v>
      </c>
      <c r="P6" s="3" t="s">
        <v>291</v>
      </c>
      <c r="Q6" s="3" t="s">
        <v>67</v>
      </c>
      <c r="R6" s="3" t="s">
        <v>253</v>
      </c>
      <c r="S6" s="3" t="s">
        <v>291</v>
      </c>
      <c r="T6" s="3" t="s">
        <v>67</v>
      </c>
      <c r="U6" s="3" t="s">
        <v>253</v>
      </c>
      <c r="V6" s="6"/>
      <c r="W6" s="6"/>
    </row>
    <row r="7" spans="1:23" x14ac:dyDescent="0.15">
      <c r="A7" s="397"/>
      <c r="B7" s="21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93" t="s">
        <v>301</v>
      </c>
      <c r="B8" s="393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94"/>
      <c r="B9" s="394"/>
      <c r="C9" s="6"/>
      <c r="D9" s="6"/>
      <c r="E9" s="2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93" t="s">
        <v>302</v>
      </c>
      <c r="B10" s="393"/>
      <c r="C10" s="393"/>
      <c r="D10" s="393"/>
      <c r="E10" s="390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94"/>
      <c r="B11" s="394"/>
      <c r="C11" s="394"/>
      <c r="D11" s="394"/>
      <c r="E11" s="391"/>
      <c r="F11" s="3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93" t="s">
        <v>303</v>
      </c>
      <c r="B12" s="393"/>
      <c r="C12" s="393"/>
      <c r="D12" s="393"/>
      <c r="E12" s="390"/>
      <c r="F12" s="3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94"/>
      <c r="B13" s="394"/>
      <c r="C13" s="394"/>
      <c r="D13" s="394"/>
      <c r="E13" s="391"/>
      <c r="F13" s="39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93" t="s">
        <v>304</v>
      </c>
      <c r="B14" s="393"/>
      <c r="C14" s="393"/>
      <c r="D14" s="393"/>
      <c r="E14" s="390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94"/>
      <c r="B15" s="394"/>
      <c r="C15" s="394"/>
      <c r="D15" s="394"/>
      <c r="E15" s="391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3" t="s">
        <v>344</v>
      </c>
      <c r="B17" s="370"/>
      <c r="C17" s="370"/>
      <c r="D17" s="370"/>
      <c r="E17" s="365"/>
      <c r="F17" s="366"/>
      <c r="G17" s="368"/>
      <c r="H17" s="17"/>
      <c r="I17" s="17"/>
      <c r="J17" s="369" t="s">
        <v>281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9"/>
      <c r="W17" s="10"/>
    </row>
    <row r="18" spans="1:23" ht="16.5" x14ac:dyDescent="0.15">
      <c r="A18" s="372" t="s">
        <v>305</v>
      </c>
      <c r="B18" s="372"/>
      <c r="C18" s="375"/>
      <c r="D18" s="375"/>
      <c r="E18" s="374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1" t="s">
        <v>306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" customFormat="1" ht="16.5" x14ac:dyDescent="0.3">
      <c r="A2" s="13" t="s">
        <v>307</v>
      </c>
      <c r="B2" s="14" t="s">
        <v>249</v>
      </c>
      <c r="C2" s="14" t="s">
        <v>250</v>
      </c>
      <c r="D2" s="14" t="s">
        <v>251</v>
      </c>
      <c r="E2" s="14" t="s">
        <v>252</v>
      </c>
      <c r="F2" s="14" t="s">
        <v>253</v>
      </c>
      <c r="G2" s="13" t="s">
        <v>308</v>
      </c>
      <c r="H2" s="13" t="s">
        <v>309</v>
      </c>
      <c r="I2" s="13" t="s">
        <v>310</v>
      </c>
      <c r="J2" s="13" t="s">
        <v>309</v>
      </c>
      <c r="K2" s="13" t="s">
        <v>311</v>
      </c>
      <c r="L2" s="13" t="s">
        <v>309</v>
      </c>
      <c r="M2" s="14" t="s">
        <v>290</v>
      </c>
      <c r="N2" s="14" t="s">
        <v>262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5" t="s">
        <v>307</v>
      </c>
      <c r="B4" s="16" t="s">
        <v>312</v>
      </c>
      <c r="C4" s="16" t="s">
        <v>291</v>
      </c>
      <c r="D4" s="16" t="s">
        <v>251</v>
      </c>
      <c r="E4" s="14" t="s">
        <v>252</v>
      </c>
      <c r="F4" s="14" t="s">
        <v>253</v>
      </c>
      <c r="G4" s="13" t="s">
        <v>308</v>
      </c>
      <c r="H4" s="13" t="s">
        <v>309</v>
      </c>
      <c r="I4" s="13" t="s">
        <v>310</v>
      </c>
      <c r="J4" s="13" t="s">
        <v>309</v>
      </c>
      <c r="K4" s="13" t="s">
        <v>311</v>
      </c>
      <c r="L4" s="13" t="s">
        <v>309</v>
      </c>
      <c r="M4" s="14" t="s">
        <v>290</v>
      </c>
      <c r="N4" s="14" t="s">
        <v>262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9" t="s">
        <v>313</v>
      </c>
      <c r="B11" s="370"/>
      <c r="C11" s="370"/>
      <c r="D11" s="371"/>
      <c r="E11" s="366"/>
      <c r="F11" s="367"/>
      <c r="G11" s="368"/>
      <c r="H11" s="17"/>
      <c r="I11" s="369" t="s">
        <v>314</v>
      </c>
      <c r="J11" s="370"/>
      <c r="K11" s="370"/>
      <c r="L11" s="9"/>
      <c r="M11" s="9"/>
      <c r="N11" s="10"/>
    </row>
    <row r="12" spans="1:14" ht="16.5" x14ac:dyDescent="0.15">
      <c r="A12" s="372" t="s">
        <v>315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A11" sqref="A11:E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1" t="s">
        <v>316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16.5" x14ac:dyDescent="0.3">
      <c r="A2" s="3" t="s">
        <v>284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290</v>
      </c>
      <c r="L2" s="4" t="s">
        <v>262</v>
      </c>
    </row>
    <row r="3" spans="1:12" ht="27" x14ac:dyDescent="0.15">
      <c r="A3" s="5"/>
      <c r="B3" s="160" t="s">
        <v>321</v>
      </c>
      <c r="C3" s="6"/>
      <c r="D3" s="157" t="s">
        <v>322</v>
      </c>
      <c r="E3" s="156" t="s">
        <v>323</v>
      </c>
      <c r="F3" s="165" t="s">
        <v>334</v>
      </c>
      <c r="G3" s="157" t="s">
        <v>324</v>
      </c>
      <c r="H3" s="159" t="s">
        <v>325</v>
      </c>
      <c r="I3" s="6"/>
      <c r="J3" s="6"/>
      <c r="K3" s="6"/>
      <c r="L3" s="6"/>
    </row>
    <row r="4" spans="1:12" ht="27" x14ac:dyDescent="0.15">
      <c r="A4" s="5"/>
      <c r="B4" s="160" t="s">
        <v>321</v>
      </c>
      <c r="C4" s="6"/>
      <c r="D4" s="157" t="s">
        <v>322</v>
      </c>
      <c r="E4" s="158" t="s">
        <v>326</v>
      </c>
      <c r="F4" s="165" t="s">
        <v>334</v>
      </c>
      <c r="G4" s="157" t="s">
        <v>324</v>
      </c>
      <c r="H4" s="159" t="s">
        <v>325</v>
      </c>
      <c r="I4" s="6"/>
      <c r="J4" s="6"/>
      <c r="K4" s="6"/>
      <c r="L4" s="6"/>
    </row>
    <row r="5" spans="1:12" x14ac:dyDescent="0.15">
      <c r="A5" s="5"/>
      <c r="B5" s="5"/>
      <c r="C5" s="6"/>
      <c r="D5" s="6"/>
      <c r="E5" s="11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1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2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63" t="s">
        <v>343</v>
      </c>
      <c r="B11" s="370"/>
      <c r="C11" s="370"/>
      <c r="D11" s="370"/>
      <c r="E11" s="371"/>
      <c r="F11" s="366"/>
      <c r="G11" s="368"/>
      <c r="H11" s="369" t="s">
        <v>281</v>
      </c>
      <c r="I11" s="370"/>
      <c r="J11" s="370"/>
      <c r="K11" s="9"/>
      <c r="L11" s="10"/>
    </row>
    <row r="12" spans="1:12" ht="16.5" x14ac:dyDescent="0.15">
      <c r="A12" s="372" t="s">
        <v>327</v>
      </c>
      <c r="B12" s="372"/>
      <c r="C12" s="375"/>
      <c r="D12" s="375"/>
      <c r="E12" s="375"/>
      <c r="F12" s="375"/>
      <c r="G12" s="375"/>
      <c r="H12" s="375"/>
      <c r="I12" s="375"/>
      <c r="J12" s="375"/>
      <c r="K12" s="375"/>
      <c r="L12" s="375"/>
    </row>
  </sheetData>
  <mergeCells count="5">
    <mergeCell ref="A1:J1"/>
    <mergeCell ref="A11:E11"/>
    <mergeCell ref="F11:G11"/>
    <mergeCell ref="H11:J11"/>
    <mergeCell ref="A12:L12"/>
  </mergeCells>
  <phoneticPr fontId="37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A12" sqref="A12:D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1" t="s">
        <v>328</v>
      </c>
      <c r="B1" s="361"/>
      <c r="C1" s="361"/>
      <c r="D1" s="361"/>
      <c r="E1" s="361"/>
      <c r="F1" s="361"/>
      <c r="G1" s="361"/>
      <c r="H1" s="361"/>
      <c r="I1" s="361"/>
    </row>
    <row r="2" spans="1:9" s="1" customFormat="1" ht="16.5" x14ac:dyDescent="0.3">
      <c r="A2" s="376" t="s">
        <v>248</v>
      </c>
      <c r="B2" s="377" t="s">
        <v>253</v>
      </c>
      <c r="C2" s="377" t="s">
        <v>291</v>
      </c>
      <c r="D2" s="377" t="s">
        <v>251</v>
      </c>
      <c r="E2" s="377" t="s">
        <v>252</v>
      </c>
      <c r="F2" s="3" t="s">
        <v>329</v>
      </c>
      <c r="G2" s="3" t="s">
        <v>274</v>
      </c>
      <c r="H2" s="382" t="s">
        <v>275</v>
      </c>
      <c r="I2" s="386" t="s">
        <v>277</v>
      </c>
    </row>
    <row r="3" spans="1:9" s="1" customFormat="1" ht="16.5" x14ac:dyDescent="0.3">
      <c r="A3" s="376"/>
      <c r="B3" s="378"/>
      <c r="C3" s="378"/>
      <c r="D3" s="378"/>
      <c r="E3" s="378"/>
      <c r="F3" s="3" t="s">
        <v>330</v>
      </c>
      <c r="G3" s="3" t="s">
        <v>278</v>
      </c>
      <c r="H3" s="383"/>
      <c r="I3" s="387"/>
    </row>
    <row r="4" spans="1:9" x14ac:dyDescent="0.15">
      <c r="A4" s="5"/>
      <c r="B4" s="157" t="s">
        <v>295</v>
      </c>
      <c r="C4" s="157" t="s">
        <v>331</v>
      </c>
      <c r="D4" s="156" t="s">
        <v>332</v>
      </c>
      <c r="E4" s="165" t="s">
        <v>334</v>
      </c>
      <c r="F4" s="6">
        <v>0.3</v>
      </c>
      <c r="G4" s="6">
        <v>0.5</v>
      </c>
      <c r="H4" s="6">
        <f>SUM(F4:G4)</f>
        <v>0.8</v>
      </c>
      <c r="I4" s="6" t="s">
        <v>268</v>
      </c>
    </row>
    <row r="5" spans="1:9" x14ac:dyDescent="0.15">
      <c r="A5" s="5"/>
      <c r="B5" s="157" t="s">
        <v>295</v>
      </c>
      <c r="C5" s="157" t="s">
        <v>331</v>
      </c>
      <c r="D5" s="156" t="s">
        <v>332</v>
      </c>
      <c r="E5" s="165" t="s">
        <v>334</v>
      </c>
      <c r="F5" s="6">
        <v>0.4</v>
      </c>
      <c r="G5" s="6">
        <v>0.6</v>
      </c>
      <c r="H5" s="6">
        <f>SUM(F5:G5)</f>
        <v>1</v>
      </c>
      <c r="I5" s="6" t="s">
        <v>268</v>
      </c>
    </row>
    <row r="6" spans="1:9" x14ac:dyDescent="0.15">
      <c r="A6" s="5"/>
      <c r="B6" s="7"/>
      <c r="C6" s="7"/>
      <c r="D6" s="6"/>
      <c r="E6" s="6"/>
      <c r="F6" s="6"/>
      <c r="G6" s="6"/>
      <c r="H6" s="6"/>
      <c r="I6" s="6"/>
    </row>
    <row r="7" spans="1:9" x14ac:dyDescent="0.15">
      <c r="A7" s="5"/>
      <c r="B7" s="7"/>
      <c r="C7" s="7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63" t="s">
        <v>343</v>
      </c>
      <c r="B12" s="364"/>
      <c r="C12" s="364"/>
      <c r="D12" s="365"/>
      <c r="E12" s="8"/>
      <c r="F12" s="369" t="s">
        <v>281</v>
      </c>
      <c r="G12" s="370"/>
      <c r="H12" s="371"/>
      <c r="I12" s="10"/>
    </row>
    <row r="13" spans="1:9" ht="16.5" x14ac:dyDescent="0.15">
      <c r="A13" s="372" t="s">
        <v>333</v>
      </c>
      <c r="B13" s="372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29"/>
      <c r="C3" s="130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 x14ac:dyDescent="0.1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 x14ac:dyDescent="0.1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 x14ac:dyDescent="0.1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 x14ac:dyDescent="0.1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 x14ac:dyDescent="0.1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 x14ac:dyDescent="0.1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 x14ac:dyDescent="0.1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 x14ac:dyDescent="0.1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1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opLeftCell="A28" zoomScale="125" zoomScaleNormal="125" workbookViewId="0">
      <selection activeCell="B4" sqref="B4:C4"/>
    </sheetView>
  </sheetViews>
  <sheetFormatPr defaultColWidth="10.375" defaultRowHeight="16.5" customHeight="1" x14ac:dyDescent="0.15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 x14ac:dyDescent="0.1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 x14ac:dyDescent="0.15">
      <c r="A2" s="73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74" t="s">
        <v>57</v>
      </c>
      <c r="I2" s="249" t="s">
        <v>58</v>
      </c>
      <c r="J2" s="249"/>
      <c r="K2" s="250"/>
    </row>
    <row r="3" spans="1:11" ht="14.25" x14ac:dyDescent="0.15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spans="1:11" ht="14.25" x14ac:dyDescent="0.15">
      <c r="A4" s="77" t="s">
        <v>62</v>
      </c>
      <c r="B4" s="244" t="s">
        <v>339</v>
      </c>
      <c r="C4" s="237"/>
      <c r="D4" s="230" t="s">
        <v>63</v>
      </c>
      <c r="E4" s="231"/>
      <c r="F4" s="245" t="s">
        <v>335</v>
      </c>
      <c r="G4" s="229"/>
      <c r="H4" s="230" t="s">
        <v>64</v>
      </c>
      <c r="I4" s="231"/>
      <c r="J4" s="49" t="s">
        <v>65</v>
      </c>
      <c r="K4" s="50" t="s">
        <v>66</v>
      </c>
    </row>
    <row r="5" spans="1:11" ht="14.25" x14ac:dyDescent="0.15">
      <c r="A5" s="78" t="s">
        <v>67</v>
      </c>
      <c r="B5" s="236" t="s">
        <v>68</v>
      </c>
      <c r="C5" s="237"/>
      <c r="D5" s="230" t="s">
        <v>69</v>
      </c>
      <c r="E5" s="231"/>
      <c r="F5" s="228">
        <v>45342</v>
      </c>
      <c r="G5" s="229"/>
      <c r="H5" s="230" t="s">
        <v>70</v>
      </c>
      <c r="I5" s="231"/>
      <c r="J5" s="49" t="s">
        <v>65</v>
      </c>
      <c r="K5" s="50" t="s">
        <v>66</v>
      </c>
    </row>
    <row r="6" spans="1:11" ht="14.25" x14ac:dyDescent="0.15">
      <c r="A6" s="77" t="s">
        <v>71</v>
      </c>
      <c r="B6" s="79">
        <v>2</v>
      </c>
      <c r="C6" s="80">
        <v>6</v>
      </c>
      <c r="D6" s="78" t="s">
        <v>72</v>
      </c>
      <c r="E6" s="81"/>
      <c r="F6" s="228">
        <v>45366</v>
      </c>
      <c r="G6" s="229"/>
      <c r="H6" s="230" t="s">
        <v>73</v>
      </c>
      <c r="I6" s="231"/>
      <c r="J6" s="49" t="s">
        <v>65</v>
      </c>
      <c r="K6" s="50" t="s">
        <v>66</v>
      </c>
    </row>
    <row r="7" spans="1:11" ht="14.25" x14ac:dyDescent="0.15">
      <c r="A7" s="77" t="s">
        <v>74</v>
      </c>
      <c r="B7" s="226">
        <v>5000</v>
      </c>
      <c r="C7" s="227"/>
      <c r="D7" s="78" t="s">
        <v>75</v>
      </c>
      <c r="E7" s="83"/>
      <c r="F7" s="228">
        <v>45381</v>
      </c>
      <c r="G7" s="229"/>
      <c r="H7" s="230" t="s">
        <v>76</v>
      </c>
      <c r="I7" s="231"/>
      <c r="J7" s="49" t="s">
        <v>65</v>
      </c>
      <c r="K7" s="50" t="s">
        <v>66</v>
      </c>
    </row>
    <row r="8" spans="1:11" ht="14.25" x14ac:dyDescent="0.15">
      <c r="A8" s="85" t="s">
        <v>77</v>
      </c>
      <c r="B8" s="232"/>
      <c r="C8" s="233"/>
      <c r="D8" s="196" t="s">
        <v>78</v>
      </c>
      <c r="E8" s="197"/>
      <c r="F8" s="234">
        <v>45413</v>
      </c>
      <c r="G8" s="235"/>
      <c r="H8" s="196" t="s">
        <v>79</v>
      </c>
      <c r="I8" s="197"/>
      <c r="J8" s="92" t="s">
        <v>65</v>
      </c>
      <c r="K8" s="98" t="s">
        <v>66</v>
      </c>
    </row>
    <row r="9" spans="1:11" ht="14.25" x14ac:dyDescent="0.15">
      <c r="A9" s="220" t="s">
        <v>80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4.25" x14ac:dyDescent="0.15">
      <c r="A10" s="193" t="s">
        <v>81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4.25" x14ac:dyDescent="0.15">
      <c r="A11" s="106" t="s">
        <v>82</v>
      </c>
      <c r="B11" s="107" t="s">
        <v>83</v>
      </c>
      <c r="C11" s="108" t="s">
        <v>84</v>
      </c>
      <c r="D11" s="109"/>
      <c r="E11" s="110" t="s">
        <v>85</v>
      </c>
      <c r="F11" s="107" t="s">
        <v>83</v>
      </c>
      <c r="G11" s="108" t="s">
        <v>84</v>
      </c>
      <c r="H11" s="108" t="s">
        <v>86</v>
      </c>
      <c r="I11" s="110" t="s">
        <v>87</v>
      </c>
      <c r="J11" s="107" t="s">
        <v>83</v>
      </c>
      <c r="K11" s="124" t="s">
        <v>84</v>
      </c>
    </row>
    <row r="12" spans="1:11" ht="14.25" x14ac:dyDescent="0.15">
      <c r="A12" s="78" t="s">
        <v>88</v>
      </c>
      <c r="B12" s="91" t="s">
        <v>83</v>
      </c>
      <c r="C12" s="49" t="s">
        <v>84</v>
      </c>
      <c r="D12" s="83"/>
      <c r="E12" s="81" t="s">
        <v>89</v>
      </c>
      <c r="F12" s="91" t="s">
        <v>83</v>
      </c>
      <c r="G12" s="49" t="s">
        <v>84</v>
      </c>
      <c r="H12" s="49" t="s">
        <v>86</v>
      </c>
      <c r="I12" s="81" t="s">
        <v>90</v>
      </c>
      <c r="J12" s="91" t="s">
        <v>83</v>
      </c>
      <c r="K12" s="50" t="s">
        <v>84</v>
      </c>
    </row>
    <row r="13" spans="1:11" ht="14.25" x14ac:dyDescent="0.15">
      <c r="A13" s="78" t="s">
        <v>91</v>
      </c>
      <c r="B13" s="91" t="s">
        <v>83</v>
      </c>
      <c r="C13" s="49" t="s">
        <v>84</v>
      </c>
      <c r="D13" s="83"/>
      <c r="E13" s="81" t="s">
        <v>92</v>
      </c>
      <c r="F13" s="49" t="s">
        <v>93</v>
      </c>
      <c r="G13" s="49" t="s">
        <v>94</v>
      </c>
      <c r="H13" s="49" t="s">
        <v>86</v>
      </c>
      <c r="I13" s="81" t="s">
        <v>95</v>
      </c>
      <c r="J13" s="91" t="s">
        <v>83</v>
      </c>
      <c r="K13" s="50" t="s">
        <v>84</v>
      </c>
    </row>
    <row r="14" spans="1:11" ht="14.25" x14ac:dyDescent="0.15">
      <c r="A14" s="196" t="s">
        <v>96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ht="14.25" x14ac:dyDescent="0.15">
      <c r="A15" s="193" t="s">
        <v>97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4.25" x14ac:dyDescent="0.15">
      <c r="A16" s="111" t="s">
        <v>98</v>
      </c>
      <c r="B16" s="108" t="s">
        <v>93</v>
      </c>
      <c r="C16" s="108" t="s">
        <v>94</v>
      </c>
      <c r="D16" s="112"/>
      <c r="E16" s="113" t="s">
        <v>99</v>
      </c>
      <c r="F16" s="108" t="s">
        <v>93</v>
      </c>
      <c r="G16" s="108" t="s">
        <v>94</v>
      </c>
      <c r="H16" s="114"/>
      <c r="I16" s="113" t="s">
        <v>100</v>
      </c>
      <c r="J16" s="108" t="s">
        <v>93</v>
      </c>
      <c r="K16" s="124" t="s">
        <v>94</v>
      </c>
    </row>
    <row r="17" spans="1:22" ht="16.5" customHeight="1" x14ac:dyDescent="0.15">
      <c r="A17" s="82" t="s">
        <v>101</v>
      </c>
      <c r="B17" s="49" t="s">
        <v>93</v>
      </c>
      <c r="C17" s="49" t="s">
        <v>94</v>
      </c>
      <c r="D17" s="115"/>
      <c r="E17" s="93" t="s">
        <v>102</v>
      </c>
      <c r="F17" s="49" t="s">
        <v>93</v>
      </c>
      <c r="G17" s="49" t="s">
        <v>94</v>
      </c>
      <c r="H17" s="116"/>
      <c r="I17" s="93" t="s">
        <v>103</v>
      </c>
      <c r="J17" s="49" t="s">
        <v>93</v>
      </c>
      <c r="K17" s="50" t="s">
        <v>94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15">
      <c r="A18" s="223" t="s">
        <v>104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05" customFormat="1" ht="18" customHeight="1" x14ac:dyDescent="0.15">
      <c r="A19" s="193" t="s">
        <v>105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15">
      <c r="A20" s="211" t="s">
        <v>106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 x14ac:dyDescent="0.15">
      <c r="A21" s="117" t="s">
        <v>107</v>
      </c>
      <c r="B21" s="93" t="s">
        <v>108</v>
      </c>
      <c r="C21" s="93" t="s">
        <v>109</v>
      </c>
      <c r="D21" s="93" t="s">
        <v>110</v>
      </c>
      <c r="E21" s="93" t="s">
        <v>111</v>
      </c>
      <c r="F21" s="93" t="s">
        <v>112</v>
      </c>
      <c r="G21" s="93" t="s">
        <v>113</v>
      </c>
      <c r="H21" s="93" t="s">
        <v>114</v>
      </c>
      <c r="I21" s="93" t="s">
        <v>115</v>
      </c>
      <c r="J21" s="93" t="s">
        <v>116</v>
      </c>
      <c r="K21" s="99" t="s">
        <v>117</v>
      </c>
    </row>
    <row r="22" spans="1:22" ht="16.5" customHeight="1" x14ac:dyDescent="0.15">
      <c r="A22" s="84" t="s">
        <v>118</v>
      </c>
      <c r="B22" s="118"/>
      <c r="C22" s="118"/>
      <c r="D22" s="118">
        <v>1</v>
      </c>
      <c r="E22" s="118">
        <v>1</v>
      </c>
      <c r="F22" s="118">
        <v>1</v>
      </c>
      <c r="G22" s="118">
        <v>1</v>
      </c>
      <c r="H22" s="118">
        <v>1</v>
      </c>
      <c r="I22" s="118">
        <v>1</v>
      </c>
      <c r="J22" s="118"/>
      <c r="K22" s="126"/>
    </row>
    <row r="23" spans="1:22" ht="16.5" customHeight="1" x14ac:dyDescent="0.15">
      <c r="A23" s="161" t="s">
        <v>336</v>
      </c>
      <c r="B23" s="118"/>
      <c r="C23" s="118"/>
      <c r="D23" s="118">
        <v>1</v>
      </c>
      <c r="E23" s="118">
        <v>1</v>
      </c>
      <c r="F23" s="118">
        <v>1</v>
      </c>
      <c r="G23" s="118">
        <v>1</v>
      </c>
      <c r="H23" s="118">
        <v>1</v>
      </c>
      <c r="I23" s="118">
        <v>1</v>
      </c>
      <c r="J23" s="118"/>
      <c r="K23" s="127"/>
    </row>
    <row r="24" spans="1:22" ht="16.5" customHeight="1" x14ac:dyDescent="0.15">
      <c r="A24" s="84"/>
      <c r="B24" s="118"/>
      <c r="C24" s="118"/>
      <c r="D24" s="118"/>
      <c r="E24" s="118"/>
      <c r="F24" s="118"/>
      <c r="G24" s="118"/>
      <c r="H24" s="118"/>
      <c r="I24" s="118"/>
      <c r="J24" s="118"/>
      <c r="K24" s="127"/>
    </row>
    <row r="25" spans="1:22" ht="16.5" customHeight="1" x14ac:dyDescent="0.15">
      <c r="A25" s="84"/>
      <c r="B25" s="118"/>
      <c r="C25" s="118"/>
      <c r="D25" s="118"/>
      <c r="E25" s="118"/>
      <c r="F25" s="118"/>
      <c r="G25" s="118"/>
      <c r="H25" s="118"/>
      <c r="I25" s="118"/>
      <c r="J25" s="118"/>
      <c r="K25" s="128"/>
    </row>
    <row r="26" spans="1:22" ht="16.5" customHeight="1" x14ac:dyDescent="0.15">
      <c r="A26" s="84"/>
      <c r="B26" s="118"/>
      <c r="C26" s="118"/>
      <c r="D26" s="118"/>
      <c r="E26" s="118"/>
      <c r="F26" s="118"/>
      <c r="G26" s="118"/>
      <c r="H26" s="118"/>
      <c r="I26" s="118"/>
      <c r="J26" s="118"/>
      <c r="K26" s="128"/>
    </row>
    <row r="27" spans="1:22" ht="16.5" customHeight="1" x14ac:dyDescent="0.15">
      <c r="A27" s="84"/>
      <c r="B27" s="118"/>
      <c r="C27" s="118"/>
      <c r="D27" s="118"/>
      <c r="E27" s="118"/>
      <c r="F27" s="118"/>
      <c r="G27" s="118"/>
      <c r="H27" s="118"/>
      <c r="I27" s="118"/>
      <c r="J27" s="118"/>
      <c r="K27" s="128"/>
    </row>
    <row r="28" spans="1:22" ht="16.5" customHeight="1" x14ac:dyDescent="0.15">
      <c r="A28" s="84"/>
      <c r="B28" s="118"/>
      <c r="C28" s="118"/>
      <c r="D28" s="118"/>
      <c r="E28" s="118"/>
      <c r="F28" s="118"/>
      <c r="G28" s="118"/>
      <c r="H28" s="118"/>
      <c r="I28" s="118"/>
      <c r="J28" s="118"/>
      <c r="K28" s="128"/>
    </row>
    <row r="29" spans="1:22" ht="18" customHeight="1" x14ac:dyDescent="0.15">
      <c r="A29" s="200" t="s">
        <v>119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22" ht="18.75" customHeight="1" x14ac:dyDescent="0.15">
      <c r="A30" s="214" t="s">
        <v>120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 x14ac:dyDescent="0.1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 x14ac:dyDescent="0.15">
      <c r="A32" s="200" t="s">
        <v>121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spans="1:11" ht="14.25" x14ac:dyDescent="0.15">
      <c r="A33" s="203" t="s">
        <v>122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4.25" x14ac:dyDescent="0.15">
      <c r="A34" s="206" t="s">
        <v>123</v>
      </c>
      <c r="B34" s="207"/>
      <c r="C34" s="49" t="s">
        <v>65</v>
      </c>
      <c r="D34" s="49" t="s">
        <v>66</v>
      </c>
      <c r="E34" s="208" t="s">
        <v>124</v>
      </c>
      <c r="F34" s="209"/>
      <c r="G34" s="209"/>
      <c r="H34" s="209"/>
      <c r="I34" s="209"/>
      <c r="J34" s="209"/>
      <c r="K34" s="210"/>
    </row>
    <row r="35" spans="1:11" ht="14.25" x14ac:dyDescent="0.15">
      <c r="A35" s="174" t="s">
        <v>125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83" t="s">
        <v>126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99" t="s">
        <v>337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4.25" x14ac:dyDescent="0.1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4.25" x14ac:dyDescent="0.1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4.25" x14ac:dyDescent="0.1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4.25" x14ac:dyDescent="0.1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4.25" x14ac:dyDescent="0.1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4.25" x14ac:dyDescent="0.15">
      <c r="A43" s="190" t="s">
        <v>127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4.25" x14ac:dyDescent="0.15">
      <c r="A44" s="193" t="s">
        <v>128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4.25" x14ac:dyDescent="0.15">
      <c r="A45" s="111" t="s">
        <v>129</v>
      </c>
      <c r="B45" s="108" t="s">
        <v>93</v>
      </c>
      <c r="C45" s="108" t="s">
        <v>94</v>
      </c>
      <c r="D45" s="108" t="s">
        <v>86</v>
      </c>
      <c r="E45" s="113" t="s">
        <v>130</v>
      </c>
      <c r="F45" s="108" t="s">
        <v>93</v>
      </c>
      <c r="G45" s="108" t="s">
        <v>94</v>
      </c>
      <c r="H45" s="108" t="s">
        <v>86</v>
      </c>
      <c r="I45" s="113" t="s">
        <v>131</v>
      </c>
      <c r="J45" s="108" t="s">
        <v>93</v>
      </c>
      <c r="K45" s="124" t="s">
        <v>94</v>
      </c>
    </row>
    <row r="46" spans="1:11" ht="14.25" x14ac:dyDescent="0.15">
      <c r="A46" s="82" t="s">
        <v>85</v>
      </c>
      <c r="B46" s="49" t="s">
        <v>93</v>
      </c>
      <c r="C46" s="49" t="s">
        <v>94</v>
      </c>
      <c r="D46" s="49" t="s">
        <v>86</v>
      </c>
      <c r="E46" s="93" t="s">
        <v>92</v>
      </c>
      <c r="F46" s="49" t="s">
        <v>93</v>
      </c>
      <c r="G46" s="49" t="s">
        <v>94</v>
      </c>
      <c r="H46" s="49" t="s">
        <v>86</v>
      </c>
      <c r="I46" s="93" t="s">
        <v>103</v>
      </c>
      <c r="J46" s="49" t="s">
        <v>93</v>
      </c>
      <c r="K46" s="50" t="s">
        <v>94</v>
      </c>
    </row>
    <row r="47" spans="1:11" ht="14.25" x14ac:dyDescent="0.15">
      <c r="A47" s="196" t="s">
        <v>96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4.25" x14ac:dyDescent="0.15">
      <c r="A48" s="174" t="s">
        <v>132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4.25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4.25" x14ac:dyDescent="0.15">
      <c r="A50" s="119" t="s">
        <v>133</v>
      </c>
      <c r="B50" s="178" t="s">
        <v>134</v>
      </c>
      <c r="C50" s="178"/>
      <c r="D50" s="120" t="s">
        <v>135</v>
      </c>
      <c r="E50" s="121" t="s">
        <v>136</v>
      </c>
      <c r="F50" s="122" t="s">
        <v>137</v>
      </c>
      <c r="G50" s="123">
        <v>45342</v>
      </c>
      <c r="H50" s="179" t="s">
        <v>138</v>
      </c>
      <c r="I50" s="180"/>
      <c r="J50" s="186" t="s">
        <v>338</v>
      </c>
      <c r="K50" s="182"/>
    </row>
    <row r="51" spans="1:11" ht="14.25" x14ac:dyDescent="0.15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4.25" x14ac:dyDescent="0.1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7"/>
    </row>
    <row r="53" spans="1:11" ht="14.25" x14ac:dyDescent="0.15">
      <c r="A53" s="119" t="s">
        <v>133</v>
      </c>
      <c r="B53" s="178" t="s">
        <v>134</v>
      </c>
      <c r="C53" s="178"/>
      <c r="D53" s="120" t="s">
        <v>135</v>
      </c>
      <c r="E53" s="121" t="s">
        <v>136</v>
      </c>
      <c r="F53" s="122" t="s">
        <v>139</v>
      </c>
      <c r="G53" s="123">
        <v>45352</v>
      </c>
      <c r="H53" s="179" t="s">
        <v>138</v>
      </c>
      <c r="I53" s="180"/>
      <c r="J53" s="181" t="s">
        <v>140</v>
      </c>
      <c r="K53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Q6" sqref="Q6"/>
    </sheetView>
  </sheetViews>
  <sheetFormatPr defaultColWidth="9" defaultRowHeight="26.1" customHeight="1" x14ac:dyDescent="0.15"/>
  <cols>
    <col min="1" max="1" width="17.125" style="29" customWidth="1"/>
    <col min="2" max="7" width="9.375" style="29" customWidth="1"/>
    <col min="8" max="8" width="1.375" style="29" customWidth="1"/>
    <col min="9" max="14" width="9.625" style="29" customWidth="1"/>
    <col min="15" max="16384" width="9" style="29"/>
  </cols>
  <sheetData>
    <row r="1" spans="1:14" ht="30" customHeight="1" x14ac:dyDescent="0.15">
      <c r="A1" s="251" t="s">
        <v>141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 x14ac:dyDescent="0.15">
      <c r="A2" s="30" t="s">
        <v>62</v>
      </c>
      <c r="B2" s="253" t="s">
        <v>334</v>
      </c>
      <c r="C2" s="254"/>
      <c r="D2" s="31" t="s">
        <v>67</v>
      </c>
      <c r="E2" s="254" t="s">
        <v>68</v>
      </c>
      <c r="F2" s="254"/>
      <c r="G2" s="254"/>
      <c r="H2" s="260"/>
      <c r="I2" s="39" t="s">
        <v>57</v>
      </c>
      <c r="J2" s="254" t="s">
        <v>58</v>
      </c>
      <c r="K2" s="254"/>
      <c r="L2" s="254"/>
      <c r="M2" s="254"/>
      <c r="N2" s="255"/>
    </row>
    <row r="3" spans="1:14" ht="29.1" customHeight="1" x14ac:dyDescent="0.15">
      <c r="A3" s="259" t="s">
        <v>142</v>
      </c>
      <c r="B3" s="256" t="s">
        <v>143</v>
      </c>
      <c r="C3" s="256"/>
      <c r="D3" s="256"/>
      <c r="E3" s="256"/>
      <c r="F3" s="256"/>
      <c r="G3" s="256"/>
      <c r="H3" s="261"/>
      <c r="I3" s="257" t="s">
        <v>144</v>
      </c>
      <c r="J3" s="257"/>
      <c r="K3" s="257"/>
      <c r="L3" s="257"/>
      <c r="M3" s="257"/>
      <c r="N3" s="258"/>
    </row>
    <row r="4" spans="1:14" ht="29.1" customHeight="1" x14ac:dyDescent="0.15">
      <c r="A4" s="259"/>
      <c r="B4" s="32" t="s">
        <v>110</v>
      </c>
      <c r="C4" s="32" t="s">
        <v>111</v>
      </c>
      <c r="D4" s="33" t="s">
        <v>112</v>
      </c>
      <c r="E4" s="32" t="s">
        <v>113</v>
      </c>
      <c r="F4" s="32" t="s">
        <v>114</v>
      </c>
      <c r="G4" s="32" t="s">
        <v>115</v>
      </c>
      <c r="H4" s="261"/>
      <c r="I4" s="102" t="s">
        <v>145</v>
      </c>
      <c r="J4" s="102" t="s">
        <v>146</v>
      </c>
      <c r="K4" s="102"/>
      <c r="L4" s="102"/>
      <c r="M4" s="102"/>
      <c r="N4" s="102"/>
    </row>
    <row r="5" spans="1:14" ht="21.95" customHeight="1" x14ac:dyDescent="0.15">
      <c r="A5" s="34" t="s">
        <v>147</v>
      </c>
      <c r="B5" s="32" t="s">
        <v>148</v>
      </c>
      <c r="C5" s="32" t="s">
        <v>149</v>
      </c>
      <c r="D5" s="32" t="s">
        <v>150</v>
      </c>
      <c r="E5" s="32" t="s">
        <v>151</v>
      </c>
      <c r="F5" s="32" t="s">
        <v>152</v>
      </c>
      <c r="G5" s="32" t="s">
        <v>153</v>
      </c>
      <c r="H5" s="261"/>
      <c r="I5" s="32" t="s">
        <v>148</v>
      </c>
      <c r="J5" s="32" t="s">
        <v>149</v>
      </c>
      <c r="K5" s="32" t="s">
        <v>150</v>
      </c>
      <c r="L5" s="32" t="s">
        <v>151</v>
      </c>
      <c r="M5" s="32" t="s">
        <v>152</v>
      </c>
      <c r="N5" s="32" t="s">
        <v>153</v>
      </c>
    </row>
    <row r="6" spans="1:14" ht="21.95" customHeight="1" x14ac:dyDescent="0.3">
      <c r="A6" s="35" t="s">
        <v>154</v>
      </c>
      <c r="B6" s="32">
        <f>C6-2.1</f>
        <v>98.800000000000011</v>
      </c>
      <c r="C6" s="32">
        <f>D6-2.1</f>
        <v>100.9</v>
      </c>
      <c r="D6" s="32">
        <v>103</v>
      </c>
      <c r="E6" s="36">
        <f t="shared" ref="E6:G6" si="0">D6+2.1</f>
        <v>105.1</v>
      </c>
      <c r="F6" s="36">
        <f t="shared" si="0"/>
        <v>107.19999999999999</v>
      </c>
      <c r="G6" s="36">
        <f t="shared" si="0"/>
        <v>109.29999999999998</v>
      </c>
      <c r="H6" s="261"/>
      <c r="I6" s="42" t="s">
        <v>155</v>
      </c>
      <c r="J6" s="42" t="s">
        <v>156</v>
      </c>
      <c r="K6" s="103"/>
      <c r="L6" s="103"/>
      <c r="M6" s="103"/>
      <c r="N6" s="103"/>
    </row>
    <row r="7" spans="1:14" ht="21.95" customHeight="1" x14ac:dyDescent="0.3">
      <c r="A7" s="35" t="s">
        <v>157</v>
      </c>
      <c r="B7" s="36">
        <f>C7-1.5</f>
        <v>71.5</v>
      </c>
      <c r="C7" s="36">
        <f>D7-1.5</f>
        <v>73</v>
      </c>
      <c r="D7" s="36">
        <v>74.5</v>
      </c>
      <c r="E7" s="35">
        <f t="shared" ref="E7:G7" si="1">D7+1.5</f>
        <v>76</v>
      </c>
      <c r="F7" s="35">
        <f t="shared" si="1"/>
        <v>77.5</v>
      </c>
      <c r="G7" s="35">
        <f t="shared" si="1"/>
        <v>79</v>
      </c>
      <c r="H7" s="261"/>
      <c r="I7" s="42" t="s">
        <v>158</v>
      </c>
      <c r="J7" s="42" t="s">
        <v>158</v>
      </c>
      <c r="K7" s="41"/>
      <c r="L7" s="41"/>
      <c r="M7" s="41"/>
      <c r="N7" s="41"/>
    </row>
    <row r="8" spans="1:14" ht="21.95" customHeight="1" x14ac:dyDescent="0.3">
      <c r="A8" s="37" t="s">
        <v>159</v>
      </c>
      <c r="B8" s="35">
        <f>C8-4</f>
        <v>78</v>
      </c>
      <c r="C8" s="35">
        <f>D8-4</f>
        <v>82</v>
      </c>
      <c r="D8" s="36">
        <v>86</v>
      </c>
      <c r="E8" s="35">
        <f t="shared" ref="E8:E10" si="2">D8+4</f>
        <v>90</v>
      </c>
      <c r="F8" s="35">
        <f>E8+5</f>
        <v>95</v>
      </c>
      <c r="G8" s="36">
        <f>F8+6</f>
        <v>101</v>
      </c>
      <c r="H8" s="261"/>
      <c r="I8" s="42" t="s">
        <v>160</v>
      </c>
      <c r="J8" s="42" t="s">
        <v>161</v>
      </c>
      <c r="K8" s="103"/>
      <c r="L8" s="103"/>
      <c r="M8" s="103"/>
      <c r="N8" s="103"/>
    </row>
    <row r="9" spans="1:14" ht="21.95" customHeight="1" x14ac:dyDescent="0.3">
      <c r="A9" s="37" t="s">
        <v>162</v>
      </c>
      <c r="B9" s="35">
        <f>C9-4</f>
        <v>86</v>
      </c>
      <c r="C9" s="35">
        <f>D9-4</f>
        <v>90</v>
      </c>
      <c r="D9" s="36">
        <v>94</v>
      </c>
      <c r="E9" s="35">
        <f t="shared" si="2"/>
        <v>98</v>
      </c>
      <c r="F9" s="35">
        <f>E9+5</f>
        <v>103</v>
      </c>
      <c r="G9" s="36">
        <f>F9+6</f>
        <v>109</v>
      </c>
      <c r="H9" s="261"/>
      <c r="I9" s="42"/>
      <c r="J9" s="42"/>
      <c r="K9" s="103"/>
      <c r="L9" s="103"/>
      <c r="M9" s="103"/>
      <c r="N9" s="103"/>
    </row>
    <row r="10" spans="1:14" ht="21.95" customHeight="1" x14ac:dyDescent="0.3">
      <c r="A10" s="35" t="s">
        <v>163</v>
      </c>
      <c r="B10" s="36">
        <f>C10-3.6</f>
        <v>99.800000000000011</v>
      </c>
      <c r="C10" s="36">
        <f>D10-3.6</f>
        <v>103.4</v>
      </c>
      <c r="D10" s="36">
        <v>107</v>
      </c>
      <c r="E10" s="35">
        <f t="shared" si="2"/>
        <v>111</v>
      </c>
      <c r="F10" s="35">
        <f>E10+4</f>
        <v>115</v>
      </c>
      <c r="G10" s="36">
        <f>F10+4</f>
        <v>119</v>
      </c>
      <c r="H10" s="261"/>
      <c r="I10" s="42" t="s">
        <v>161</v>
      </c>
      <c r="J10" s="42" t="s">
        <v>161</v>
      </c>
      <c r="K10" s="103"/>
      <c r="L10" s="103"/>
      <c r="M10" s="103"/>
      <c r="N10" s="103"/>
    </row>
    <row r="11" spans="1:14" ht="21.95" customHeight="1" x14ac:dyDescent="0.3">
      <c r="A11" s="35" t="s">
        <v>164</v>
      </c>
      <c r="B11" s="35">
        <f>C11-1.15</f>
        <v>29.700000000000003</v>
      </c>
      <c r="C11" s="35">
        <f>D11-1.15</f>
        <v>30.85</v>
      </c>
      <c r="D11" s="36">
        <v>32</v>
      </c>
      <c r="E11" s="35">
        <f t="shared" ref="E11:G11" si="3">D11+1.3</f>
        <v>33.299999999999997</v>
      </c>
      <c r="F11" s="35">
        <f t="shared" si="3"/>
        <v>34.599999999999994</v>
      </c>
      <c r="G11" s="36">
        <f t="shared" si="3"/>
        <v>35.899999999999991</v>
      </c>
      <c r="H11" s="261"/>
      <c r="I11" s="42" t="s">
        <v>158</v>
      </c>
      <c r="J11" s="42" t="s">
        <v>158</v>
      </c>
      <c r="K11" s="103"/>
      <c r="L11" s="103"/>
      <c r="M11" s="103"/>
      <c r="N11" s="103"/>
    </row>
    <row r="12" spans="1:14" ht="21.95" customHeight="1" x14ac:dyDescent="0.3">
      <c r="A12" s="35" t="s">
        <v>165</v>
      </c>
      <c r="B12" s="35">
        <f>C12-0.7</f>
        <v>21.6</v>
      </c>
      <c r="C12" s="35">
        <f>D12-0.7</f>
        <v>22.3</v>
      </c>
      <c r="D12" s="36">
        <v>23</v>
      </c>
      <c r="E12" s="35">
        <f>D12+0.7</f>
        <v>23.7</v>
      </c>
      <c r="F12" s="35">
        <f>E12+0.7</f>
        <v>24.4</v>
      </c>
      <c r="G12" s="36">
        <f>F12+0.9</f>
        <v>25.299999999999997</v>
      </c>
      <c r="H12" s="261"/>
      <c r="I12" s="42" t="s">
        <v>158</v>
      </c>
      <c r="J12" s="42" t="s">
        <v>158</v>
      </c>
      <c r="K12" s="103"/>
      <c r="L12" s="103"/>
      <c r="M12" s="103"/>
      <c r="N12" s="103"/>
    </row>
    <row r="13" spans="1:14" ht="21.95" customHeight="1" x14ac:dyDescent="0.3">
      <c r="A13" s="35" t="s">
        <v>166</v>
      </c>
      <c r="B13" s="35">
        <f>C13-0.5</f>
        <v>19.5</v>
      </c>
      <c r="C13" s="35">
        <f>D13-0.5</f>
        <v>20</v>
      </c>
      <c r="D13" s="36">
        <v>20.5</v>
      </c>
      <c r="E13" s="35">
        <f>D13+0.5</f>
        <v>21</v>
      </c>
      <c r="F13" s="35">
        <f>E13+0.5</f>
        <v>21.5</v>
      </c>
      <c r="G13" s="36">
        <f>F13+0.7</f>
        <v>22.2</v>
      </c>
      <c r="H13" s="261"/>
      <c r="I13" s="42" t="s">
        <v>156</v>
      </c>
      <c r="J13" s="42" t="s">
        <v>156</v>
      </c>
      <c r="K13" s="103"/>
      <c r="L13" s="103"/>
      <c r="M13" s="103"/>
      <c r="N13" s="103"/>
    </row>
    <row r="14" spans="1:14" ht="21.95" customHeight="1" x14ac:dyDescent="0.3">
      <c r="A14" s="35" t="s">
        <v>167</v>
      </c>
      <c r="B14" s="36">
        <f>C14-0.7</f>
        <v>27.7</v>
      </c>
      <c r="C14" s="36">
        <f>D14-0.6</f>
        <v>28.4</v>
      </c>
      <c r="D14" s="36">
        <v>29</v>
      </c>
      <c r="E14" s="35">
        <f>D14+0.6</f>
        <v>29.6</v>
      </c>
      <c r="F14" s="35">
        <f>E14+0.7</f>
        <v>30.3</v>
      </c>
      <c r="G14" s="36">
        <f>F14+0.6</f>
        <v>30.900000000000002</v>
      </c>
      <c r="H14" s="261"/>
      <c r="I14" s="42" t="s">
        <v>156</v>
      </c>
      <c r="J14" s="42" t="s">
        <v>156</v>
      </c>
      <c r="K14" s="103"/>
      <c r="L14" s="103"/>
      <c r="M14" s="103"/>
      <c r="N14" s="103"/>
    </row>
    <row r="15" spans="1:14" ht="21.95" customHeight="1" x14ac:dyDescent="0.3">
      <c r="A15" s="35" t="s">
        <v>168</v>
      </c>
      <c r="B15" s="36">
        <f>C15-0.9</f>
        <v>39.700000000000003</v>
      </c>
      <c r="C15" s="36">
        <f>D15-0.9</f>
        <v>40.6</v>
      </c>
      <c r="D15" s="36">
        <v>41.5</v>
      </c>
      <c r="E15" s="35">
        <f t="shared" ref="E15:G15" si="4">D15+1.1</f>
        <v>42.6</v>
      </c>
      <c r="F15" s="35">
        <f t="shared" si="4"/>
        <v>43.7</v>
      </c>
      <c r="G15" s="36">
        <f t="shared" si="4"/>
        <v>44.800000000000004</v>
      </c>
      <c r="H15" s="261"/>
      <c r="I15" s="42" t="s">
        <v>169</v>
      </c>
      <c r="J15" s="42" t="s">
        <v>156</v>
      </c>
      <c r="K15" s="103"/>
      <c r="L15" s="103"/>
      <c r="M15" s="103"/>
      <c r="N15" s="103"/>
    </row>
    <row r="16" spans="1:14" ht="21.95" customHeight="1" x14ac:dyDescent="0.3">
      <c r="A16" s="35" t="s">
        <v>170</v>
      </c>
      <c r="B16" s="36">
        <f t="shared" ref="B16:G16" si="5">B14+B15</f>
        <v>67.400000000000006</v>
      </c>
      <c r="C16" s="36">
        <f t="shared" si="5"/>
        <v>69</v>
      </c>
      <c r="D16" s="36">
        <f t="shared" si="5"/>
        <v>70.5</v>
      </c>
      <c r="E16" s="36">
        <f t="shared" si="5"/>
        <v>72.2</v>
      </c>
      <c r="F16" s="36">
        <f t="shared" si="5"/>
        <v>74</v>
      </c>
      <c r="G16" s="36">
        <f t="shared" si="5"/>
        <v>75.7</v>
      </c>
      <c r="H16" s="261"/>
      <c r="I16" s="42" t="s">
        <v>158</v>
      </c>
      <c r="J16" s="42" t="s">
        <v>158</v>
      </c>
      <c r="K16" s="103"/>
      <c r="L16" s="103"/>
      <c r="M16" s="103"/>
      <c r="N16" s="103"/>
    </row>
    <row r="17" spans="1:14" ht="21.95" customHeight="1" x14ac:dyDescent="0.3">
      <c r="A17" s="35" t="s">
        <v>171</v>
      </c>
      <c r="B17" s="36">
        <f>C17-0</f>
        <v>14.5</v>
      </c>
      <c r="C17" s="36">
        <f>D17-0.5</f>
        <v>14.5</v>
      </c>
      <c r="D17" s="35">
        <v>15</v>
      </c>
      <c r="E17" s="35">
        <f>D17</f>
        <v>15</v>
      </c>
      <c r="F17" s="35">
        <f>E17+1.5</f>
        <v>16.5</v>
      </c>
      <c r="G17" s="38">
        <f>F17+0</f>
        <v>16.5</v>
      </c>
      <c r="H17" s="261"/>
      <c r="I17" s="42" t="s">
        <v>158</v>
      </c>
      <c r="J17" s="42" t="s">
        <v>158</v>
      </c>
      <c r="K17" s="103"/>
      <c r="L17" s="103"/>
      <c r="M17" s="103"/>
      <c r="N17" s="103"/>
    </row>
    <row r="18" spans="1:14" ht="14.25" x14ac:dyDescent="0.15">
      <c r="A18" s="100" t="s">
        <v>124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14" ht="14.25" x14ac:dyDescent="0.15">
      <c r="A19" s="29" t="s">
        <v>172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1:14" ht="14.25" x14ac:dyDescent="0.15">
      <c r="A20" s="101"/>
      <c r="B20" s="101"/>
      <c r="C20" s="101"/>
      <c r="D20" s="101"/>
      <c r="E20" s="101"/>
      <c r="F20" s="101"/>
      <c r="G20" s="101"/>
      <c r="H20" s="101"/>
      <c r="I20" s="100" t="s">
        <v>173</v>
      </c>
      <c r="J20" s="104"/>
      <c r="K20" s="100" t="s">
        <v>174</v>
      </c>
      <c r="L20" s="100"/>
      <c r="M20" s="100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7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abSelected="1" zoomScale="125" zoomScaleNormal="125" workbookViewId="0">
      <selection activeCell="A37" sqref="A37:K37"/>
    </sheetView>
  </sheetViews>
  <sheetFormatPr defaultColWidth="10" defaultRowHeight="16.5" customHeight="1" x14ac:dyDescent="0.15"/>
  <cols>
    <col min="1" max="1" width="10.875" style="72" customWidth="1"/>
    <col min="2" max="16384" width="10" style="72"/>
  </cols>
  <sheetData>
    <row r="1" spans="1:11" ht="22.5" customHeight="1" x14ac:dyDescent="0.15">
      <c r="A1" s="316" t="s">
        <v>176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 x14ac:dyDescent="0.15">
      <c r="A2" s="73" t="s">
        <v>53</v>
      </c>
      <c r="B2" s="247" t="s">
        <v>54</v>
      </c>
      <c r="C2" s="247"/>
      <c r="D2" s="248" t="s">
        <v>55</v>
      </c>
      <c r="E2" s="248"/>
      <c r="F2" s="247"/>
      <c r="G2" s="247"/>
      <c r="H2" s="74" t="s">
        <v>57</v>
      </c>
      <c r="I2" s="249" t="s">
        <v>58</v>
      </c>
      <c r="J2" s="249"/>
      <c r="K2" s="250"/>
    </row>
    <row r="3" spans="1:11" ht="16.5" customHeight="1" x14ac:dyDescent="0.15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spans="1:11" ht="16.5" customHeight="1" x14ac:dyDescent="0.15">
      <c r="A4" s="77" t="s">
        <v>62</v>
      </c>
      <c r="B4" s="244" t="s">
        <v>341</v>
      </c>
      <c r="C4" s="237"/>
      <c r="D4" s="230" t="s">
        <v>63</v>
      </c>
      <c r="E4" s="231"/>
      <c r="F4" s="245" t="s">
        <v>335</v>
      </c>
      <c r="G4" s="229"/>
      <c r="H4" s="230" t="s">
        <v>177</v>
      </c>
      <c r="I4" s="231"/>
      <c r="J4" s="49" t="s">
        <v>65</v>
      </c>
      <c r="K4" s="50" t="s">
        <v>66</v>
      </c>
    </row>
    <row r="5" spans="1:11" ht="16.5" customHeight="1" x14ac:dyDescent="0.15">
      <c r="A5" s="78" t="s">
        <v>67</v>
      </c>
      <c r="B5" s="236" t="s">
        <v>68</v>
      </c>
      <c r="C5" s="237"/>
      <c r="D5" s="230" t="s">
        <v>69</v>
      </c>
      <c r="E5" s="231"/>
      <c r="F5" s="228">
        <v>45342</v>
      </c>
      <c r="G5" s="229"/>
      <c r="H5" s="230" t="s">
        <v>178</v>
      </c>
      <c r="I5" s="231"/>
      <c r="J5" s="49" t="s">
        <v>65</v>
      </c>
      <c r="K5" s="50" t="s">
        <v>66</v>
      </c>
    </row>
    <row r="6" spans="1:11" ht="16.5" customHeight="1" x14ac:dyDescent="0.15">
      <c r="A6" s="77" t="s">
        <v>71</v>
      </c>
      <c r="B6" s="79">
        <v>2</v>
      </c>
      <c r="C6" s="80">
        <v>6</v>
      </c>
      <c r="D6" s="78" t="s">
        <v>72</v>
      </c>
      <c r="E6" s="81"/>
      <c r="F6" s="228">
        <v>45376</v>
      </c>
      <c r="G6" s="229"/>
      <c r="H6" s="313" t="s">
        <v>179</v>
      </c>
      <c r="I6" s="314"/>
      <c r="J6" s="314"/>
      <c r="K6" s="315"/>
    </row>
    <row r="7" spans="1:11" ht="16.5" customHeight="1" x14ac:dyDescent="0.15">
      <c r="A7" s="77" t="s">
        <v>74</v>
      </c>
      <c r="B7" s="226">
        <v>5000</v>
      </c>
      <c r="C7" s="227"/>
      <c r="D7" s="78" t="s">
        <v>75</v>
      </c>
      <c r="E7" s="83"/>
      <c r="F7" s="228">
        <v>45381</v>
      </c>
      <c r="G7" s="229"/>
      <c r="H7" s="312"/>
      <c r="I7" s="236"/>
      <c r="J7" s="236"/>
      <c r="K7" s="237"/>
    </row>
    <row r="8" spans="1:11" ht="16.5" customHeight="1" x14ac:dyDescent="0.15">
      <c r="A8" s="85" t="s">
        <v>77</v>
      </c>
      <c r="B8" s="232"/>
      <c r="C8" s="233"/>
      <c r="D8" s="196" t="s">
        <v>78</v>
      </c>
      <c r="E8" s="197"/>
      <c r="F8" s="234">
        <v>45413</v>
      </c>
      <c r="G8" s="235"/>
      <c r="H8" s="196"/>
      <c r="I8" s="197"/>
      <c r="J8" s="197"/>
      <c r="K8" s="198"/>
    </row>
    <row r="9" spans="1:11" ht="16.5" customHeight="1" x14ac:dyDescent="0.15">
      <c r="A9" s="292" t="s">
        <v>180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15">
      <c r="A10" s="86" t="s">
        <v>82</v>
      </c>
      <c r="B10" s="87" t="s">
        <v>83</v>
      </c>
      <c r="C10" s="88" t="s">
        <v>84</v>
      </c>
      <c r="D10" s="89"/>
      <c r="E10" s="90" t="s">
        <v>87</v>
      </c>
      <c r="F10" s="87" t="s">
        <v>83</v>
      </c>
      <c r="G10" s="88" t="s">
        <v>84</v>
      </c>
      <c r="H10" s="87"/>
      <c r="I10" s="90" t="s">
        <v>85</v>
      </c>
      <c r="J10" s="87" t="s">
        <v>83</v>
      </c>
      <c r="K10" s="97" t="s">
        <v>84</v>
      </c>
    </row>
    <row r="11" spans="1:11" ht="16.5" customHeight="1" x14ac:dyDescent="0.15">
      <c r="A11" s="78" t="s">
        <v>88</v>
      </c>
      <c r="B11" s="91" t="s">
        <v>83</v>
      </c>
      <c r="C11" s="49" t="s">
        <v>84</v>
      </c>
      <c r="D11" s="83"/>
      <c r="E11" s="81" t="s">
        <v>90</v>
      </c>
      <c r="F11" s="91" t="s">
        <v>83</v>
      </c>
      <c r="G11" s="49" t="s">
        <v>84</v>
      </c>
      <c r="H11" s="91"/>
      <c r="I11" s="81" t="s">
        <v>95</v>
      </c>
      <c r="J11" s="91" t="s">
        <v>83</v>
      </c>
      <c r="K11" s="50" t="s">
        <v>84</v>
      </c>
    </row>
    <row r="12" spans="1:11" ht="16.5" customHeight="1" x14ac:dyDescent="0.15">
      <c r="A12" s="196" t="s">
        <v>124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ht="16.5" customHeight="1" x14ac:dyDescent="0.15">
      <c r="A13" s="300" t="s">
        <v>181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 x14ac:dyDescent="0.15">
      <c r="A14" s="301" t="s">
        <v>182</v>
      </c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 x14ac:dyDescent="0.15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300" t="s">
        <v>183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 x14ac:dyDescent="0.15">
      <c r="A18" s="301" t="s">
        <v>184</v>
      </c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 x14ac:dyDescent="0.15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296" t="s">
        <v>121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122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06" t="s">
        <v>123</v>
      </c>
      <c r="B23" s="207"/>
      <c r="C23" s="49" t="s">
        <v>65</v>
      </c>
      <c r="D23" s="49" t="s">
        <v>66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15">
      <c r="A24" s="289" t="s">
        <v>185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1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15">
      <c r="A26" s="292" t="s">
        <v>128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 x14ac:dyDescent="0.15">
      <c r="A27" s="75" t="s">
        <v>129</v>
      </c>
      <c r="B27" s="88" t="s">
        <v>93</v>
      </c>
      <c r="C27" s="88" t="s">
        <v>94</v>
      </c>
      <c r="D27" s="88" t="s">
        <v>86</v>
      </c>
      <c r="E27" s="76" t="s">
        <v>130</v>
      </c>
      <c r="F27" s="88" t="s">
        <v>93</v>
      </c>
      <c r="G27" s="88" t="s">
        <v>94</v>
      </c>
      <c r="H27" s="88" t="s">
        <v>86</v>
      </c>
      <c r="I27" s="76" t="s">
        <v>131</v>
      </c>
      <c r="J27" s="88" t="s">
        <v>93</v>
      </c>
      <c r="K27" s="97" t="s">
        <v>94</v>
      </c>
    </row>
    <row r="28" spans="1:11" ht="16.5" customHeight="1" x14ac:dyDescent="0.15">
      <c r="A28" s="82" t="s">
        <v>85</v>
      </c>
      <c r="B28" s="49" t="s">
        <v>93</v>
      </c>
      <c r="C28" s="49" t="s">
        <v>94</v>
      </c>
      <c r="D28" s="49" t="s">
        <v>86</v>
      </c>
      <c r="E28" s="93" t="s">
        <v>92</v>
      </c>
      <c r="F28" s="49" t="s">
        <v>93</v>
      </c>
      <c r="G28" s="49" t="s">
        <v>94</v>
      </c>
      <c r="H28" s="49" t="s">
        <v>86</v>
      </c>
      <c r="I28" s="93" t="s">
        <v>103</v>
      </c>
      <c r="J28" s="49" t="s">
        <v>93</v>
      </c>
      <c r="K28" s="50" t="s">
        <v>94</v>
      </c>
    </row>
    <row r="29" spans="1:11" ht="16.5" customHeight="1" x14ac:dyDescent="0.15">
      <c r="A29" s="230" t="s">
        <v>96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11" ht="16.5" customHeight="1" x14ac:dyDescent="0.15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 ht="16.5" customHeight="1" x14ac:dyDescent="0.15">
      <c r="A31" s="275" t="s">
        <v>186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 x14ac:dyDescent="0.15">
      <c r="A32" s="284" t="s">
        <v>187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 x14ac:dyDescent="0.15">
      <c r="A33" s="284" t="s">
        <v>188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spans="1:11" ht="17.25" customHeight="1" x14ac:dyDescent="0.15">
      <c r="A34" s="187" t="s">
        <v>345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9"/>
    </row>
    <row r="35" spans="1:11" ht="17.25" customHeight="1" x14ac:dyDescent="0.15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7.25" customHeight="1" x14ac:dyDescent="0.1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7.25" customHeight="1" x14ac:dyDescent="0.1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7.25" customHeight="1" x14ac:dyDescent="0.1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7.25" customHeight="1" x14ac:dyDescent="0.1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7.25" customHeight="1" x14ac:dyDescent="0.1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7.25" customHeight="1" x14ac:dyDescent="0.1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7.25" customHeight="1" x14ac:dyDescent="0.1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7.25" customHeight="1" x14ac:dyDescent="0.15">
      <c r="A43" s="190" t="s">
        <v>127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6.5" customHeight="1" x14ac:dyDescent="0.15">
      <c r="A44" s="275" t="s">
        <v>189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 x14ac:dyDescent="0.15">
      <c r="A45" s="276" t="s">
        <v>124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 x14ac:dyDescent="0.15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 x14ac:dyDescent="0.1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 x14ac:dyDescent="0.15">
      <c r="A48" s="94" t="s">
        <v>133</v>
      </c>
      <c r="B48" s="271" t="s">
        <v>134</v>
      </c>
      <c r="C48" s="271"/>
      <c r="D48" s="95" t="s">
        <v>135</v>
      </c>
      <c r="E48" s="163" t="s">
        <v>340</v>
      </c>
      <c r="F48" s="95" t="s">
        <v>137</v>
      </c>
      <c r="G48" s="96">
        <v>45372</v>
      </c>
      <c r="H48" s="272" t="s">
        <v>138</v>
      </c>
      <c r="I48" s="272"/>
      <c r="J48" s="273" t="s">
        <v>338</v>
      </c>
      <c r="K48" s="274"/>
    </row>
    <row r="49" spans="1:11" ht="16.5" customHeight="1" x14ac:dyDescent="0.15">
      <c r="A49" s="262" t="s">
        <v>190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 x14ac:dyDescent="0.15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 x14ac:dyDescent="0.15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 x14ac:dyDescent="0.15">
      <c r="A52" s="94" t="s">
        <v>133</v>
      </c>
      <c r="B52" s="271" t="s">
        <v>134</v>
      </c>
      <c r="C52" s="271"/>
      <c r="D52" s="95" t="s">
        <v>135</v>
      </c>
      <c r="E52" s="163" t="s">
        <v>340</v>
      </c>
      <c r="F52" s="95" t="s">
        <v>137</v>
      </c>
      <c r="G52" s="162">
        <v>45373</v>
      </c>
      <c r="H52" s="272" t="s">
        <v>138</v>
      </c>
      <c r="I52" s="272"/>
      <c r="J52" s="273" t="s">
        <v>338</v>
      </c>
      <c r="K52" s="27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P10" sqref="P10"/>
    </sheetView>
  </sheetViews>
  <sheetFormatPr defaultColWidth="9" defaultRowHeight="26.1" customHeight="1" x14ac:dyDescent="0.15"/>
  <cols>
    <col min="1" max="1" width="17.125" style="29" customWidth="1"/>
    <col min="2" max="7" width="9.375" style="29" customWidth="1"/>
    <col min="8" max="8" width="1.375" style="29" customWidth="1"/>
    <col min="9" max="14" width="10.625" style="29" customWidth="1"/>
    <col min="15" max="16384" width="9" style="29"/>
  </cols>
  <sheetData>
    <row r="1" spans="1:14" ht="30" customHeight="1" x14ac:dyDescent="0.15">
      <c r="A1" s="251" t="s">
        <v>141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 x14ac:dyDescent="0.15">
      <c r="A2" s="30" t="s">
        <v>62</v>
      </c>
      <c r="B2" s="253" t="s">
        <v>334</v>
      </c>
      <c r="C2" s="254"/>
      <c r="D2" s="31" t="s">
        <v>67</v>
      </c>
      <c r="E2" s="254" t="s">
        <v>68</v>
      </c>
      <c r="F2" s="254"/>
      <c r="G2" s="254"/>
      <c r="H2" s="260"/>
      <c r="I2" s="39" t="s">
        <v>57</v>
      </c>
      <c r="J2" s="254" t="s">
        <v>58</v>
      </c>
      <c r="K2" s="254"/>
      <c r="L2" s="254"/>
      <c r="M2" s="254"/>
      <c r="N2" s="255"/>
    </row>
    <row r="3" spans="1:14" ht="29.1" customHeight="1" x14ac:dyDescent="0.15">
      <c r="A3" s="259" t="s">
        <v>142</v>
      </c>
      <c r="B3" s="256" t="s">
        <v>143</v>
      </c>
      <c r="C3" s="256"/>
      <c r="D3" s="256"/>
      <c r="E3" s="256"/>
      <c r="F3" s="256"/>
      <c r="G3" s="256"/>
      <c r="H3" s="261"/>
      <c r="I3" s="257" t="s">
        <v>144</v>
      </c>
      <c r="J3" s="257"/>
      <c r="K3" s="257"/>
      <c r="L3" s="257"/>
      <c r="M3" s="257"/>
      <c r="N3" s="258"/>
    </row>
    <row r="4" spans="1:14" ht="29.1" customHeight="1" x14ac:dyDescent="0.15">
      <c r="A4" s="259"/>
      <c r="B4" s="32" t="s">
        <v>110</v>
      </c>
      <c r="C4" s="32" t="s">
        <v>111</v>
      </c>
      <c r="D4" s="33" t="s">
        <v>112</v>
      </c>
      <c r="E4" s="32" t="s">
        <v>113</v>
      </c>
      <c r="F4" s="32" t="s">
        <v>114</v>
      </c>
      <c r="G4" s="32" t="s">
        <v>115</v>
      </c>
      <c r="H4" s="261"/>
      <c r="I4" s="32" t="s">
        <v>110</v>
      </c>
      <c r="J4" s="32" t="s">
        <v>111</v>
      </c>
      <c r="K4" s="33" t="s">
        <v>112</v>
      </c>
      <c r="L4" s="32" t="s">
        <v>113</v>
      </c>
      <c r="M4" s="32" t="s">
        <v>114</v>
      </c>
      <c r="N4" s="32" t="s">
        <v>115</v>
      </c>
    </row>
    <row r="5" spans="1:14" ht="29.1" customHeight="1" x14ac:dyDescent="0.15">
      <c r="A5" s="34" t="s">
        <v>147</v>
      </c>
      <c r="B5" s="32" t="s">
        <v>148</v>
      </c>
      <c r="C5" s="32" t="s">
        <v>149</v>
      </c>
      <c r="D5" s="32" t="s">
        <v>150</v>
      </c>
      <c r="E5" s="32" t="s">
        <v>151</v>
      </c>
      <c r="F5" s="32" t="s">
        <v>152</v>
      </c>
      <c r="G5" s="32" t="s">
        <v>153</v>
      </c>
      <c r="H5" s="261"/>
      <c r="I5" s="41" t="s">
        <v>192</v>
      </c>
      <c r="J5" s="41" t="s">
        <v>192</v>
      </c>
      <c r="K5" s="41" t="s">
        <v>192</v>
      </c>
      <c r="L5" s="41" t="s">
        <v>192</v>
      </c>
      <c r="M5" s="41" t="s">
        <v>191</v>
      </c>
      <c r="N5" s="41" t="s">
        <v>192</v>
      </c>
    </row>
    <row r="6" spans="1:14" ht="29.1" customHeight="1" x14ac:dyDescent="0.3">
      <c r="A6" s="35" t="s">
        <v>154</v>
      </c>
      <c r="B6" s="32">
        <f>C6-2.1</f>
        <v>98.800000000000011</v>
      </c>
      <c r="C6" s="32">
        <f>D6-2.1</f>
        <v>100.9</v>
      </c>
      <c r="D6" s="32">
        <v>103</v>
      </c>
      <c r="E6" s="36">
        <f t="shared" ref="E6:G6" si="0">D6+2.1</f>
        <v>105.1</v>
      </c>
      <c r="F6" s="36">
        <f t="shared" si="0"/>
        <v>107.19999999999999</v>
      </c>
      <c r="G6" s="36">
        <f t="shared" si="0"/>
        <v>109.29999999999998</v>
      </c>
      <c r="H6" s="261"/>
      <c r="I6" s="42" t="s">
        <v>155</v>
      </c>
      <c r="J6" s="42" t="s">
        <v>156</v>
      </c>
      <c r="K6" s="42" t="s">
        <v>155</v>
      </c>
      <c r="L6" s="42" t="s">
        <v>169</v>
      </c>
      <c r="M6" s="42" t="s">
        <v>193</v>
      </c>
      <c r="N6" s="42" t="s">
        <v>156</v>
      </c>
    </row>
    <row r="7" spans="1:14" ht="29.1" customHeight="1" x14ac:dyDescent="0.3">
      <c r="A7" s="35" t="s">
        <v>157</v>
      </c>
      <c r="B7" s="36">
        <f>C7-1.5</f>
        <v>71.5</v>
      </c>
      <c r="C7" s="36">
        <f>D7-1.5</f>
        <v>73</v>
      </c>
      <c r="D7" s="36">
        <v>74.5</v>
      </c>
      <c r="E7" s="35">
        <f t="shared" ref="E7:G7" si="1">D7+1.5</f>
        <v>76</v>
      </c>
      <c r="F7" s="35">
        <f t="shared" si="1"/>
        <v>77.5</v>
      </c>
      <c r="G7" s="35">
        <f t="shared" si="1"/>
        <v>79</v>
      </c>
      <c r="H7" s="261"/>
      <c r="I7" s="42" t="s">
        <v>158</v>
      </c>
      <c r="J7" s="42" t="s">
        <v>158</v>
      </c>
      <c r="K7" s="42" t="s">
        <v>158</v>
      </c>
      <c r="L7" s="42" t="s">
        <v>158</v>
      </c>
      <c r="M7" s="42" t="s">
        <v>158</v>
      </c>
      <c r="N7" s="42" t="s">
        <v>158</v>
      </c>
    </row>
    <row r="8" spans="1:14" ht="29.1" customHeight="1" x14ac:dyDescent="0.3">
      <c r="A8" s="37" t="s">
        <v>159</v>
      </c>
      <c r="B8" s="35">
        <f>C8-4</f>
        <v>78</v>
      </c>
      <c r="C8" s="35">
        <f>D8-4</f>
        <v>82</v>
      </c>
      <c r="D8" s="36">
        <v>86</v>
      </c>
      <c r="E8" s="35">
        <f t="shared" ref="E8:E10" si="2">D8+4</f>
        <v>90</v>
      </c>
      <c r="F8" s="35">
        <f>E8+5</f>
        <v>95</v>
      </c>
      <c r="G8" s="36">
        <f>F8+6</f>
        <v>101</v>
      </c>
      <c r="H8" s="261"/>
      <c r="I8" s="42" t="s">
        <v>160</v>
      </c>
      <c r="J8" s="42" t="s">
        <v>161</v>
      </c>
      <c r="K8" s="42" t="s">
        <v>160</v>
      </c>
      <c r="L8" s="42" t="s">
        <v>161</v>
      </c>
      <c r="M8" s="42" t="s">
        <v>160</v>
      </c>
      <c r="N8" s="42" t="s">
        <v>194</v>
      </c>
    </row>
    <row r="9" spans="1:14" ht="29.1" customHeight="1" x14ac:dyDescent="0.3">
      <c r="A9" s="37" t="s">
        <v>162</v>
      </c>
      <c r="B9" s="35">
        <f>C9-4</f>
        <v>86</v>
      </c>
      <c r="C9" s="35">
        <f>D9-4</f>
        <v>90</v>
      </c>
      <c r="D9" s="36">
        <v>94</v>
      </c>
      <c r="E9" s="35">
        <f t="shared" si="2"/>
        <v>98</v>
      </c>
      <c r="F9" s="35">
        <f>E9+5</f>
        <v>103</v>
      </c>
      <c r="G9" s="36">
        <f>F9+6</f>
        <v>109</v>
      </c>
      <c r="H9" s="261"/>
      <c r="I9" s="42"/>
      <c r="J9" s="42"/>
      <c r="K9" s="42"/>
      <c r="L9" s="42"/>
      <c r="M9" s="42"/>
      <c r="N9" s="42"/>
    </row>
    <row r="10" spans="1:14" ht="29.1" customHeight="1" x14ac:dyDescent="0.3">
      <c r="A10" s="35" t="s">
        <v>163</v>
      </c>
      <c r="B10" s="36">
        <f>C10-3.6</f>
        <v>99.800000000000011</v>
      </c>
      <c r="C10" s="36">
        <f>D10-3.6</f>
        <v>103.4</v>
      </c>
      <c r="D10" s="36">
        <v>107</v>
      </c>
      <c r="E10" s="35">
        <f t="shared" si="2"/>
        <v>111</v>
      </c>
      <c r="F10" s="35">
        <f>E10+4</f>
        <v>115</v>
      </c>
      <c r="G10" s="36">
        <f>F10+4</f>
        <v>119</v>
      </c>
      <c r="H10" s="261"/>
      <c r="I10" s="42" t="s">
        <v>161</v>
      </c>
      <c r="J10" s="42" t="s">
        <v>195</v>
      </c>
      <c r="K10" s="42" t="s">
        <v>196</v>
      </c>
      <c r="L10" s="42" t="s">
        <v>197</v>
      </c>
      <c r="M10" s="42" t="s">
        <v>161</v>
      </c>
      <c r="N10" s="42" t="s">
        <v>161</v>
      </c>
    </row>
    <row r="11" spans="1:14" ht="29.1" customHeight="1" x14ac:dyDescent="0.3">
      <c r="A11" s="35" t="s">
        <v>164</v>
      </c>
      <c r="B11" s="35">
        <f>C11-1.15</f>
        <v>29.700000000000003</v>
      </c>
      <c r="C11" s="35">
        <f>D11-1.15</f>
        <v>30.85</v>
      </c>
      <c r="D11" s="36">
        <v>32</v>
      </c>
      <c r="E11" s="35">
        <f t="shared" ref="E11:G11" si="3">D11+1.3</f>
        <v>33.299999999999997</v>
      </c>
      <c r="F11" s="35">
        <f t="shared" si="3"/>
        <v>34.599999999999994</v>
      </c>
      <c r="G11" s="36">
        <f t="shared" si="3"/>
        <v>35.899999999999991</v>
      </c>
      <c r="H11" s="261"/>
      <c r="I11" s="42" t="s">
        <v>158</v>
      </c>
      <c r="J11" s="42" t="s">
        <v>158</v>
      </c>
      <c r="K11" s="42" t="s">
        <v>158</v>
      </c>
      <c r="L11" s="42" t="s">
        <v>158</v>
      </c>
      <c r="M11" s="42" t="s">
        <v>158</v>
      </c>
      <c r="N11" s="42" t="s">
        <v>158</v>
      </c>
    </row>
    <row r="12" spans="1:14" ht="29.1" customHeight="1" x14ac:dyDescent="0.3">
      <c r="A12" s="35" t="s">
        <v>165</v>
      </c>
      <c r="B12" s="35">
        <f>C12-0.7</f>
        <v>21.6</v>
      </c>
      <c r="C12" s="35">
        <f>D12-0.7</f>
        <v>22.3</v>
      </c>
      <c r="D12" s="36">
        <v>23</v>
      </c>
      <c r="E12" s="35">
        <f>D12+0.7</f>
        <v>23.7</v>
      </c>
      <c r="F12" s="35">
        <f>E12+0.7</f>
        <v>24.4</v>
      </c>
      <c r="G12" s="36">
        <f>F12+0.9</f>
        <v>25.299999999999997</v>
      </c>
      <c r="H12" s="261"/>
      <c r="I12" s="42" t="s">
        <v>158</v>
      </c>
      <c r="J12" s="42" t="s">
        <v>158</v>
      </c>
      <c r="K12" s="42" t="s">
        <v>158</v>
      </c>
      <c r="L12" s="42" t="s">
        <v>158</v>
      </c>
      <c r="M12" s="42" t="s">
        <v>158</v>
      </c>
      <c r="N12" s="42" t="s">
        <v>158</v>
      </c>
    </row>
    <row r="13" spans="1:14" ht="29.1" customHeight="1" x14ac:dyDescent="0.3">
      <c r="A13" s="35" t="s">
        <v>166</v>
      </c>
      <c r="B13" s="35">
        <f>C13-0.5</f>
        <v>19.5</v>
      </c>
      <c r="C13" s="35">
        <f>D13-0.5</f>
        <v>20</v>
      </c>
      <c r="D13" s="36">
        <v>20.5</v>
      </c>
      <c r="E13" s="35">
        <f>D13+0.5</f>
        <v>21</v>
      </c>
      <c r="F13" s="35">
        <f>E13+0.5</f>
        <v>21.5</v>
      </c>
      <c r="G13" s="36">
        <f>F13+0.7</f>
        <v>22.2</v>
      </c>
      <c r="H13" s="261"/>
      <c r="I13" s="42" t="s">
        <v>158</v>
      </c>
      <c r="J13" s="42" t="s">
        <v>197</v>
      </c>
      <c r="K13" s="42" t="s">
        <v>158</v>
      </c>
      <c r="L13" s="42" t="s">
        <v>197</v>
      </c>
      <c r="M13" s="42" t="s">
        <v>158</v>
      </c>
      <c r="N13" s="42" t="s">
        <v>158</v>
      </c>
    </row>
    <row r="14" spans="1:14" ht="29.1" customHeight="1" x14ac:dyDescent="0.3">
      <c r="A14" s="35" t="s">
        <v>167</v>
      </c>
      <c r="B14" s="36">
        <f>C14-0.7</f>
        <v>27.7</v>
      </c>
      <c r="C14" s="36">
        <f>D14-0.6</f>
        <v>28.4</v>
      </c>
      <c r="D14" s="36">
        <v>29</v>
      </c>
      <c r="E14" s="35">
        <f>D14+0.6</f>
        <v>29.6</v>
      </c>
      <c r="F14" s="35">
        <f>E14+0.7</f>
        <v>30.3</v>
      </c>
      <c r="G14" s="36">
        <f>F14+0.6</f>
        <v>30.900000000000002</v>
      </c>
      <c r="H14" s="261"/>
      <c r="I14" s="42" t="s">
        <v>156</v>
      </c>
      <c r="J14" s="42" t="s">
        <v>156</v>
      </c>
      <c r="K14" s="42" t="s">
        <v>198</v>
      </c>
      <c r="L14" s="42" t="s">
        <v>156</v>
      </c>
      <c r="M14" s="42" t="s">
        <v>156</v>
      </c>
      <c r="N14" s="42" t="s">
        <v>156</v>
      </c>
    </row>
    <row r="15" spans="1:14" ht="29.1" customHeight="1" x14ac:dyDescent="0.3">
      <c r="A15" s="35" t="s">
        <v>168</v>
      </c>
      <c r="B15" s="36">
        <f>C15-0.9</f>
        <v>39.700000000000003</v>
      </c>
      <c r="C15" s="36">
        <f>D15-0.9</f>
        <v>40.6</v>
      </c>
      <c r="D15" s="36">
        <v>41.5</v>
      </c>
      <c r="E15" s="35">
        <f t="shared" ref="E15:G15" si="4">D15+1.1</f>
        <v>42.6</v>
      </c>
      <c r="F15" s="35">
        <f t="shared" si="4"/>
        <v>43.7</v>
      </c>
      <c r="G15" s="36">
        <f t="shared" si="4"/>
        <v>44.800000000000004</v>
      </c>
      <c r="H15" s="261"/>
      <c r="I15" s="42" t="s">
        <v>169</v>
      </c>
      <c r="J15" s="42" t="s">
        <v>156</v>
      </c>
      <c r="K15" s="42" t="s">
        <v>169</v>
      </c>
      <c r="L15" s="42" t="s">
        <v>156</v>
      </c>
      <c r="M15" s="42" t="s">
        <v>169</v>
      </c>
      <c r="N15" s="42" t="s">
        <v>156</v>
      </c>
    </row>
    <row r="16" spans="1:14" ht="16.5" x14ac:dyDescent="0.3">
      <c r="A16" s="35" t="s">
        <v>170</v>
      </c>
      <c r="B16" s="36">
        <f t="shared" ref="B16:G16" si="5">B14+B15</f>
        <v>67.400000000000006</v>
      </c>
      <c r="C16" s="36">
        <f t="shared" si="5"/>
        <v>69</v>
      </c>
      <c r="D16" s="36">
        <f t="shared" si="5"/>
        <v>70.5</v>
      </c>
      <c r="E16" s="36">
        <f t="shared" si="5"/>
        <v>72.2</v>
      </c>
      <c r="F16" s="36">
        <f t="shared" si="5"/>
        <v>74</v>
      </c>
      <c r="G16" s="36">
        <f t="shared" si="5"/>
        <v>75.7</v>
      </c>
      <c r="H16" s="261"/>
      <c r="I16" s="42" t="s">
        <v>158</v>
      </c>
      <c r="J16" s="42" t="s">
        <v>158</v>
      </c>
      <c r="K16" s="42" t="s">
        <v>158</v>
      </c>
      <c r="L16" s="42" t="s">
        <v>158</v>
      </c>
      <c r="M16" s="42" t="s">
        <v>158</v>
      </c>
      <c r="N16" s="42" t="s">
        <v>158</v>
      </c>
    </row>
    <row r="17" spans="1:14" ht="16.5" x14ac:dyDescent="0.3">
      <c r="A17" s="35" t="s">
        <v>171</v>
      </c>
      <c r="B17" s="36">
        <f>C17-0</f>
        <v>14.5</v>
      </c>
      <c r="C17" s="36">
        <f>D17-0.5</f>
        <v>14.5</v>
      </c>
      <c r="D17" s="35">
        <v>15</v>
      </c>
      <c r="E17" s="35">
        <f>D17</f>
        <v>15</v>
      </c>
      <c r="F17" s="35">
        <f>E17+1.5</f>
        <v>16.5</v>
      </c>
      <c r="G17" s="38">
        <f>F17+0</f>
        <v>16.5</v>
      </c>
      <c r="H17" s="261"/>
      <c r="I17" s="42" t="s">
        <v>158</v>
      </c>
      <c r="J17" s="42" t="s">
        <v>158</v>
      </c>
      <c r="K17" s="42" t="s">
        <v>158</v>
      </c>
      <c r="L17" s="42" t="s">
        <v>158</v>
      </c>
      <c r="M17" s="42" t="s">
        <v>158</v>
      </c>
      <c r="N17" s="42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7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zoomScale="125" zoomScaleNormal="125" workbookViewId="0">
      <selection activeCell="E2" sqref="E2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9.1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 x14ac:dyDescent="0.15">
      <c r="A1" s="356" t="s">
        <v>199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15">
      <c r="A2" s="46" t="s">
        <v>53</v>
      </c>
      <c r="B2" s="357" t="s">
        <v>54</v>
      </c>
      <c r="C2" s="357"/>
      <c r="D2" s="47" t="s">
        <v>62</v>
      </c>
      <c r="E2" s="164" t="s">
        <v>334</v>
      </c>
      <c r="F2" s="48" t="s">
        <v>200</v>
      </c>
      <c r="G2" s="236" t="s">
        <v>68</v>
      </c>
      <c r="H2" s="237"/>
      <c r="I2" s="67" t="s">
        <v>57</v>
      </c>
      <c r="J2" s="358" t="s">
        <v>58</v>
      </c>
      <c r="K2" s="359"/>
    </row>
    <row r="3" spans="1:11" x14ac:dyDescent="0.15">
      <c r="A3" s="51" t="s">
        <v>74</v>
      </c>
      <c r="B3" s="226">
        <v>5000</v>
      </c>
      <c r="C3" s="227"/>
      <c r="D3" s="52" t="s">
        <v>201</v>
      </c>
      <c r="E3" s="360" t="s">
        <v>342</v>
      </c>
      <c r="F3" s="352"/>
      <c r="G3" s="352"/>
      <c r="H3" s="287" t="s">
        <v>202</v>
      </c>
      <c r="I3" s="287"/>
      <c r="J3" s="287"/>
      <c r="K3" s="288"/>
    </row>
    <row r="4" spans="1:11" x14ac:dyDescent="0.15">
      <c r="A4" s="53" t="s">
        <v>71</v>
      </c>
      <c r="B4" s="54">
        <v>2</v>
      </c>
      <c r="C4" s="54">
        <v>6</v>
      </c>
      <c r="D4" s="55" t="s">
        <v>203</v>
      </c>
      <c r="E4" s="352"/>
      <c r="F4" s="352"/>
      <c r="G4" s="352"/>
      <c r="H4" s="207" t="s">
        <v>204</v>
      </c>
      <c r="I4" s="207"/>
      <c r="J4" s="64" t="s">
        <v>65</v>
      </c>
      <c r="K4" s="70" t="s">
        <v>66</v>
      </c>
    </row>
    <row r="5" spans="1:11" x14ac:dyDescent="0.15">
      <c r="A5" s="53" t="s">
        <v>205</v>
      </c>
      <c r="B5" s="353">
        <v>1</v>
      </c>
      <c r="C5" s="353"/>
      <c r="D5" s="52" t="s">
        <v>206</v>
      </c>
      <c r="E5" s="52" t="s">
        <v>207</v>
      </c>
      <c r="F5" s="52" t="s">
        <v>208</v>
      </c>
      <c r="G5" s="52" t="s">
        <v>209</v>
      </c>
      <c r="H5" s="207" t="s">
        <v>210</v>
      </c>
      <c r="I5" s="207"/>
      <c r="J5" s="64" t="s">
        <v>65</v>
      </c>
      <c r="K5" s="70" t="s">
        <v>66</v>
      </c>
    </row>
    <row r="6" spans="1:11" x14ac:dyDescent="0.15">
      <c r="A6" s="56" t="s">
        <v>211</v>
      </c>
      <c r="B6" s="354">
        <v>125</v>
      </c>
      <c r="C6" s="354"/>
      <c r="D6" s="57" t="s">
        <v>212</v>
      </c>
      <c r="E6" s="58"/>
      <c r="F6" s="59"/>
      <c r="G6" s="57"/>
      <c r="H6" s="355" t="s">
        <v>213</v>
      </c>
      <c r="I6" s="355"/>
      <c r="J6" s="59" t="s">
        <v>65</v>
      </c>
      <c r="K6" s="71" t="s">
        <v>66</v>
      </c>
    </row>
    <row r="7" spans="1:11" x14ac:dyDescent="0.1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15">
      <c r="A8" s="63" t="s">
        <v>214</v>
      </c>
      <c r="B8" s="48" t="s">
        <v>215</v>
      </c>
      <c r="C8" s="48" t="s">
        <v>216</v>
      </c>
      <c r="D8" s="48" t="s">
        <v>217</v>
      </c>
      <c r="E8" s="48" t="s">
        <v>218</v>
      </c>
      <c r="F8" s="48" t="s">
        <v>219</v>
      </c>
      <c r="G8" s="348" t="s">
        <v>77</v>
      </c>
      <c r="H8" s="337"/>
      <c r="I8" s="337"/>
      <c r="J8" s="337"/>
      <c r="K8" s="338"/>
    </row>
    <row r="9" spans="1:11" x14ac:dyDescent="0.15">
      <c r="A9" s="206" t="s">
        <v>220</v>
      </c>
      <c r="B9" s="207"/>
      <c r="C9" s="64" t="s">
        <v>65</v>
      </c>
      <c r="D9" s="64" t="s">
        <v>66</v>
      </c>
      <c r="E9" s="52" t="s">
        <v>221</v>
      </c>
      <c r="F9" s="65" t="s">
        <v>222</v>
      </c>
      <c r="G9" s="349"/>
      <c r="H9" s="350"/>
      <c r="I9" s="350"/>
      <c r="J9" s="350"/>
      <c r="K9" s="351"/>
    </row>
    <row r="10" spans="1:11" x14ac:dyDescent="0.15">
      <c r="A10" s="206" t="s">
        <v>223</v>
      </c>
      <c r="B10" s="207"/>
      <c r="C10" s="64" t="s">
        <v>65</v>
      </c>
      <c r="D10" s="64" t="s">
        <v>66</v>
      </c>
      <c r="E10" s="52" t="s">
        <v>224</v>
      </c>
      <c r="F10" s="65" t="s">
        <v>225</v>
      </c>
      <c r="G10" s="349" t="s">
        <v>226</v>
      </c>
      <c r="H10" s="350"/>
      <c r="I10" s="350"/>
      <c r="J10" s="350"/>
      <c r="K10" s="351"/>
    </row>
    <row r="11" spans="1:11" x14ac:dyDescent="0.15">
      <c r="A11" s="342" t="s">
        <v>180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x14ac:dyDescent="0.15">
      <c r="A12" s="51" t="s">
        <v>87</v>
      </c>
      <c r="B12" s="64" t="s">
        <v>83</v>
      </c>
      <c r="C12" s="64" t="s">
        <v>84</v>
      </c>
      <c r="D12" s="65"/>
      <c r="E12" s="52" t="s">
        <v>85</v>
      </c>
      <c r="F12" s="64" t="s">
        <v>83</v>
      </c>
      <c r="G12" s="64" t="s">
        <v>84</v>
      </c>
      <c r="H12" s="64"/>
      <c r="I12" s="52" t="s">
        <v>227</v>
      </c>
      <c r="J12" s="64" t="s">
        <v>83</v>
      </c>
      <c r="K12" s="70" t="s">
        <v>84</v>
      </c>
    </row>
    <row r="13" spans="1:11" x14ac:dyDescent="0.15">
      <c r="A13" s="51" t="s">
        <v>90</v>
      </c>
      <c r="B13" s="64" t="s">
        <v>83</v>
      </c>
      <c r="C13" s="64" t="s">
        <v>84</v>
      </c>
      <c r="D13" s="65"/>
      <c r="E13" s="52" t="s">
        <v>95</v>
      </c>
      <c r="F13" s="64" t="s">
        <v>83</v>
      </c>
      <c r="G13" s="64" t="s">
        <v>84</v>
      </c>
      <c r="H13" s="64"/>
      <c r="I13" s="52" t="s">
        <v>228</v>
      </c>
      <c r="J13" s="64" t="s">
        <v>83</v>
      </c>
      <c r="K13" s="70" t="s">
        <v>84</v>
      </c>
    </row>
    <row r="14" spans="1:11" x14ac:dyDescent="0.15">
      <c r="A14" s="56" t="s">
        <v>229</v>
      </c>
      <c r="B14" s="59" t="s">
        <v>83</v>
      </c>
      <c r="C14" s="59" t="s">
        <v>84</v>
      </c>
      <c r="D14" s="58"/>
      <c r="E14" s="57" t="s">
        <v>230</v>
      </c>
      <c r="F14" s="59" t="s">
        <v>83</v>
      </c>
      <c r="G14" s="59" t="s">
        <v>84</v>
      </c>
      <c r="H14" s="59"/>
      <c r="I14" s="57" t="s">
        <v>231</v>
      </c>
      <c r="J14" s="59" t="s">
        <v>83</v>
      </c>
      <c r="K14" s="71" t="s">
        <v>84</v>
      </c>
    </row>
    <row r="15" spans="1:11" x14ac:dyDescent="0.1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3" customFormat="1" x14ac:dyDescent="0.15">
      <c r="A16" s="297" t="s">
        <v>232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06" t="s">
        <v>233</v>
      </c>
      <c r="B17" s="207"/>
      <c r="C17" s="207"/>
      <c r="D17" s="207"/>
      <c r="E17" s="207"/>
      <c r="F17" s="207"/>
      <c r="G17" s="207"/>
      <c r="H17" s="207"/>
      <c r="I17" s="207"/>
      <c r="J17" s="207"/>
      <c r="K17" s="317"/>
    </row>
    <row r="18" spans="1:11" x14ac:dyDescent="0.15">
      <c r="A18" s="206" t="s">
        <v>234</v>
      </c>
      <c r="B18" s="207"/>
      <c r="C18" s="207"/>
      <c r="D18" s="207"/>
      <c r="E18" s="207"/>
      <c r="F18" s="207"/>
      <c r="G18" s="207"/>
      <c r="H18" s="207"/>
      <c r="I18" s="207"/>
      <c r="J18" s="207"/>
      <c r="K18" s="317"/>
    </row>
    <row r="19" spans="1:11" x14ac:dyDescent="0.15">
      <c r="A19" s="345" t="s">
        <v>235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 x14ac:dyDescent="0.15">
      <c r="A20" s="332"/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x14ac:dyDescent="0.15">
      <c r="A21" s="332"/>
      <c r="B21" s="322"/>
      <c r="C21" s="322"/>
      <c r="D21" s="322"/>
      <c r="E21" s="322"/>
      <c r="F21" s="322"/>
      <c r="G21" s="322"/>
      <c r="H21" s="322"/>
      <c r="I21" s="322"/>
      <c r="J21" s="322"/>
      <c r="K21" s="323"/>
    </row>
    <row r="22" spans="1:11" x14ac:dyDescent="0.15">
      <c r="A22" s="332"/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06" t="s">
        <v>123</v>
      </c>
      <c r="B24" s="207"/>
      <c r="C24" s="64" t="s">
        <v>65</v>
      </c>
      <c r="D24" s="64" t="s">
        <v>66</v>
      </c>
      <c r="E24" s="287"/>
      <c r="F24" s="287"/>
      <c r="G24" s="287"/>
      <c r="H24" s="287"/>
      <c r="I24" s="287"/>
      <c r="J24" s="287"/>
      <c r="K24" s="288"/>
    </row>
    <row r="25" spans="1:11" x14ac:dyDescent="0.15">
      <c r="A25" s="68" t="s">
        <v>236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x14ac:dyDescent="0.15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15">
      <c r="A27" s="336" t="s">
        <v>237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15">
      <c r="A28" s="284"/>
      <c r="B28" s="285"/>
      <c r="C28" s="285"/>
      <c r="D28" s="285"/>
      <c r="E28" s="285"/>
      <c r="F28" s="285"/>
      <c r="G28" s="285"/>
      <c r="H28" s="285"/>
      <c r="I28" s="285"/>
      <c r="J28" s="285"/>
      <c r="K28" s="286"/>
    </row>
    <row r="29" spans="1:11" x14ac:dyDescent="0.15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x14ac:dyDescent="0.15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 x14ac:dyDescent="0.15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6"/>
    </row>
    <row r="32" spans="1:11" x14ac:dyDescent="0.15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3" ht="23.1" customHeight="1" x14ac:dyDescent="0.15">
      <c r="A33" s="284"/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spans="1:13" ht="23.1" customHeight="1" x14ac:dyDescent="0.15">
      <c r="A34" s="332"/>
      <c r="B34" s="322"/>
      <c r="C34" s="322"/>
      <c r="D34" s="322"/>
      <c r="E34" s="322"/>
      <c r="F34" s="322"/>
      <c r="G34" s="322"/>
      <c r="H34" s="322"/>
      <c r="I34" s="322"/>
      <c r="J34" s="322"/>
      <c r="K34" s="323"/>
    </row>
    <row r="35" spans="1:13" ht="23.1" customHeight="1" x14ac:dyDescent="0.15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3" ht="23.1" customHeight="1" x14ac:dyDescent="0.15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3" ht="18.75" customHeight="1" x14ac:dyDescent="0.15">
      <c r="A37" s="327" t="s">
        <v>238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3" s="44" customFormat="1" ht="18.75" customHeight="1" x14ac:dyDescent="0.15">
      <c r="A38" s="206" t="s">
        <v>239</v>
      </c>
      <c r="B38" s="207"/>
      <c r="C38" s="207"/>
      <c r="D38" s="287" t="s">
        <v>240</v>
      </c>
      <c r="E38" s="287"/>
      <c r="F38" s="330" t="s">
        <v>241</v>
      </c>
      <c r="G38" s="331"/>
      <c r="H38" s="207" t="s">
        <v>242</v>
      </c>
      <c r="I38" s="207"/>
      <c r="J38" s="207" t="s">
        <v>243</v>
      </c>
      <c r="K38" s="317"/>
    </row>
    <row r="39" spans="1:13" ht="18.75" customHeight="1" x14ac:dyDescent="0.15">
      <c r="A39" s="53" t="s">
        <v>124</v>
      </c>
      <c r="B39" s="207" t="s">
        <v>244</v>
      </c>
      <c r="C39" s="207"/>
      <c r="D39" s="207"/>
      <c r="E39" s="207"/>
      <c r="F39" s="207"/>
      <c r="G39" s="207"/>
      <c r="H39" s="207"/>
      <c r="I39" s="207"/>
      <c r="J39" s="207"/>
      <c r="K39" s="317"/>
      <c r="M39" s="44"/>
    </row>
    <row r="40" spans="1:13" ht="30.95" customHeight="1" x14ac:dyDescent="0.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317"/>
    </row>
    <row r="41" spans="1:13" ht="18.75" customHeight="1" x14ac:dyDescent="0.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317"/>
    </row>
    <row r="42" spans="1:13" ht="32.1" customHeight="1" x14ac:dyDescent="0.15">
      <c r="A42" s="56" t="s">
        <v>133</v>
      </c>
      <c r="B42" s="318" t="s">
        <v>245</v>
      </c>
      <c r="C42" s="318"/>
      <c r="D42" s="57" t="s">
        <v>246</v>
      </c>
      <c r="E42" s="58"/>
      <c r="F42" s="57" t="s">
        <v>137</v>
      </c>
      <c r="G42" s="69">
        <v>45087</v>
      </c>
      <c r="H42" s="319" t="s">
        <v>138</v>
      </c>
      <c r="I42" s="319"/>
      <c r="J42" s="318" t="s">
        <v>140</v>
      </c>
      <c r="K42" s="320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K9" sqref="K9"/>
    </sheetView>
  </sheetViews>
  <sheetFormatPr defaultColWidth="9" defaultRowHeight="26.1" customHeight="1" x14ac:dyDescent="0.15"/>
  <cols>
    <col min="1" max="1" width="17.125" style="29" customWidth="1"/>
    <col min="2" max="7" width="9.375" style="29" customWidth="1"/>
    <col min="8" max="8" width="1.375" style="29" customWidth="1"/>
    <col min="9" max="14" width="9.5" style="29" customWidth="1"/>
    <col min="15" max="16384" width="9" style="29"/>
  </cols>
  <sheetData>
    <row r="1" spans="1:14" ht="30" customHeight="1" x14ac:dyDescent="0.15">
      <c r="A1" s="251" t="s">
        <v>141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 x14ac:dyDescent="0.15">
      <c r="A2" s="30" t="s">
        <v>62</v>
      </c>
      <c r="B2" s="253" t="s">
        <v>334</v>
      </c>
      <c r="C2" s="254"/>
      <c r="D2" s="31" t="s">
        <v>67</v>
      </c>
      <c r="E2" s="254" t="s">
        <v>68</v>
      </c>
      <c r="F2" s="254"/>
      <c r="G2" s="254"/>
      <c r="H2" s="260"/>
      <c r="I2" s="39" t="s">
        <v>57</v>
      </c>
      <c r="J2" s="254" t="s">
        <v>58</v>
      </c>
      <c r="K2" s="254"/>
      <c r="L2" s="254"/>
      <c r="M2" s="254"/>
      <c r="N2" s="255"/>
    </row>
    <row r="3" spans="1:14" ht="29.1" customHeight="1" x14ac:dyDescent="0.15">
      <c r="A3" s="259" t="s">
        <v>142</v>
      </c>
      <c r="B3" s="256" t="s">
        <v>143</v>
      </c>
      <c r="C3" s="256"/>
      <c r="D3" s="256"/>
      <c r="E3" s="256"/>
      <c r="F3" s="256"/>
      <c r="G3" s="256"/>
      <c r="H3" s="261"/>
      <c r="I3" s="257" t="s">
        <v>144</v>
      </c>
      <c r="J3" s="257"/>
      <c r="K3" s="257"/>
      <c r="L3" s="257"/>
      <c r="M3" s="257"/>
      <c r="N3" s="258"/>
    </row>
    <row r="4" spans="1:14" ht="29.1" customHeight="1" x14ac:dyDescent="0.15">
      <c r="A4" s="259"/>
      <c r="B4" s="32" t="s">
        <v>110</v>
      </c>
      <c r="C4" s="32" t="s">
        <v>111</v>
      </c>
      <c r="D4" s="33" t="s">
        <v>112</v>
      </c>
      <c r="E4" s="32" t="s">
        <v>113</v>
      </c>
      <c r="F4" s="32" t="s">
        <v>114</v>
      </c>
      <c r="G4" s="32" t="s">
        <v>115</v>
      </c>
      <c r="H4" s="261"/>
      <c r="I4" s="32" t="s">
        <v>110</v>
      </c>
      <c r="J4" s="32" t="s">
        <v>111</v>
      </c>
      <c r="K4" s="33" t="s">
        <v>112</v>
      </c>
      <c r="L4" s="32" t="s">
        <v>113</v>
      </c>
      <c r="M4" s="32" t="s">
        <v>114</v>
      </c>
      <c r="N4" s="32" t="s">
        <v>115</v>
      </c>
    </row>
    <row r="5" spans="1:14" ht="29.1" customHeight="1" x14ac:dyDescent="0.15">
      <c r="A5" s="34" t="s">
        <v>147</v>
      </c>
      <c r="B5" s="32" t="s">
        <v>148</v>
      </c>
      <c r="C5" s="32" t="s">
        <v>149</v>
      </c>
      <c r="D5" s="32" t="s">
        <v>150</v>
      </c>
      <c r="E5" s="32" t="s">
        <v>151</v>
      </c>
      <c r="F5" s="32" t="s">
        <v>152</v>
      </c>
      <c r="G5" s="32" t="s">
        <v>153</v>
      </c>
      <c r="H5" s="261"/>
      <c r="I5" s="40"/>
      <c r="J5" s="40"/>
      <c r="K5" s="41"/>
      <c r="L5" s="41"/>
      <c r="M5" s="41"/>
      <c r="N5" s="41"/>
    </row>
    <row r="6" spans="1:14" ht="29.1" customHeight="1" x14ac:dyDescent="0.3">
      <c r="A6" s="35" t="s">
        <v>154</v>
      </c>
      <c r="B6" s="32">
        <f>C6-2.1</f>
        <v>98.800000000000011</v>
      </c>
      <c r="C6" s="32">
        <f>D6-2.1</f>
        <v>100.9</v>
      </c>
      <c r="D6" s="32">
        <v>103</v>
      </c>
      <c r="E6" s="36">
        <f t="shared" ref="E6:G6" si="0">D6+2.1</f>
        <v>105.1</v>
      </c>
      <c r="F6" s="36">
        <f t="shared" si="0"/>
        <v>107.19999999999999</v>
      </c>
      <c r="G6" s="36">
        <f t="shared" si="0"/>
        <v>109.29999999999998</v>
      </c>
      <c r="H6" s="261"/>
      <c r="I6" s="42"/>
      <c r="J6" s="42"/>
      <c r="K6" s="42"/>
      <c r="L6" s="42"/>
      <c r="M6" s="42"/>
      <c r="N6" s="42"/>
    </row>
    <row r="7" spans="1:14" ht="29.1" customHeight="1" x14ac:dyDescent="0.3">
      <c r="A7" s="35" t="s">
        <v>157</v>
      </c>
      <c r="B7" s="36">
        <f>C7-1.5</f>
        <v>71.5</v>
      </c>
      <c r="C7" s="36">
        <f>D7-1.5</f>
        <v>73</v>
      </c>
      <c r="D7" s="36">
        <v>74.5</v>
      </c>
      <c r="E7" s="35">
        <f t="shared" ref="E7:G7" si="1">D7+1.5</f>
        <v>76</v>
      </c>
      <c r="F7" s="35">
        <f t="shared" si="1"/>
        <v>77.5</v>
      </c>
      <c r="G7" s="35">
        <f t="shared" si="1"/>
        <v>79</v>
      </c>
      <c r="H7" s="261"/>
      <c r="I7" s="42"/>
      <c r="J7" s="42"/>
      <c r="K7" s="42"/>
      <c r="L7" s="42"/>
      <c r="M7" s="42"/>
      <c r="N7" s="42"/>
    </row>
    <row r="8" spans="1:14" ht="29.1" customHeight="1" x14ac:dyDescent="0.3">
      <c r="A8" s="37" t="s">
        <v>159</v>
      </c>
      <c r="B8" s="35">
        <f>C8-4</f>
        <v>78</v>
      </c>
      <c r="C8" s="35">
        <f>D8-4</f>
        <v>82</v>
      </c>
      <c r="D8" s="36">
        <v>86</v>
      </c>
      <c r="E8" s="35">
        <f t="shared" ref="E8:E10" si="2">D8+4</f>
        <v>90</v>
      </c>
      <c r="F8" s="35">
        <f>E8+5</f>
        <v>95</v>
      </c>
      <c r="G8" s="36">
        <f>F8+6</f>
        <v>101</v>
      </c>
      <c r="H8" s="261"/>
      <c r="I8" s="42"/>
      <c r="J8" s="42"/>
      <c r="K8" s="42"/>
      <c r="L8" s="42"/>
      <c r="M8" s="42"/>
      <c r="N8" s="42"/>
    </row>
    <row r="9" spans="1:14" ht="29.1" customHeight="1" x14ac:dyDescent="0.3">
      <c r="A9" s="37" t="s">
        <v>162</v>
      </c>
      <c r="B9" s="35">
        <f>C9-4</f>
        <v>86</v>
      </c>
      <c r="C9" s="35">
        <f>D9-4</f>
        <v>90</v>
      </c>
      <c r="D9" s="36">
        <v>94</v>
      </c>
      <c r="E9" s="35">
        <f t="shared" si="2"/>
        <v>98</v>
      </c>
      <c r="F9" s="35">
        <f>E9+5</f>
        <v>103</v>
      </c>
      <c r="G9" s="36">
        <f>F9+6</f>
        <v>109</v>
      </c>
      <c r="H9" s="261"/>
      <c r="I9" s="42"/>
      <c r="J9" s="42"/>
      <c r="K9" s="42"/>
      <c r="L9" s="42"/>
      <c r="M9" s="42"/>
      <c r="N9" s="42"/>
    </row>
    <row r="10" spans="1:14" ht="29.1" customHeight="1" x14ac:dyDescent="0.3">
      <c r="A10" s="35" t="s">
        <v>163</v>
      </c>
      <c r="B10" s="36">
        <f>C10-3.6</f>
        <v>99.800000000000011</v>
      </c>
      <c r="C10" s="36">
        <f>D10-3.6</f>
        <v>103.4</v>
      </c>
      <c r="D10" s="36">
        <v>107</v>
      </c>
      <c r="E10" s="35">
        <f t="shared" si="2"/>
        <v>111</v>
      </c>
      <c r="F10" s="35">
        <f>E10+4</f>
        <v>115</v>
      </c>
      <c r="G10" s="36">
        <f>F10+4</f>
        <v>119</v>
      </c>
      <c r="H10" s="261"/>
      <c r="I10" s="42"/>
      <c r="J10" s="42"/>
      <c r="K10" s="42"/>
      <c r="L10" s="42"/>
      <c r="M10" s="42"/>
      <c r="N10" s="42"/>
    </row>
    <row r="11" spans="1:14" ht="29.1" customHeight="1" x14ac:dyDescent="0.3">
      <c r="A11" s="35" t="s">
        <v>164</v>
      </c>
      <c r="B11" s="35">
        <f>C11-1.15</f>
        <v>29.700000000000003</v>
      </c>
      <c r="C11" s="35">
        <f>D11-1.15</f>
        <v>30.85</v>
      </c>
      <c r="D11" s="36">
        <v>32</v>
      </c>
      <c r="E11" s="35">
        <f t="shared" ref="E11:G11" si="3">D11+1.3</f>
        <v>33.299999999999997</v>
      </c>
      <c r="F11" s="35">
        <f t="shared" si="3"/>
        <v>34.599999999999994</v>
      </c>
      <c r="G11" s="36">
        <f t="shared" si="3"/>
        <v>35.899999999999991</v>
      </c>
      <c r="H11" s="261"/>
      <c r="I11" s="42"/>
      <c r="J11" s="42"/>
      <c r="K11" s="42"/>
      <c r="L11" s="42"/>
      <c r="M11" s="42"/>
      <c r="N11" s="42"/>
    </row>
    <row r="12" spans="1:14" ht="29.1" customHeight="1" x14ac:dyDescent="0.3">
      <c r="A12" s="35" t="s">
        <v>165</v>
      </c>
      <c r="B12" s="35">
        <f>C12-0.7</f>
        <v>21.6</v>
      </c>
      <c r="C12" s="35">
        <f>D12-0.7</f>
        <v>22.3</v>
      </c>
      <c r="D12" s="36">
        <v>23</v>
      </c>
      <c r="E12" s="35">
        <f>D12+0.7</f>
        <v>23.7</v>
      </c>
      <c r="F12" s="35">
        <f>E12+0.7</f>
        <v>24.4</v>
      </c>
      <c r="G12" s="36">
        <f>F12+0.9</f>
        <v>25.299999999999997</v>
      </c>
      <c r="H12" s="261"/>
      <c r="I12" s="42"/>
      <c r="J12" s="42"/>
      <c r="K12" s="42"/>
      <c r="L12" s="42"/>
      <c r="M12" s="42"/>
      <c r="N12" s="42"/>
    </row>
    <row r="13" spans="1:14" ht="29.1" customHeight="1" x14ac:dyDescent="0.3">
      <c r="A13" s="35" t="s">
        <v>166</v>
      </c>
      <c r="B13" s="35">
        <f>C13-0.5</f>
        <v>19.5</v>
      </c>
      <c r="C13" s="35">
        <f>D13-0.5</f>
        <v>20</v>
      </c>
      <c r="D13" s="36">
        <v>20.5</v>
      </c>
      <c r="E13" s="35">
        <f>D13+0.5</f>
        <v>21</v>
      </c>
      <c r="F13" s="35">
        <f>E13+0.5</f>
        <v>21.5</v>
      </c>
      <c r="G13" s="36">
        <f>F13+0.7</f>
        <v>22.2</v>
      </c>
      <c r="H13" s="261"/>
      <c r="I13" s="42"/>
      <c r="J13" s="42"/>
      <c r="K13" s="42"/>
      <c r="L13" s="42"/>
      <c r="M13" s="42"/>
      <c r="N13" s="42"/>
    </row>
    <row r="14" spans="1:14" ht="29.1" customHeight="1" x14ac:dyDescent="0.3">
      <c r="A14" s="35" t="s">
        <v>167</v>
      </c>
      <c r="B14" s="36">
        <f>C14-0.7</f>
        <v>27.7</v>
      </c>
      <c r="C14" s="36">
        <f>D14-0.6</f>
        <v>28.4</v>
      </c>
      <c r="D14" s="36">
        <v>29</v>
      </c>
      <c r="E14" s="35">
        <f>D14+0.6</f>
        <v>29.6</v>
      </c>
      <c r="F14" s="35">
        <f>E14+0.7</f>
        <v>30.3</v>
      </c>
      <c r="G14" s="36">
        <f>F14+0.6</f>
        <v>30.900000000000002</v>
      </c>
      <c r="H14" s="261"/>
      <c r="I14" s="42"/>
      <c r="J14" s="42"/>
      <c r="K14" s="42"/>
      <c r="L14" s="42"/>
      <c r="M14" s="42"/>
      <c r="N14" s="42"/>
    </row>
    <row r="15" spans="1:14" ht="29.1" customHeight="1" x14ac:dyDescent="0.3">
      <c r="A15" s="35" t="s">
        <v>168</v>
      </c>
      <c r="B15" s="36">
        <f>C15-0.9</f>
        <v>39.700000000000003</v>
      </c>
      <c r="C15" s="36">
        <f>D15-0.9</f>
        <v>40.6</v>
      </c>
      <c r="D15" s="36">
        <v>41.5</v>
      </c>
      <c r="E15" s="35">
        <f t="shared" ref="E15:G15" si="4">D15+1.1</f>
        <v>42.6</v>
      </c>
      <c r="F15" s="35">
        <f t="shared" si="4"/>
        <v>43.7</v>
      </c>
      <c r="G15" s="36">
        <f t="shared" si="4"/>
        <v>44.800000000000004</v>
      </c>
      <c r="H15" s="261"/>
      <c r="I15" s="42"/>
      <c r="J15" s="42"/>
      <c r="K15" s="42"/>
      <c r="L15" s="42"/>
      <c r="M15" s="42"/>
      <c r="N15" s="42"/>
    </row>
    <row r="16" spans="1:14" ht="16.5" x14ac:dyDescent="0.3">
      <c r="A16" s="35" t="s">
        <v>170</v>
      </c>
      <c r="B16" s="36">
        <f t="shared" ref="B16:G16" si="5">B14+B15</f>
        <v>67.400000000000006</v>
      </c>
      <c r="C16" s="36">
        <f t="shared" si="5"/>
        <v>69</v>
      </c>
      <c r="D16" s="36">
        <f t="shared" si="5"/>
        <v>70.5</v>
      </c>
      <c r="E16" s="36">
        <f t="shared" si="5"/>
        <v>72.2</v>
      </c>
      <c r="F16" s="36">
        <f t="shared" si="5"/>
        <v>74</v>
      </c>
      <c r="G16" s="36">
        <f t="shared" si="5"/>
        <v>75.7</v>
      </c>
      <c r="H16" s="261"/>
      <c r="I16" s="42"/>
      <c r="J16" s="42"/>
      <c r="K16" s="42"/>
      <c r="L16" s="42"/>
      <c r="M16" s="42"/>
      <c r="N16" s="42"/>
    </row>
    <row r="17" spans="1:14" ht="16.5" x14ac:dyDescent="0.3">
      <c r="A17" s="35" t="s">
        <v>171</v>
      </c>
      <c r="B17" s="36">
        <f>C17-0</f>
        <v>14.5</v>
      </c>
      <c r="C17" s="36">
        <f>D17-0.5</f>
        <v>14.5</v>
      </c>
      <c r="D17" s="35">
        <v>15</v>
      </c>
      <c r="E17" s="35">
        <f>D17</f>
        <v>15</v>
      </c>
      <c r="F17" s="35">
        <f>E17+1.5</f>
        <v>16.5</v>
      </c>
      <c r="G17" s="38">
        <f>F17+0</f>
        <v>16.5</v>
      </c>
      <c r="H17" s="261"/>
      <c r="I17" s="42"/>
      <c r="J17" s="42"/>
      <c r="K17" s="42"/>
      <c r="L17" s="42"/>
      <c r="M17" s="42"/>
      <c r="N17" s="42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125" zoomScaleNormal="125" workbookViewId="0">
      <selection activeCell="E22" sqref="E22"/>
    </sheetView>
  </sheetViews>
  <sheetFormatPr defaultColWidth="9" defaultRowHeight="14.25" x14ac:dyDescent="0.15"/>
  <cols>
    <col min="1" max="1" width="7" customWidth="1"/>
    <col min="2" max="2" width="12.125" style="28" customWidth="1"/>
    <col min="3" max="3" width="12.875" style="28" customWidth="1"/>
    <col min="4" max="4" width="9.125" style="1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1" t="s">
        <v>247</v>
      </c>
      <c r="B1" s="361"/>
      <c r="C1" s="361"/>
      <c r="D1" s="362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" customFormat="1" ht="16.5" x14ac:dyDescent="0.3">
      <c r="A2" s="376" t="s">
        <v>248</v>
      </c>
      <c r="B2" s="377" t="s">
        <v>249</v>
      </c>
      <c r="C2" s="377" t="s">
        <v>250</v>
      </c>
      <c r="D2" s="379" t="s">
        <v>251</v>
      </c>
      <c r="E2" s="377" t="s">
        <v>252</v>
      </c>
      <c r="F2" s="377" t="s">
        <v>253</v>
      </c>
      <c r="G2" s="377" t="s">
        <v>254</v>
      </c>
      <c r="H2" s="377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77" t="s">
        <v>261</v>
      </c>
      <c r="O2" s="377" t="s">
        <v>262</v>
      </c>
    </row>
    <row r="3" spans="1:15" s="1" customFormat="1" ht="16.5" x14ac:dyDescent="0.3">
      <c r="A3" s="376"/>
      <c r="B3" s="378"/>
      <c r="C3" s="378"/>
      <c r="D3" s="380"/>
      <c r="E3" s="378"/>
      <c r="F3" s="378"/>
      <c r="G3" s="378"/>
      <c r="H3" s="378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378"/>
      <c r="O3" s="378"/>
    </row>
    <row r="4" spans="1:15" ht="31.5" x14ac:dyDescent="0.15">
      <c r="A4" s="5">
        <v>1</v>
      </c>
      <c r="B4" s="19" t="s">
        <v>264</v>
      </c>
      <c r="C4" s="155" t="s">
        <v>265</v>
      </c>
      <c r="D4" s="156" t="s">
        <v>266</v>
      </c>
      <c r="E4" s="165" t="s">
        <v>334</v>
      </c>
      <c r="F4" s="157" t="s">
        <v>267</v>
      </c>
      <c r="G4" s="6" t="s">
        <v>65</v>
      </c>
      <c r="H4" s="6" t="s">
        <v>65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268</v>
      </c>
    </row>
    <row r="5" spans="1:15" ht="31.5" x14ac:dyDescent="0.15">
      <c r="A5" s="5">
        <v>2</v>
      </c>
      <c r="B5" s="6">
        <v>112</v>
      </c>
      <c r="C5" s="155" t="s">
        <v>265</v>
      </c>
      <c r="D5" s="158" t="s">
        <v>269</v>
      </c>
      <c r="E5" s="165" t="s">
        <v>334</v>
      </c>
      <c r="F5" s="157" t="s">
        <v>267</v>
      </c>
      <c r="G5" s="6" t="s">
        <v>65</v>
      </c>
      <c r="H5" s="6" t="s">
        <v>65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268</v>
      </c>
    </row>
    <row r="6" spans="1:15" x14ac:dyDescent="0.15">
      <c r="A6" s="5"/>
      <c r="B6" s="6"/>
      <c r="C6" s="20"/>
      <c r="D6" s="22"/>
      <c r="E6" s="6"/>
      <c r="F6" s="21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5"/>
      <c r="B7" s="6"/>
      <c r="C7" s="20"/>
      <c r="D7" s="22"/>
      <c r="E7" s="6"/>
      <c r="F7" s="21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6"/>
      <c r="C8" s="6"/>
      <c r="D8" s="24"/>
      <c r="E8" s="6"/>
      <c r="F8" s="27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6"/>
      <c r="C9" s="6"/>
      <c r="D9" s="25"/>
      <c r="E9" s="6"/>
      <c r="F9" s="27"/>
      <c r="G9" s="6"/>
      <c r="H9" s="6"/>
      <c r="I9" s="6"/>
      <c r="J9" s="6"/>
      <c r="K9" s="6"/>
      <c r="L9" s="6"/>
      <c r="M9" s="5"/>
      <c r="N9" s="5"/>
      <c r="O9" s="5"/>
    </row>
    <row r="10" spans="1:15" x14ac:dyDescent="0.15">
      <c r="A10" s="5"/>
      <c r="B10" s="6"/>
      <c r="C10" s="6"/>
      <c r="D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6"/>
      <c r="C11" s="6"/>
      <c r="D11" s="2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63" t="s">
        <v>344</v>
      </c>
      <c r="B12" s="364"/>
      <c r="C12" s="364"/>
      <c r="D12" s="365"/>
      <c r="E12" s="366"/>
      <c r="F12" s="367"/>
      <c r="G12" s="367"/>
      <c r="H12" s="367"/>
      <c r="I12" s="368"/>
      <c r="J12" s="369" t="s">
        <v>270</v>
      </c>
      <c r="K12" s="370"/>
      <c r="L12" s="370"/>
      <c r="M12" s="371"/>
      <c r="N12" s="9"/>
      <c r="O12" s="10"/>
    </row>
    <row r="13" spans="1:15" ht="16.5" x14ac:dyDescent="0.15">
      <c r="A13" s="372" t="s">
        <v>271</v>
      </c>
      <c r="B13" s="373"/>
      <c r="C13" s="373"/>
      <c r="D13" s="374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2020-03-11T01:34:00Z</dcterms:created>
  <dcterms:modified xsi:type="dcterms:W3CDTF">2024-04-02T10:27:05Z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