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4FW\TAMMAL81249翻单\3-26日首期验货\"/>
    </mc:Choice>
  </mc:AlternateContent>
  <xr:revisionPtr revIDLastSave="0" documentId="13_ncr:1_{2314F219-1796-48FC-82FB-BF64BBA27CD1}" xr6:coauthVersionLast="47" xr6:coauthVersionMax="47" xr10:uidLastSave="{00000000-0000-0000-0000-000000000000}"/>
  <bookViews>
    <workbookView xWindow="-120" yWindow="-120" windowWidth="20730" windowHeight="11160" tabRatio="727" activeTab="1" xr2:uid="{00000000-000D-0000-FFFF-FFFF00000000}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6" l="1"/>
  <c r="F14" i="6"/>
  <c r="G14" i="6"/>
  <c r="C14" i="6"/>
  <c r="B14" i="6"/>
  <c r="E11" i="6"/>
  <c r="F11" i="6"/>
  <c r="G11" i="6"/>
  <c r="E12" i="6"/>
  <c r="F12" i="6"/>
  <c r="G12" i="6"/>
  <c r="G13" i="6"/>
  <c r="F13" i="6"/>
  <c r="E13" i="6"/>
  <c r="D13" i="6"/>
  <c r="C11" i="6"/>
  <c r="C12" i="6"/>
  <c r="C13" i="6"/>
  <c r="B11" i="6"/>
  <c r="B12" i="6"/>
  <c r="B13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H4" i="12"/>
  <c r="K4" i="8"/>
  <c r="K5" i="8"/>
  <c r="K6" i="8"/>
  <c r="K7" i="8"/>
  <c r="N6" i="7"/>
  <c r="N7" i="7"/>
  <c r="N5" i="7"/>
  <c r="N4" i="7"/>
</calcChain>
</file>

<file path=xl/sharedStrings.xml><?xml version="1.0" encoding="utf-8"?>
<sst xmlns="http://schemas.openxmlformats.org/spreadsheetml/2006/main" count="668" uniqueCount="358">
  <si>
    <t>QC出货报告书</t>
    <phoneticPr fontId="8" type="noConversion"/>
  </si>
  <si>
    <t>订单类别</t>
    <phoneticPr fontId="8" type="noConversion"/>
  </si>
  <si>
    <t>款号</t>
    <phoneticPr fontId="8" type="noConversion"/>
  </si>
  <si>
    <t>产品名称</t>
    <phoneticPr fontId="8" type="noConversion"/>
  </si>
  <si>
    <t>生产工厂</t>
    <phoneticPr fontId="8" type="noConversion"/>
  </si>
  <si>
    <t>订单数量</t>
    <phoneticPr fontId="8" type="noConversion"/>
  </si>
  <si>
    <t>合同日期</t>
    <phoneticPr fontId="8" type="noConversion"/>
  </si>
  <si>
    <t>检验资料确认</t>
    <phoneticPr fontId="8" type="noConversion"/>
  </si>
  <si>
    <t>色/号型数</t>
    <phoneticPr fontId="8" type="noConversion"/>
  </si>
  <si>
    <t>交货形式</t>
    <phoneticPr fontId="8" type="noConversion"/>
  </si>
  <si>
    <t>面料第三方合格报告</t>
    <phoneticPr fontId="8" type="noConversion"/>
  </si>
  <si>
    <t>有</t>
    <phoneticPr fontId="8" type="noConversion"/>
  </si>
  <si>
    <t>无</t>
    <phoneticPr fontId="8" type="noConversion"/>
  </si>
  <si>
    <t>验货次数</t>
    <phoneticPr fontId="8" type="noConversion"/>
  </si>
  <si>
    <t>非直发</t>
    <phoneticPr fontId="8" type="noConversion"/>
  </si>
  <si>
    <t>苏州库</t>
    <phoneticPr fontId="8" type="noConversion"/>
  </si>
  <si>
    <t>天津库</t>
    <phoneticPr fontId="8" type="noConversion"/>
  </si>
  <si>
    <t>直发</t>
    <phoneticPr fontId="2" type="noConversion"/>
  </si>
  <si>
    <t>成品第三方合格报告</t>
    <phoneticPr fontId="8" type="noConversion"/>
  </si>
  <si>
    <t>验货数量</t>
    <phoneticPr fontId="8" type="noConversion"/>
  </si>
  <si>
    <t>入仓数量</t>
    <phoneticPr fontId="8" type="noConversion"/>
  </si>
  <si>
    <t>中期检验报告</t>
    <phoneticPr fontId="8" type="noConversion"/>
  </si>
  <si>
    <t>检验方式</t>
    <phoneticPr fontId="8" type="noConversion"/>
  </si>
  <si>
    <t>全检</t>
    <phoneticPr fontId="8" type="noConversion"/>
  </si>
  <si>
    <t>抽检</t>
    <phoneticPr fontId="8" type="noConversion"/>
  </si>
  <si>
    <t>免检</t>
    <phoneticPr fontId="8" type="noConversion"/>
  </si>
  <si>
    <t>复检</t>
    <phoneticPr fontId="8" type="noConversion"/>
  </si>
  <si>
    <t>再复检</t>
    <phoneticPr fontId="8" type="noConversion"/>
  </si>
  <si>
    <t>中期检验重大改善项目</t>
    <phoneticPr fontId="8" type="noConversion"/>
  </si>
  <si>
    <t>改善结果</t>
    <phoneticPr fontId="8" type="noConversion"/>
  </si>
  <si>
    <t>已改善</t>
    <phoneticPr fontId="8" type="noConversion"/>
  </si>
  <si>
    <t>全色耐洗水测试</t>
    <phoneticPr fontId="8" type="noConversion"/>
  </si>
  <si>
    <t>洗后结果</t>
  </si>
  <si>
    <t>无异常</t>
    <phoneticPr fontId="8" type="noConversion"/>
  </si>
  <si>
    <t>洗水前后缩量正常</t>
    <phoneticPr fontId="2" type="noConversion"/>
  </si>
  <si>
    <t>【附属资料确认】</t>
    <phoneticPr fontId="8" type="noConversion"/>
  </si>
  <si>
    <t>洗水唛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</si>
  <si>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</si>
  <si>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</si>
  <si>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</si>
  <si>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正</t>
    <phoneticPr fontId="8" type="noConversion"/>
  </si>
  <si>
    <t>误</t>
    <phoneticPr fontId="8" type="noConversion"/>
  </si>
  <si>
    <t>装箱数量</t>
    <phoneticPr fontId="8" type="noConversion"/>
  </si>
  <si>
    <t>误</t>
    <phoneticPr fontId="8" type="noConversion"/>
  </si>
  <si>
    <t>合格证</t>
    <phoneticPr fontId="8" type="noConversion"/>
  </si>
  <si>
    <t>缝纫用线</t>
    <phoneticPr fontId="8" type="noConversion"/>
  </si>
  <si>
    <t>箱唛表示</t>
    <phoneticPr fontId="8" type="noConversion"/>
  </si>
  <si>
    <t>吊牌</t>
    <phoneticPr fontId="8" type="noConversion"/>
  </si>
  <si>
    <t>包装方式</t>
    <phoneticPr fontId="8" type="noConversion"/>
  </si>
  <si>
    <t>正</t>
    <phoneticPr fontId="8" type="noConversion"/>
  </si>
  <si>
    <t>误</t>
    <phoneticPr fontId="8" type="noConversion"/>
  </si>
  <si>
    <t>纸箱规格</t>
    <phoneticPr fontId="8" type="noConversion"/>
  </si>
  <si>
    <t>正</t>
    <phoneticPr fontId="8" type="noConversion"/>
  </si>
  <si>
    <t>误</t>
    <phoneticPr fontId="8" type="noConversion"/>
  </si>
  <si>
    <t>【检验时成品完成情况及检验明细】</t>
    <phoneticPr fontId="8" type="noConversion"/>
  </si>
  <si>
    <t>②检验明细：</t>
    <phoneticPr fontId="8" type="noConversion"/>
  </si>
  <si>
    <t>②规格异常情况</t>
    <phoneticPr fontId="8" type="noConversion"/>
  </si>
  <si>
    <t>情况说明：</t>
    <phoneticPr fontId="8" type="noConversion"/>
  </si>
  <si>
    <t xml:space="preserve">【问题点描述】  </t>
    <phoneticPr fontId="8" type="noConversion"/>
  </si>
  <si>
    <t>【检验结果】</t>
    <phoneticPr fontId="8" type="noConversion"/>
  </si>
  <si>
    <t>合格：（正常接收）</t>
    <phoneticPr fontId="8" type="noConversion"/>
  </si>
  <si>
    <t xml:space="preserve">         不合格：</t>
    <phoneticPr fontId="8" type="noConversion"/>
  </si>
  <si>
    <t>①返工翻修</t>
    <phoneticPr fontId="8" type="noConversion"/>
  </si>
  <si>
    <t>②让步接受</t>
    <phoneticPr fontId="8" type="noConversion"/>
  </si>
  <si>
    <t>③拒绝接收</t>
    <phoneticPr fontId="8" type="noConversion"/>
  </si>
  <si>
    <t>备注：</t>
    <phoneticPr fontId="8" type="noConversion"/>
  </si>
  <si>
    <t>请按照以上提出的问题点改正</t>
    <phoneticPr fontId="2" type="noConversion"/>
  </si>
  <si>
    <t>检验部门</t>
    <phoneticPr fontId="8" type="noConversion"/>
  </si>
  <si>
    <t>服装QC部门</t>
    <phoneticPr fontId="8" type="noConversion"/>
  </si>
  <si>
    <t>检验人</t>
    <phoneticPr fontId="8" type="noConversion"/>
  </si>
  <si>
    <t>查验时间</t>
    <phoneticPr fontId="8" type="noConversion"/>
  </si>
  <si>
    <t>工厂负责人</t>
    <phoneticPr fontId="8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</si>
  <si>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</si>
  <si>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</si>
  <si>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</si>
  <si>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</si>
  <si>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</si>
  <si>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</si>
  <si>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</si>
  <si>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</si>
  <si>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</si>
  <si>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</si>
  <si>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</si>
  <si>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</si>
  <si>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</si>
  <si>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</si>
  <si>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</si>
  <si>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</si>
  <si>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</si>
  <si>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</si>
  <si>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</si>
  <si>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</si>
  <si>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</si>
  <si>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</si>
  <si>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</si>
  <si>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</si>
  <si>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</si>
  <si>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</si>
  <si>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</si>
  <si>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</si>
  <si>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</si>
  <si>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</si>
  <si>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</si>
  <si>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</si>
  <si>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</si>
  <si>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</si>
  <si>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</si>
  <si>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</si>
  <si>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</si>
  <si>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</si>
  <si>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</si>
  <si>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</si>
  <si>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</si>
  <si>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</si>
  <si>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</si>
  <si>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</si>
  <si>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</si>
  <si>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</si>
  <si>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</si>
  <si>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</si>
  <si>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</si>
  <si>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</si>
  <si>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</si>
  <si>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</si>
  <si>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</si>
  <si>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</si>
  <si>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</si>
  <si>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</si>
  <si>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</si>
  <si>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</si>
  <si>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</si>
  <si>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</si>
  <si>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</si>
  <si>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</si>
  <si>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</si>
  <si>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</si>
  <si>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</si>
  <si>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</si>
  <si>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</si>
  <si>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</si>
  <si>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</si>
  <si>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</si>
  <si>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</si>
  <si>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</si>
  <si>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</si>
  <si>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</si>
  <si>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</si>
  <si>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</si>
  <si>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</si>
  <si>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</si>
  <si>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8" type="noConversion"/>
  </si>
  <si>
    <t>订单类别</t>
    <phoneticPr fontId="8" type="noConversion"/>
  </si>
  <si>
    <t>合同签订方</t>
    <phoneticPr fontId="8" type="noConversion"/>
  </si>
  <si>
    <t>生产工厂</t>
    <phoneticPr fontId="8" type="noConversion"/>
  </si>
  <si>
    <t>订单基础信息</t>
    <phoneticPr fontId="8" type="noConversion"/>
  </si>
  <si>
    <t>生产•出货进度</t>
    <phoneticPr fontId="8" type="noConversion"/>
  </si>
  <si>
    <t>指示•确认资料</t>
    <phoneticPr fontId="8" type="noConversion"/>
  </si>
  <si>
    <t>合同交期</t>
    <phoneticPr fontId="8" type="noConversion"/>
  </si>
  <si>
    <t>产前确认样</t>
    <phoneticPr fontId="8" type="noConversion"/>
  </si>
  <si>
    <t>有</t>
    <phoneticPr fontId="8" type="noConversion"/>
  </si>
  <si>
    <t>品名</t>
    <phoneticPr fontId="8" type="noConversion"/>
  </si>
  <si>
    <t>上线日</t>
    <phoneticPr fontId="8" type="noConversion"/>
  </si>
  <si>
    <t>原辅材料卡</t>
    <phoneticPr fontId="8" type="noConversion"/>
  </si>
  <si>
    <t>缝制预计完成日</t>
    <phoneticPr fontId="8" type="noConversion"/>
  </si>
  <si>
    <t>大货面料确认样</t>
    <phoneticPr fontId="8" type="noConversion"/>
  </si>
  <si>
    <t>包装预计完成日</t>
    <phoneticPr fontId="8" type="noConversion"/>
  </si>
  <si>
    <t>印花、刺绣确认样</t>
    <phoneticPr fontId="8" type="noConversion"/>
  </si>
  <si>
    <t>预计发货时间</t>
    <phoneticPr fontId="8" type="noConversion"/>
  </si>
  <si>
    <t>洗唛、合格证指示资料</t>
    <phoneticPr fontId="8" type="noConversion"/>
  </si>
  <si>
    <t>【工艺确认】</t>
    <phoneticPr fontId="8" type="noConversion"/>
  </si>
  <si>
    <t>原材料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</si>
  <si>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</si>
  <si>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</si>
  <si>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</si>
  <si>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无此工艺</t>
    <phoneticPr fontId="8" type="noConversion"/>
  </si>
  <si>
    <t>辅料使用</t>
    <phoneticPr fontId="8" type="noConversion"/>
  </si>
  <si>
    <t>胶膜工艺</t>
    <phoneticPr fontId="8" type="noConversion"/>
  </si>
  <si>
    <t>无此工艺</t>
    <phoneticPr fontId="8" type="noConversion"/>
  </si>
  <si>
    <t>合格证</t>
    <phoneticPr fontId="8" type="noConversion"/>
  </si>
  <si>
    <t>正</t>
    <phoneticPr fontId="8" type="noConversion"/>
  </si>
  <si>
    <t>误</t>
    <phoneticPr fontId="8" type="noConversion"/>
  </si>
  <si>
    <t>制作工艺</t>
    <phoneticPr fontId="8" type="noConversion"/>
  </si>
  <si>
    <t>压胶水压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</si>
  <si>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</si>
  <si>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</si>
  <si>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</si>
  <si>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缝纫用线</t>
    <phoneticPr fontId="8" type="noConversion"/>
  </si>
  <si>
    <t>补充事项：</t>
    <phoneticPr fontId="8" type="noConversion"/>
  </si>
  <si>
    <t>【面料品质确认】</t>
    <phoneticPr fontId="8" type="noConversion"/>
  </si>
  <si>
    <t>物性检测</t>
    <phoneticPr fontId="8" type="noConversion"/>
  </si>
  <si>
    <t>OK</t>
    <phoneticPr fontId="8" type="noConversion"/>
  </si>
  <si>
    <t>NG</t>
    <phoneticPr fontId="8" type="noConversion"/>
  </si>
  <si>
    <t>面料颜色</t>
    <phoneticPr fontId="8" type="noConversion"/>
  </si>
  <si>
    <t>互染测试</t>
    <phoneticPr fontId="8" type="noConversion"/>
  </si>
  <si>
    <t>外观查验</t>
    <phoneticPr fontId="8" type="noConversion"/>
  </si>
  <si>
    <t>面料缸差</t>
    <phoneticPr fontId="8" type="noConversion"/>
  </si>
  <si>
    <t>水洗缩率</t>
    <phoneticPr fontId="8" type="noConversion"/>
  </si>
  <si>
    <t>【裁剪完成情况】</t>
    <phoneticPr fontId="8" type="noConversion"/>
  </si>
  <si>
    <t>①裁剪完成比例（%）：</t>
    <phoneticPr fontId="8" type="noConversion"/>
  </si>
  <si>
    <t xml:space="preserve">     号型     颜色</t>
    <phoneticPr fontId="8" type="noConversion"/>
  </si>
  <si>
    <t>XXS</t>
    <phoneticPr fontId="8" type="noConversion"/>
  </si>
  <si>
    <t>XS</t>
    <phoneticPr fontId="8" type="noConversion"/>
  </si>
  <si>
    <t>S</t>
    <phoneticPr fontId="8" type="noConversion"/>
  </si>
  <si>
    <t>M</t>
    <phoneticPr fontId="8" type="noConversion"/>
  </si>
  <si>
    <t>L</t>
    <phoneticPr fontId="8" type="noConversion"/>
  </si>
  <si>
    <t>XL</t>
    <phoneticPr fontId="8" type="noConversion"/>
  </si>
  <si>
    <t>XXL</t>
    <phoneticPr fontId="8" type="noConversion"/>
  </si>
  <si>
    <t>XXXL</t>
    <phoneticPr fontId="8" type="noConversion"/>
  </si>
  <si>
    <t>XXXXL</t>
    <phoneticPr fontId="8" type="noConversion"/>
  </si>
  <si>
    <t>未裁齐原因</t>
    <phoneticPr fontId="8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</si>
  <si>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8" type="noConversion"/>
  </si>
  <si>
    <t>【规格确认】</t>
    <phoneticPr fontId="8" type="noConversion"/>
  </si>
  <si>
    <t>①规格测量明细以插入附件形式列明，并注明洗前洗后规格</t>
    <phoneticPr fontId="8" type="noConversion"/>
  </si>
  <si>
    <t>备注：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</si>
  <si>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8" type="noConversion"/>
  </si>
  <si>
    <t>以上问题请及时改正。</t>
    <phoneticPr fontId="8" type="noConversion"/>
  </si>
  <si>
    <t>【耐洗水确认】</t>
    <phoneticPr fontId="8" type="noConversion"/>
  </si>
  <si>
    <t>粘衬</t>
    <phoneticPr fontId="8" type="noConversion"/>
  </si>
  <si>
    <t>OK</t>
    <phoneticPr fontId="8" type="noConversion"/>
  </si>
  <si>
    <t>胶膜</t>
    <phoneticPr fontId="8" type="noConversion"/>
  </si>
  <si>
    <t>扭曲</t>
    <phoneticPr fontId="8" type="noConversion"/>
  </si>
  <si>
    <t>压胶水压</t>
    <phoneticPr fontId="8" type="noConversion"/>
  </si>
  <si>
    <t>水洗缩率</t>
    <phoneticPr fontId="8" type="noConversion"/>
  </si>
  <si>
    <t>【重大改善说明及整改复核时间】</t>
    <phoneticPr fontId="8" type="noConversion"/>
  </si>
  <si>
    <t>检验部门</t>
    <phoneticPr fontId="8" type="noConversion"/>
  </si>
  <si>
    <t>服装品控部</t>
    <phoneticPr fontId="8" type="noConversion"/>
  </si>
  <si>
    <t>检验担当</t>
    <phoneticPr fontId="8" type="noConversion"/>
  </si>
  <si>
    <t>查验时间</t>
    <phoneticPr fontId="8" type="noConversion"/>
  </si>
  <si>
    <t>工厂负责人</t>
    <phoneticPr fontId="8" type="noConversion"/>
  </si>
  <si>
    <t>【整改结果】</t>
    <phoneticPr fontId="8" type="noConversion"/>
  </si>
  <si>
    <t>复核时间</t>
    <phoneticPr fontId="8" type="noConversion"/>
  </si>
  <si>
    <t>TOREAD-QC中期检验报告书</t>
    <phoneticPr fontId="8" type="noConversion"/>
  </si>
  <si>
    <t>合同交期</t>
    <phoneticPr fontId="8" type="noConversion"/>
  </si>
  <si>
    <t>首件检验报告</t>
    <phoneticPr fontId="8" type="noConversion"/>
  </si>
  <si>
    <t>裁剪完成数量</t>
    <phoneticPr fontId="8" type="noConversion"/>
  </si>
  <si>
    <t>首件检验未尽事项</t>
    <phoneticPr fontId="8" type="noConversion"/>
  </si>
  <si>
    <t>色/号型数</t>
    <phoneticPr fontId="8" type="noConversion"/>
  </si>
  <si>
    <t>缝制完成数量</t>
    <phoneticPr fontId="8" type="noConversion"/>
  </si>
  <si>
    <t>首件检验未尽事项内容</t>
    <phoneticPr fontId="8" type="noConversion"/>
  </si>
  <si>
    <t>包装完成数量</t>
    <phoneticPr fontId="8" type="noConversion"/>
  </si>
  <si>
    <t>预计发货时间</t>
    <phoneticPr fontId="8" type="noConversion"/>
  </si>
  <si>
    <t>原材料</t>
    <phoneticPr fontId="8" type="noConversion"/>
  </si>
  <si>
    <t>洗水唛</t>
    <phoneticPr fontId="8" type="noConversion"/>
  </si>
  <si>
    <t>印、绣花</t>
    <phoneticPr fontId="8" type="noConversion"/>
  </si>
  <si>
    <t>合格证</t>
    <phoneticPr fontId="8" type="noConversion"/>
  </si>
  <si>
    <t>缝纫用线</t>
    <phoneticPr fontId="8" type="noConversion"/>
  </si>
  <si>
    <t>备注：</t>
    <phoneticPr fontId="8" type="noConversion"/>
  </si>
  <si>
    <t>【检验明细】：检验明细（要求齐色、齐号至少10件检查）</t>
    <phoneticPr fontId="8" type="noConversion"/>
  </si>
  <si>
    <t>【耐水洗测试】：耐洗水测试明细（要求齐色、齐号）</t>
    <phoneticPr fontId="8" type="noConversion"/>
  </si>
  <si>
    <t>说明：</t>
    <phoneticPr fontId="8" type="noConversion"/>
  </si>
  <si>
    <t>印、绣花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</si>
  <si>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</si>
  <si>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</si>
  <si>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</si>
  <si>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压胶水压</t>
    <phoneticPr fontId="8" type="noConversion"/>
  </si>
  <si>
    <t>OK</t>
    <phoneticPr fontId="8" type="noConversion"/>
  </si>
  <si>
    <t>水洗缩率</t>
    <phoneticPr fontId="8" type="noConversion"/>
  </si>
  <si>
    <t>补充事项：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</si>
  <si>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8" type="noConversion"/>
  </si>
  <si>
    <t>【整改的严重缺陷及整改复核时间】</t>
    <phoneticPr fontId="8" type="noConversion"/>
  </si>
  <si>
    <t>①成品完成比例（%）：95%</t>
    <phoneticPr fontId="8" type="noConversion"/>
  </si>
  <si>
    <t>整批数量</t>
    <phoneticPr fontId="2" type="noConversion"/>
  </si>
  <si>
    <t>抽验数量</t>
    <phoneticPr fontId="2" type="noConversion"/>
  </si>
  <si>
    <t>AQL1.0</t>
    <phoneticPr fontId="2" type="noConversion"/>
  </si>
  <si>
    <t>AQL2.5</t>
    <phoneticPr fontId="2" type="noConversion"/>
  </si>
  <si>
    <t>AQL4.0</t>
    <phoneticPr fontId="2" type="noConversion"/>
  </si>
  <si>
    <t>Ac</t>
    <phoneticPr fontId="2" type="noConversion"/>
  </si>
  <si>
    <t>Re</t>
    <phoneticPr fontId="2" type="noConversion"/>
  </si>
  <si>
    <t>≤90</t>
    <phoneticPr fontId="2" type="noConversion"/>
  </si>
  <si>
    <t>91-150</t>
    <phoneticPr fontId="2" type="noConversion"/>
  </si>
  <si>
    <t>151-280</t>
    <phoneticPr fontId="2" type="noConversion"/>
  </si>
  <si>
    <t>281-500</t>
    <phoneticPr fontId="2" type="noConversion"/>
  </si>
  <si>
    <t>501-1200</t>
    <phoneticPr fontId="2" type="noConversion"/>
  </si>
  <si>
    <t>1201-3200</t>
    <phoneticPr fontId="2" type="noConversion"/>
  </si>
  <si>
    <t>3201-10000</t>
    <phoneticPr fontId="2" type="noConversion"/>
  </si>
  <si>
    <t>10001-35000</t>
    <phoneticPr fontId="2" type="noConversion"/>
  </si>
  <si>
    <t>探路者尾期验货抽验标准</t>
    <phoneticPr fontId="2" type="noConversion"/>
  </si>
  <si>
    <t>注：探路者验货按照AQL2.5验货标准实行</t>
    <phoneticPr fontId="2" type="noConversion"/>
  </si>
  <si>
    <t>注：实物要留底保存，有问题的寄公司探讨</t>
  </si>
  <si>
    <t>注：实物要留底保存，有问题的寄公司探讨</t>
    <phoneticPr fontId="2" type="noConversion"/>
  </si>
  <si>
    <t>注：问题实物要留底保存，有问题的寄公司探讨</t>
    <phoneticPr fontId="2" type="noConversion"/>
  </si>
  <si>
    <t xml:space="preserve">    1. 初期请洗测2-3件，有问题的另加测量数量。</t>
    <phoneticPr fontId="2" type="noConversion"/>
  </si>
  <si>
    <t>2.中期验货需要齐色码洗水测试，并填写洗水前后尺寸</t>
    <phoneticPr fontId="2" type="noConversion"/>
  </si>
  <si>
    <t>3.尾期验货按单量，5000件一下的齐色错码各测量3件。</t>
    <phoneticPr fontId="2" type="noConversion"/>
  </si>
  <si>
    <t>质检</t>
    <phoneticPr fontId="2" type="noConversion"/>
  </si>
  <si>
    <t>李泽峰</t>
    <phoneticPr fontId="2" type="noConversion"/>
  </si>
  <si>
    <t>杨金铃</t>
    <phoneticPr fontId="2" type="noConversion"/>
  </si>
  <si>
    <t>0.5/0.5/0.</t>
    <phoneticPr fontId="2" type="noConversion"/>
  </si>
  <si>
    <t>0/0/0/</t>
    <phoneticPr fontId="2" type="noConversion"/>
  </si>
  <si>
    <t>0.5/0/0.</t>
    <phoneticPr fontId="2" type="noConversion"/>
  </si>
  <si>
    <t>0.6/05/0.3</t>
    <phoneticPr fontId="2" type="noConversion"/>
  </si>
  <si>
    <t>探越</t>
    <phoneticPr fontId="2" type="noConversion"/>
  </si>
  <si>
    <t>跟单QC:李波</t>
    <phoneticPr fontId="2" type="noConversion"/>
  </si>
  <si>
    <t>李晓龙</t>
    <phoneticPr fontId="2" type="noConversion"/>
  </si>
  <si>
    <t>喜益祥</t>
    <phoneticPr fontId="2" type="noConversion"/>
  </si>
  <si>
    <t>有</t>
    <phoneticPr fontId="2" type="noConversion"/>
  </si>
  <si>
    <t>YES</t>
  </si>
  <si>
    <t>制表时间：3-15</t>
    <phoneticPr fontId="2" type="noConversion"/>
  </si>
  <si>
    <t>测试人签名：尹正合</t>
    <phoneticPr fontId="2" type="noConversion"/>
  </si>
  <si>
    <t>合格</t>
    <phoneticPr fontId="2" type="noConversion"/>
  </si>
  <si>
    <t>测试人签名：魏永军</t>
    <phoneticPr fontId="2" type="noConversion"/>
  </si>
  <si>
    <t>BB00003</t>
    <phoneticPr fontId="2" type="noConversion"/>
  </si>
  <si>
    <t xml:space="preserve">弹力后领带（1CM） </t>
    <phoneticPr fontId="2" type="noConversion"/>
  </si>
  <si>
    <t>东莞市泰丰服装辅料有限公司</t>
    <phoneticPr fontId="2" type="noConversion"/>
  </si>
  <si>
    <t>LP00157</t>
    <phoneticPr fontId="2" type="noConversion"/>
  </si>
  <si>
    <t xml:space="preserve">TOREAD微笑头小拉袢（绳体间反光点） </t>
    <phoneticPr fontId="2" type="noConversion"/>
  </si>
  <si>
    <t>上海东龙服饰有限公司</t>
    <phoneticPr fontId="2" type="noConversion"/>
  </si>
  <si>
    <t>YK00021</t>
  </si>
  <si>
    <t>门襟拉链</t>
    <phoneticPr fontId="2" type="noConversion"/>
  </si>
  <si>
    <t>ykk</t>
    <phoneticPr fontId="2" type="noConversion"/>
  </si>
  <si>
    <t>TAMMAL81249</t>
  </si>
  <si>
    <t>深卡其</t>
  </si>
  <si>
    <t>TAMMAL81249</t>
    <phoneticPr fontId="2" type="noConversion"/>
  </si>
  <si>
    <t>男式徒步短裤</t>
    <phoneticPr fontId="2" type="noConversion"/>
  </si>
  <si>
    <t>男式徒步短裤</t>
    <phoneticPr fontId="2" type="noConversion"/>
  </si>
  <si>
    <t>165/80B</t>
    <phoneticPr fontId="8" type="noConversion"/>
  </si>
  <si>
    <t>170/84B</t>
    <phoneticPr fontId="8" type="noConversion"/>
  </si>
  <si>
    <t>175/88B</t>
    <phoneticPr fontId="8" type="noConversion"/>
  </si>
  <si>
    <t>180/92B</t>
    <phoneticPr fontId="8" type="noConversion"/>
  </si>
  <si>
    <t>185/96B</t>
    <phoneticPr fontId="8" type="noConversion"/>
  </si>
  <si>
    <t>190/100B</t>
    <phoneticPr fontId="8" type="noConversion"/>
  </si>
  <si>
    <t>裤外侧长</t>
    <phoneticPr fontId="31" type="noConversion"/>
  </si>
  <si>
    <t>腰围（平量）</t>
    <phoneticPr fontId="31" type="noConversion"/>
  </si>
  <si>
    <t>臀围</t>
    <phoneticPr fontId="31" type="noConversion"/>
  </si>
  <si>
    <t>腿围/2</t>
    <phoneticPr fontId="31" type="noConversion"/>
  </si>
  <si>
    <t>脚口/2，松量</t>
    <phoneticPr fontId="31" type="noConversion"/>
  </si>
  <si>
    <t>前裆长</t>
    <phoneticPr fontId="31" type="noConversion"/>
  </si>
  <si>
    <t>后裆长</t>
    <phoneticPr fontId="31" type="noConversion"/>
  </si>
  <si>
    <t>总档长</t>
    <phoneticPr fontId="31" type="noConversion"/>
  </si>
  <si>
    <t>腰头高</t>
    <phoneticPr fontId="31" type="noConversion"/>
  </si>
  <si>
    <t>验货时间：3-19</t>
    <phoneticPr fontId="2" type="noConversion"/>
  </si>
  <si>
    <t>深卡其</t>
    <phoneticPr fontId="2" type="noConversion"/>
  </si>
  <si>
    <t>23SS深卡其/P51//</t>
  </si>
  <si>
    <t>19SS黑色/E77//</t>
  </si>
  <si>
    <t>FW09620</t>
  </si>
  <si>
    <t>TAMMAL81249</t>
    <phoneticPr fontId="2" type="noConversion"/>
  </si>
  <si>
    <t>恒利</t>
  </si>
  <si>
    <t>'SJ00010</t>
  </si>
  <si>
    <t>XXXX白/710/</t>
  </si>
  <si>
    <t>'东莞泰丰</t>
  </si>
  <si>
    <t>探越天津-通渭工厂</t>
    <phoneticPr fontId="2" type="noConversion"/>
  </si>
  <si>
    <t>确认资料缺失内容说明：所有资料均无</t>
    <phoneticPr fontId="8" type="noConversion"/>
  </si>
  <si>
    <t>问题描述：大货面料到工厂自检合格，面料头缸和缸差表无</t>
    <phoneticPr fontId="8" type="noConversion"/>
  </si>
  <si>
    <t>深卡其XXL号3件。未洗水</t>
    <phoneticPr fontId="2" type="noConversion"/>
  </si>
  <si>
    <t>+1.3</t>
    <phoneticPr fontId="2" type="noConversion"/>
  </si>
  <si>
    <t>-1</t>
    <phoneticPr fontId="2" type="noConversion"/>
  </si>
  <si>
    <t>+1</t>
    <phoneticPr fontId="2" type="noConversion"/>
  </si>
  <si>
    <t>+0</t>
    <phoneticPr fontId="2" type="noConversion"/>
  </si>
  <si>
    <t>+0.6</t>
    <phoneticPr fontId="2" type="noConversion"/>
  </si>
  <si>
    <t>-0.8</t>
    <phoneticPr fontId="2" type="noConversion"/>
  </si>
  <si>
    <t>+0.5</t>
    <phoneticPr fontId="2" type="noConversion"/>
  </si>
  <si>
    <t>大货首件</t>
    <phoneticPr fontId="2" type="noConversion"/>
  </si>
  <si>
    <t>验货资料无，无法核对工艺</t>
    <phoneticPr fontId="2" type="noConversion"/>
  </si>
  <si>
    <t>侧袋盖粘扣带用错，应该是袋盖上车毛面粘扣带，经公司领导特批同意</t>
    <phoneticPr fontId="2" type="noConversion"/>
  </si>
  <si>
    <t>后腰围处冚车线收尾处要打套结，</t>
    <phoneticPr fontId="2" type="noConversion"/>
  </si>
  <si>
    <t>补充事项：大货首件未洗水，请及时洗水测试</t>
    <phoneticPr fontId="8" type="noConversion"/>
  </si>
  <si>
    <t>以上问题请通知工厂及时改善，中期验货核对</t>
    <phoneticPr fontId="2" type="noConversion"/>
  </si>
  <si>
    <t>翻单款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</si>
</sst>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9"/>
      <color rgb="FF000000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75585192419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vertical="center"/>
    </xf>
  </cellStyleXfs>
  <cellXfs count="354">
    <xf numFmtId="0" fontId="0" fillId="0" borderId="0" xfId="0"/>
    <xf numFmtId="0" fontId="6" fillId="0" borderId="0" xfId="1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center" vertical="center"/>
    </xf>
    <xf numFmtId="0" fontId="11" fillId="0" borderId="3" xfId="11" applyFont="1" applyBorder="1">
      <alignment vertical="center"/>
    </xf>
    <xf numFmtId="0" fontId="9" fillId="0" borderId="3" xfId="11" applyFont="1" applyBorder="1">
      <alignment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>
      <alignment vertical="center"/>
    </xf>
    <xf numFmtId="0" fontId="9" fillId="0" borderId="6" xfId="11" applyFont="1" applyBorder="1">
      <alignment vertical="center"/>
    </xf>
    <xf numFmtId="0" fontId="9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right" vertical="center"/>
    </xf>
    <xf numFmtId="0" fontId="9" fillId="0" borderId="6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9" fillId="0" borderId="8" xfId="11" applyFont="1" applyBorder="1">
      <alignment vertical="center"/>
    </xf>
    <xf numFmtId="0" fontId="9" fillId="0" borderId="9" xfId="11" applyFont="1" applyBorder="1">
      <alignment vertical="center"/>
    </xf>
    <xf numFmtId="0" fontId="11" fillId="0" borderId="9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9" fillId="0" borderId="0" xfId="11" applyFont="1">
      <alignment vertical="center"/>
    </xf>
    <xf numFmtId="0" fontId="11" fillId="0" borderId="0" xfId="11" applyFont="1">
      <alignment vertical="center"/>
    </xf>
    <xf numFmtId="0" fontId="11" fillId="0" borderId="0" xfId="11" applyFont="1" applyAlignment="1">
      <alignment horizontal="left" vertical="center"/>
    </xf>
    <xf numFmtId="0" fontId="9" fillId="0" borderId="2" xfId="11" applyFont="1" applyBorder="1">
      <alignment vertical="center"/>
    </xf>
    <xf numFmtId="0" fontId="11" fillId="0" borderId="6" xfId="11" applyFont="1" applyBorder="1">
      <alignment vertical="center"/>
    </xf>
    <xf numFmtId="0" fontId="9" fillId="0" borderId="8" xfId="11" applyFont="1" applyBorder="1" applyAlignment="1">
      <alignment horizontal="left" vertical="center"/>
    </xf>
    <xf numFmtId="58" fontId="11" fillId="0" borderId="9" xfId="11" applyNumberFormat="1" applyFont="1" applyBorder="1">
      <alignment vertical="center"/>
    </xf>
    <xf numFmtId="0" fontId="15" fillId="2" borderId="0" xfId="12" applyFont="1" applyFill="1"/>
    <xf numFmtId="0" fontId="14" fillId="2" borderId="24" xfId="11" applyFont="1" applyFill="1" applyBorder="1" applyAlignment="1">
      <alignment horizontal="left" vertical="center"/>
    </xf>
    <xf numFmtId="0" fontId="14" fillId="2" borderId="25" xfId="11" applyFont="1" applyFill="1" applyBorder="1">
      <alignment vertical="center"/>
    </xf>
    <xf numFmtId="0" fontId="14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2" fillId="2" borderId="28" xfId="0" applyNumberFormat="1" applyFont="1" applyFill="1" applyBorder="1" applyAlignment="1">
      <alignment horizontal="center"/>
    </xf>
    <xf numFmtId="0" fontId="14" fillId="2" borderId="28" xfId="13" applyFont="1" applyFill="1" applyBorder="1" applyAlignment="1">
      <alignment horizontal="center" vertical="center"/>
    </xf>
    <xf numFmtId="0" fontId="14" fillId="2" borderId="31" xfId="13" applyFont="1" applyFill="1" applyBorder="1" applyAlignment="1">
      <alignment horizontal="center" vertical="center"/>
    </xf>
    <xf numFmtId="49" fontId="14" fillId="2" borderId="28" xfId="13" applyNumberFormat="1" applyFont="1" applyFill="1" applyBorder="1" applyAlignment="1">
      <alignment horizontal="center" vertical="center"/>
    </xf>
    <xf numFmtId="49" fontId="14" fillId="2" borderId="32" xfId="13" applyNumberFormat="1" applyFont="1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3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49" fontId="14" fillId="2" borderId="34" xfId="13" applyNumberFormat="1" applyFont="1" applyFill="1" applyBorder="1" applyAlignment="1">
      <alignment horizontal="center" vertical="center"/>
    </xf>
    <xf numFmtId="0" fontId="14" fillId="2" borderId="0" xfId="12" applyFont="1" applyFill="1"/>
    <xf numFmtId="0" fontId="1" fillId="2" borderId="0" xfId="13" applyFont="1" applyFill="1">
      <alignment vertical="center"/>
    </xf>
    <xf numFmtId="14" fontId="14" fillId="2" borderId="0" xfId="12" applyNumberFormat="1" applyFont="1" applyFill="1"/>
    <xf numFmtId="0" fontId="18" fillId="3" borderId="28" xfId="0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4" fillId="0" borderId="28" xfId="0" applyFont="1" applyBorder="1"/>
    <xf numFmtId="0" fontId="24" fillId="0" borderId="28" xfId="0" applyFont="1" applyBorder="1" applyAlignment="1">
      <alignment horizontal="center"/>
    </xf>
    <xf numFmtId="0" fontId="18" fillId="3" borderId="36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3" fillId="0" borderId="41" xfId="11" applyFont="1" applyBorder="1" applyAlignment="1">
      <alignment horizontal="left" vertical="center"/>
    </xf>
    <xf numFmtId="0" fontId="12" fillId="0" borderId="42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7" xfId="11" applyFont="1" applyBorder="1">
      <alignment vertical="center"/>
    </xf>
    <xf numFmtId="0" fontId="12" fillId="0" borderId="6" xfId="11" applyFont="1" applyBorder="1">
      <alignment vertical="center"/>
    </xf>
    <xf numFmtId="0" fontId="6" fillId="0" borderId="6" xfId="11" applyBorder="1">
      <alignment vertical="center"/>
    </xf>
    <xf numFmtId="0" fontId="12" fillId="0" borderId="8" xfId="11" applyFont="1" applyBorder="1">
      <alignment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49" xfId="11" applyFont="1" applyBorder="1">
      <alignment vertical="center"/>
    </xf>
    <xf numFmtId="0" fontId="6" fillId="0" borderId="50" xfId="11" applyBorder="1" applyAlignment="1">
      <alignment horizontal="left" vertical="center"/>
    </xf>
    <xf numFmtId="0" fontId="10" fillId="0" borderId="50" xfId="11" applyFont="1" applyBorder="1" applyAlignment="1">
      <alignment horizontal="left" vertical="center"/>
    </xf>
    <xf numFmtId="0" fontId="6" fillId="0" borderId="50" xfId="11" applyBorder="1">
      <alignment vertical="center"/>
    </xf>
    <xf numFmtId="0" fontId="12" fillId="0" borderId="50" xfId="11" applyFont="1" applyBorder="1">
      <alignment vertical="center"/>
    </xf>
    <xf numFmtId="0" fontId="10" fillId="0" borderId="51" xfId="11" applyFont="1" applyBorder="1" applyAlignment="1">
      <alignment horizontal="left" vertical="center"/>
    </xf>
    <xf numFmtId="0" fontId="6" fillId="0" borderId="6" xfId="11" applyBorder="1" applyAlignment="1">
      <alignment horizontal="left" vertical="center"/>
    </xf>
    <xf numFmtId="0" fontId="12" fillId="0" borderId="49" xfId="11" applyFont="1" applyBorder="1" applyAlignment="1">
      <alignment horizontal="center" vertical="center"/>
    </xf>
    <xf numFmtId="0" fontId="10" fillId="0" borderId="50" xfId="11" applyFont="1" applyBorder="1" applyAlignment="1">
      <alignment horizontal="center" vertical="center"/>
    </xf>
    <xf numFmtId="0" fontId="12" fillId="0" borderId="50" xfId="11" applyFont="1" applyBorder="1" applyAlignment="1">
      <alignment horizontal="center" vertical="center"/>
    </xf>
    <xf numFmtId="0" fontId="6" fillId="0" borderId="50" xfId="1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12" fillId="0" borderId="0" xfId="11" applyFont="1">
      <alignment vertical="center"/>
    </xf>
    <xf numFmtId="0" fontId="26" fillId="0" borderId="52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9" fontId="10" fillId="0" borderId="6" xfId="11" applyNumberFormat="1" applyFont="1" applyBorder="1" applyAlignment="1">
      <alignment horizontal="center" vertical="center"/>
    </xf>
    <xf numFmtId="0" fontId="8" fillId="0" borderId="7" xfId="11" applyFont="1" applyBorder="1" applyAlignment="1">
      <alignment horizontal="left" vertical="center" wrapText="1"/>
    </xf>
    <xf numFmtId="0" fontId="8" fillId="0" borderId="7" xfId="11" applyFont="1" applyBorder="1" applyAlignment="1">
      <alignment horizontal="left" vertical="center"/>
    </xf>
    <xf numFmtId="0" fontId="13" fillId="0" borderId="41" xfId="11" applyFont="1" applyBorder="1">
      <alignment vertical="center"/>
    </xf>
    <xf numFmtId="0" fontId="13" fillId="0" borderId="42" xfId="11" applyFont="1" applyBorder="1">
      <alignment vertical="center"/>
    </xf>
    <xf numFmtId="0" fontId="10" fillId="0" borderId="57" xfId="11" applyFont="1" applyBorder="1">
      <alignment vertical="center"/>
    </xf>
    <xf numFmtId="0" fontId="13" fillId="0" borderId="57" xfId="11" applyFont="1" applyBorder="1">
      <alignment vertical="center"/>
    </xf>
    <xf numFmtId="58" fontId="6" fillId="0" borderId="42" xfId="11" applyNumberFormat="1" applyBorder="1">
      <alignment vertical="center"/>
    </xf>
    <xf numFmtId="0" fontId="6" fillId="0" borderId="57" xfId="11" applyBorder="1">
      <alignment vertical="center"/>
    </xf>
    <xf numFmtId="0" fontId="12" fillId="0" borderId="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2" xfId="11" applyFont="1" applyBorder="1">
      <alignment vertical="center"/>
    </xf>
    <xf numFmtId="0" fontId="6" fillId="0" borderId="3" xfId="1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6" fillId="0" borderId="3" xfId="11" applyBorder="1">
      <alignment vertical="center"/>
    </xf>
    <xf numFmtId="0" fontId="12" fillId="0" borderId="3" xfId="11" applyFont="1" applyBorder="1">
      <alignment vertical="center"/>
    </xf>
    <xf numFmtId="0" fontId="10" fillId="0" borderId="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0" borderId="59" xfId="11" applyFont="1" applyBorder="1">
      <alignment vertical="center"/>
    </xf>
    <xf numFmtId="0" fontId="13" fillId="0" borderId="47" xfId="11" applyFont="1" applyBorder="1">
      <alignment vertical="center"/>
    </xf>
    <xf numFmtId="0" fontId="10" fillId="0" borderId="47" xfId="11" applyFont="1" applyBorder="1">
      <alignment vertical="center"/>
    </xf>
    <xf numFmtId="58" fontId="6" fillId="0" borderId="47" xfId="11" applyNumberFormat="1" applyBorder="1">
      <alignment vertical="center"/>
    </xf>
    <xf numFmtId="0" fontId="0" fillId="4" borderId="0" xfId="0" applyFill="1"/>
    <xf numFmtId="0" fontId="5" fillId="0" borderId="28" xfId="0" applyFont="1" applyBorder="1"/>
    <xf numFmtId="0" fontId="5" fillId="0" borderId="64" xfId="0" applyFont="1" applyBorder="1"/>
    <xf numFmtId="0" fontId="5" fillId="0" borderId="66" xfId="0" applyFont="1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5" fillId="5" borderId="28" xfId="0" applyFont="1" applyFill="1" applyBorder="1"/>
    <xf numFmtId="0" fontId="0" fillId="5" borderId="28" xfId="0" applyFill="1" applyBorder="1"/>
    <xf numFmtId="0" fontId="0" fillId="5" borderId="68" xfId="0" applyFill="1" applyBorder="1"/>
    <xf numFmtId="0" fontId="0" fillId="2" borderId="0" xfId="13" applyFont="1" applyFill="1">
      <alignment vertical="center"/>
    </xf>
    <xf numFmtId="0" fontId="30" fillId="0" borderId="0" xfId="0" applyFont="1" applyAlignment="1">
      <alignment horizontal="center" vertical="center"/>
    </xf>
    <xf numFmtId="0" fontId="32" fillId="2" borderId="70" xfId="18" quotePrefix="1" applyFill="1" applyBorder="1" applyAlignment="1">
      <alignment horizontal="center" vertical="center" wrapText="1"/>
    </xf>
    <xf numFmtId="0" fontId="34" fillId="0" borderId="70" xfId="19" quotePrefix="1" applyFon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/>
    </xf>
    <xf numFmtId="9" fontId="0" fillId="0" borderId="28" xfId="0" applyNumberFormat="1" applyBorder="1"/>
    <xf numFmtId="0" fontId="0" fillId="0" borderId="28" xfId="0" quotePrefix="1" applyBorder="1" applyAlignment="1">
      <alignment horizontal="center"/>
    </xf>
    <xf numFmtId="0" fontId="34" fillId="7" borderId="71" xfId="19" quotePrefix="1" applyFont="1" applyFill="1" applyBorder="1" applyAlignment="1">
      <alignment horizontal="center" vertical="center" wrapText="1"/>
    </xf>
    <xf numFmtId="0" fontId="34" fillId="7" borderId="72" xfId="19" quotePrefix="1" applyFont="1" applyFill="1" applyBorder="1" applyAlignment="1">
      <alignment horizontal="center" vertical="center" wrapText="1"/>
    </xf>
    <xf numFmtId="176" fontId="35" fillId="0" borderId="28" xfId="17" applyNumberFormat="1" applyFont="1" applyBorder="1" applyAlignment="1">
      <alignment horizontal="center"/>
    </xf>
    <xf numFmtId="0" fontId="37" fillId="0" borderId="28" xfId="20" applyFont="1" applyBorder="1" applyAlignment="1">
      <alignment horizontal="center" vertical="center"/>
    </xf>
    <xf numFmtId="0" fontId="37" fillId="0" borderId="28" xfId="20" applyFont="1" applyBorder="1" applyAlignment="1">
      <alignment horizontal="center"/>
    </xf>
    <xf numFmtId="0" fontId="37" fillId="8" borderId="28" xfId="20" applyFont="1" applyFill="1" applyBorder="1" applyAlignment="1">
      <alignment horizontal="center"/>
    </xf>
    <xf numFmtId="176" fontId="35" fillId="6" borderId="28" xfId="17" applyNumberFormat="1" applyFont="1" applyFill="1" applyBorder="1" applyAlignment="1">
      <alignment horizontal="center"/>
    </xf>
    <xf numFmtId="0" fontId="37" fillId="6" borderId="28" xfId="20" applyFont="1" applyFill="1" applyBorder="1" applyAlignment="1">
      <alignment horizontal="center" vertical="center"/>
    </xf>
    <xf numFmtId="0" fontId="37" fillId="0" borderId="28" xfId="17" applyFont="1" applyBorder="1" applyAlignment="1">
      <alignment horizontal="center"/>
    </xf>
    <xf numFmtId="0" fontId="38" fillId="0" borderId="28" xfId="18" quotePrefix="1" applyFont="1" applyBorder="1" applyAlignment="1">
      <alignment horizontal="left" vertical="center"/>
    </xf>
    <xf numFmtId="0" fontId="34" fillId="0" borderId="28" xfId="19" quotePrefix="1" applyFont="1" applyBorder="1" applyAlignment="1">
      <alignment horizontal="left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25" fillId="0" borderId="1" xfId="11" applyFont="1" applyBorder="1" applyAlignment="1">
      <alignment horizontal="center" vertical="top"/>
    </xf>
    <xf numFmtId="0" fontId="10" fillId="0" borderId="42" xfId="11" applyFont="1" applyBorder="1" applyAlignment="1">
      <alignment horizontal="center" vertical="center"/>
    </xf>
    <xf numFmtId="0" fontId="13" fillId="0" borderId="42" xfId="11" applyFont="1" applyBorder="1" applyAlignment="1">
      <alignment horizontal="center" vertical="center"/>
    </xf>
    <xf numFmtId="0" fontId="6" fillId="0" borderId="42" xfId="11" applyBorder="1" applyAlignment="1">
      <alignment horizontal="center" vertical="center"/>
    </xf>
    <xf numFmtId="0" fontId="6" fillId="0" borderId="43" xfId="11" applyBorder="1" applyAlignment="1">
      <alignment horizontal="center" vertical="center"/>
    </xf>
    <xf numFmtId="0" fontId="12" fillId="7" borderId="20" xfId="11" applyFont="1" applyFill="1" applyBorder="1" applyAlignment="1">
      <alignment horizontal="left" vertical="center" wrapText="1"/>
    </xf>
    <xf numFmtId="0" fontId="12" fillId="7" borderId="21" xfId="11" applyFont="1" applyFill="1" applyBorder="1" applyAlignment="1">
      <alignment horizontal="left" vertical="center" wrapText="1"/>
    </xf>
    <xf numFmtId="0" fontId="12" fillId="7" borderId="22" xfId="11" applyFont="1" applyFill="1" applyBorder="1" applyAlignment="1">
      <alignment horizontal="left" vertical="center" wrapText="1"/>
    </xf>
    <xf numFmtId="0" fontId="13" fillId="0" borderId="46" xfId="11" applyFont="1" applyBorder="1" applyAlignment="1">
      <alignment horizontal="left" vertical="center"/>
    </xf>
    <xf numFmtId="0" fontId="13" fillId="0" borderId="47" xfId="11" applyFont="1" applyBorder="1" applyAlignment="1">
      <alignment horizontal="left" vertical="center"/>
    </xf>
    <xf numFmtId="0" fontId="13" fillId="0" borderId="48" xfId="11" applyFont="1" applyBorder="1" applyAlignment="1">
      <alignment horizontal="left" vertical="center"/>
    </xf>
    <xf numFmtId="0" fontId="12" fillId="0" borderId="49" xfId="11" applyFont="1" applyBorder="1" applyAlignment="1">
      <alignment horizontal="left" vertical="center"/>
    </xf>
    <xf numFmtId="0" fontId="12" fillId="0" borderId="50" xfId="11" applyFont="1" applyBorder="1" applyAlignment="1">
      <alignment horizontal="left" vertical="center"/>
    </xf>
    <xf numFmtId="0" fontId="12" fillId="0" borderId="51" xfId="11" applyFont="1" applyBorder="1" applyAlignment="1">
      <alignment horizontal="left" vertical="center"/>
    </xf>
    <xf numFmtId="14" fontId="10" fillId="0" borderId="9" xfId="11" applyNumberFormat="1" applyFont="1" applyBorder="1" applyAlignment="1">
      <alignment horizontal="center" vertical="center"/>
    </xf>
    <xf numFmtId="14" fontId="10" fillId="0" borderId="10" xfId="11" applyNumberFormat="1" applyFont="1" applyBorder="1" applyAlignment="1">
      <alignment horizontal="center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14" fontId="10" fillId="0" borderId="6" xfId="11" applyNumberFormat="1" applyFont="1" applyBorder="1" applyAlignment="1">
      <alignment horizontal="center" vertical="center"/>
    </xf>
    <xf numFmtId="14" fontId="10" fillId="0" borderId="7" xfId="11" applyNumberFormat="1" applyFont="1" applyBorder="1" applyAlignment="1">
      <alignment horizontal="center" vertical="center"/>
    </xf>
    <xf numFmtId="0" fontId="10" fillId="0" borderId="14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9" xfId="11" applyFont="1" applyBorder="1" applyAlignment="1">
      <alignment horizontal="left" vertical="center"/>
    </xf>
    <xf numFmtId="0" fontId="10" fillId="0" borderId="9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2" fillId="0" borderId="10" xfId="11" applyFont="1" applyBorder="1" applyAlignment="1">
      <alignment horizontal="left" vertical="center"/>
    </xf>
    <xf numFmtId="0" fontId="12" fillId="7" borderId="44" xfId="11" applyFont="1" applyFill="1" applyBorder="1" applyAlignment="1">
      <alignment horizontal="left" vertical="center"/>
    </xf>
    <xf numFmtId="0" fontId="12" fillId="7" borderId="18" xfId="11" applyFont="1" applyFill="1" applyBorder="1" applyAlignment="1">
      <alignment horizontal="left" vertical="center"/>
    </xf>
    <xf numFmtId="0" fontId="12" fillId="7" borderId="45" xfId="11" applyFont="1" applyFill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9" fontId="10" fillId="0" borderId="19" xfId="11" applyNumberFormat="1" applyFont="1" applyBorder="1" applyAlignment="1">
      <alignment horizontal="left" vertical="center"/>
    </xf>
    <xf numFmtId="9" fontId="10" fillId="0" borderId="12" xfId="11" applyNumberFormat="1" applyFont="1" applyBorder="1" applyAlignment="1">
      <alignment horizontal="left" vertical="center"/>
    </xf>
    <xf numFmtId="9" fontId="10" fillId="0" borderId="13" xfId="11" applyNumberFormat="1" applyFont="1" applyBorder="1" applyAlignment="1">
      <alignment horizontal="left" vertical="center"/>
    </xf>
    <xf numFmtId="9" fontId="10" fillId="0" borderId="20" xfId="11" applyNumberFormat="1" applyFont="1" applyBorder="1" applyAlignment="1">
      <alignment horizontal="left" vertical="center"/>
    </xf>
    <xf numFmtId="9" fontId="10" fillId="0" borderId="21" xfId="11" applyNumberFormat="1" applyFont="1" applyBorder="1" applyAlignment="1">
      <alignment horizontal="left" vertical="center"/>
    </xf>
    <xf numFmtId="9" fontId="10" fillId="0" borderId="22" xfId="11" applyNumberFormat="1" applyFont="1" applyBorder="1" applyAlignment="1">
      <alignment horizontal="left" vertical="center"/>
    </xf>
    <xf numFmtId="0" fontId="9" fillId="0" borderId="49" xfId="11" applyFont="1" applyBorder="1" applyAlignment="1">
      <alignment horizontal="left" vertical="center"/>
    </xf>
    <xf numFmtId="0" fontId="9" fillId="0" borderId="50" xfId="11" applyFont="1" applyBorder="1" applyAlignment="1">
      <alignment horizontal="left" vertical="center"/>
    </xf>
    <xf numFmtId="0" fontId="9" fillId="0" borderId="51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53" xfId="11" applyFont="1" applyBorder="1" applyAlignment="1">
      <alignment horizontal="left" vertical="center"/>
    </xf>
    <xf numFmtId="0" fontId="9" fillId="0" borderId="21" xfId="11" applyFont="1" applyBorder="1" applyAlignment="1">
      <alignment horizontal="left" vertical="center"/>
    </xf>
    <xf numFmtId="0" fontId="9" fillId="0" borderId="22" xfId="11" applyFont="1" applyBorder="1" applyAlignment="1">
      <alignment horizontal="left" vertical="center"/>
    </xf>
    <xf numFmtId="0" fontId="10" fillId="7" borderId="54" xfId="11" applyFont="1" applyFill="1" applyBorder="1" applyAlignment="1">
      <alignment horizontal="left" vertical="center"/>
    </xf>
    <xf numFmtId="0" fontId="10" fillId="7" borderId="55" xfId="11" applyFont="1" applyFill="1" applyBorder="1" applyAlignment="1">
      <alignment horizontal="left" vertical="center"/>
    </xf>
    <xf numFmtId="0" fontId="10" fillId="7" borderId="56" xfId="11" applyFont="1" applyFill="1" applyBorder="1" applyAlignment="1">
      <alignment horizontal="left" vertical="center"/>
    </xf>
    <xf numFmtId="0" fontId="10" fillId="0" borderId="17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0" fillId="0" borderId="44" xfId="11" applyFont="1" applyBorder="1" applyAlignment="1">
      <alignment horizontal="left" vertical="center"/>
    </xf>
    <xf numFmtId="0" fontId="10" fillId="0" borderId="18" xfId="11" applyFont="1" applyBorder="1" applyAlignment="1">
      <alignment horizontal="left" vertical="center"/>
    </xf>
    <xf numFmtId="0" fontId="10" fillId="0" borderId="45" xfId="11" applyFont="1" applyBorder="1" applyAlignment="1">
      <alignment horizontal="left" vertical="center"/>
    </xf>
    <xf numFmtId="0" fontId="27" fillId="0" borderId="47" xfId="11" applyFont="1" applyBorder="1" applyAlignment="1">
      <alignment horizontal="center" vertical="center"/>
    </xf>
    <xf numFmtId="0" fontId="13" fillId="0" borderId="18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0" fillId="0" borderId="57" xfId="11" applyFont="1" applyBorder="1" applyAlignment="1">
      <alignment horizontal="center" vertical="center"/>
    </xf>
    <xf numFmtId="0" fontId="10" fillId="0" borderId="45" xfId="11" applyFont="1" applyBorder="1" applyAlignment="1">
      <alignment horizontal="center" vertical="center"/>
    </xf>
    <xf numFmtId="0" fontId="14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0" fontId="15" fillId="2" borderId="25" xfId="11" applyFont="1" applyFill="1" applyBorder="1" applyAlignment="1">
      <alignment horizontal="center" vertical="center"/>
    </xf>
    <xf numFmtId="0" fontId="15" fillId="2" borderId="25" xfId="12" applyFont="1" applyFill="1" applyBorder="1" applyAlignment="1">
      <alignment horizontal="center"/>
    </xf>
    <xf numFmtId="0" fontId="15" fillId="2" borderId="28" xfId="12" applyFont="1" applyFill="1" applyBorder="1" applyAlignment="1">
      <alignment horizontal="center"/>
    </xf>
    <xf numFmtId="0" fontId="15" fillId="2" borderId="26" xfId="11" applyFont="1" applyFill="1" applyBorder="1" applyAlignment="1">
      <alignment horizontal="center" vertical="center"/>
    </xf>
    <xf numFmtId="0" fontId="14" fillId="2" borderId="27" xfId="12" applyFont="1" applyFill="1" applyBorder="1" applyAlignment="1">
      <alignment horizontal="center" vertical="center"/>
    </xf>
    <xf numFmtId="0" fontId="14" fillId="2" borderId="28" xfId="12" applyFont="1" applyFill="1" applyBorder="1" applyAlignment="1">
      <alignment horizontal="center" vertical="center"/>
    </xf>
    <xf numFmtId="0" fontId="14" fillId="2" borderId="29" xfId="12" applyFont="1" applyFill="1" applyBorder="1" applyAlignment="1">
      <alignment horizontal="center" vertical="center"/>
    </xf>
    <xf numFmtId="0" fontId="28" fillId="0" borderId="1" xfId="11" applyFont="1" applyBorder="1" applyAlignment="1">
      <alignment horizontal="center" vertical="top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0" fillId="0" borderId="5" xfId="11" applyFont="1" applyBorder="1" applyAlignment="1">
      <alignment horizontal="left" vertical="center"/>
    </xf>
    <xf numFmtId="0" fontId="10" fillId="0" borderId="8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0" xfId="11" applyFont="1" applyAlignment="1">
      <alignment horizontal="left" vertical="center"/>
    </xf>
    <xf numFmtId="0" fontId="11" fillId="0" borderId="2" xfId="11" applyFont="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23" xfId="11" applyFont="1" applyBorder="1" applyAlignment="1">
      <alignment horizontal="left" vertical="center"/>
    </xf>
    <xf numFmtId="0" fontId="11" fillId="0" borderId="14" xfId="11" applyFont="1" applyBorder="1" applyAlignment="1">
      <alignment horizontal="left" vertical="center"/>
    </xf>
    <xf numFmtId="0" fontId="9" fillId="0" borderId="14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6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0" fillId="0" borderId="47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0" fontId="10" fillId="0" borderId="60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51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6" fillId="0" borderId="47" xfId="11" applyBorder="1" applyAlignment="1">
      <alignment horizontal="center" vertical="center"/>
    </xf>
    <xf numFmtId="0" fontId="6" fillId="0" borderId="60" xfId="11" applyBorder="1" applyAlignment="1">
      <alignment horizontal="center" vertical="center"/>
    </xf>
    <xf numFmtId="0" fontId="11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6" fillId="0" borderId="17" xfId="11" applyBorder="1" applyAlignment="1">
      <alignment horizontal="left" vertical="center"/>
    </xf>
    <xf numFmtId="0" fontId="6" fillId="0" borderId="15" xfId="11" applyBorder="1" applyAlignment="1">
      <alignment horizontal="left" vertical="center"/>
    </xf>
    <xf numFmtId="0" fontId="6" fillId="0" borderId="16" xfId="1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1" fillId="0" borderId="20" xfId="11" applyFont="1" applyBorder="1" applyAlignment="1">
      <alignment horizontal="left" vertical="center"/>
    </xf>
    <xf numFmtId="0" fontId="11" fillId="0" borderId="21" xfId="11" applyFont="1" applyBorder="1" applyAlignment="1">
      <alignment horizontal="left" vertical="center"/>
    </xf>
    <xf numFmtId="0" fontId="11" fillId="0" borderId="22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9" fillId="0" borderId="23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7" xfId="11" applyFont="1" applyBorder="1" applyAlignment="1">
      <alignment horizontal="left" vertical="center" wrapText="1"/>
    </xf>
    <xf numFmtId="0" fontId="6" fillId="0" borderId="9" xfId="11" applyBorder="1" applyAlignment="1">
      <alignment horizontal="center" vertical="center"/>
    </xf>
    <xf numFmtId="0" fontId="6" fillId="0" borderId="10" xfId="1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19" xfId="11" applyFont="1" applyBorder="1" applyAlignment="1">
      <alignment horizontal="left" vertical="center"/>
    </xf>
    <xf numFmtId="0" fontId="9" fillId="0" borderId="12" xfId="11" applyFont="1" applyBorder="1" applyAlignment="1">
      <alignment horizontal="left" vertical="center"/>
    </xf>
    <xf numFmtId="0" fontId="9" fillId="0" borderId="13" xfId="11" applyFont="1" applyBorder="1" applyAlignment="1">
      <alignment horizontal="left" vertical="center"/>
    </xf>
    <xf numFmtId="0" fontId="11" fillId="0" borderId="11" xfId="11" applyFont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0" fillId="0" borderId="9" xfId="11" applyFont="1" applyBorder="1" applyAlignment="1">
      <alignment horizontal="right" vertical="center"/>
    </xf>
    <xf numFmtId="0" fontId="9" fillId="0" borderId="9" xfId="11" applyFont="1" applyBorder="1" applyAlignment="1">
      <alignment horizontal="left" vertical="center"/>
    </xf>
    <xf numFmtId="0" fontId="7" fillId="0" borderId="1" xfId="11" applyFont="1" applyBorder="1" applyAlignment="1">
      <alignment horizontal="center" vertical="top"/>
    </xf>
    <xf numFmtId="0" fontId="10" fillId="0" borderId="3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58" fontId="11" fillId="0" borderId="6" xfId="11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/>
    </xf>
    <xf numFmtId="0" fontId="17" fillId="0" borderId="35" xfId="0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8" fillId="3" borderId="3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1">
    <cellStyle name="S10" xfId="19" xr:uid="{00000000-0005-0000-0000-000000000000}"/>
    <cellStyle name="S16" xfId="18" xr:uid="{00000000-0005-0000-0000-000001000000}"/>
    <cellStyle name="常规" xfId="0" builtinId="0"/>
    <cellStyle name="常规 11 17" xfId="20" xr:uid="{00000000-0005-0000-0000-000003000000}"/>
    <cellStyle name="常规 2" xfId="11" xr:uid="{00000000-0005-0000-0000-000004000000}"/>
    <cellStyle name="常规 23" xfId="17" xr:uid="{00000000-0005-0000-0000-000005000000}"/>
    <cellStyle name="常规 3" xfId="12" xr:uid="{00000000-0005-0000-0000-000006000000}"/>
    <cellStyle name="常规 4" xfId="13" xr:uid="{00000000-0005-0000-0000-000007000000}"/>
    <cellStyle name="常规 40" xfId="14" xr:uid="{00000000-0005-0000-0000-000008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142" t="s">
        <v>276</v>
      </c>
      <c r="C2" s="143"/>
      <c r="D2" s="143"/>
      <c r="E2" s="143"/>
      <c r="F2" s="143"/>
      <c r="G2" s="143"/>
      <c r="H2" s="143"/>
      <c r="I2" s="144"/>
    </row>
    <row r="3" spans="2:9" ht="27.95" customHeight="1">
      <c r="B3" s="114"/>
      <c r="C3" s="113"/>
      <c r="D3" s="145" t="s">
        <v>263</v>
      </c>
      <c r="E3" s="146"/>
      <c r="F3" s="147" t="s">
        <v>264</v>
      </c>
      <c r="G3" s="148"/>
      <c r="H3" s="145" t="s">
        <v>265</v>
      </c>
      <c r="I3" s="149"/>
    </row>
    <row r="4" spans="2:9" ht="27.95" customHeight="1">
      <c r="B4" s="114" t="s">
        <v>261</v>
      </c>
      <c r="C4" s="113" t="s">
        <v>262</v>
      </c>
      <c r="D4" s="113" t="s">
        <v>266</v>
      </c>
      <c r="E4" s="113" t="s">
        <v>267</v>
      </c>
      <c r="F4" s="121" t="s">
        <v>266</v>
      </c>
      <c r="G4" s="121" t="s">
        <v>267</v>
      </c>
      <c r="H4" s="113" t="s">
        <v>266</v>
      </c>
      <c r="I4" s="115" t="s">
        <v>267</v>
      </c>
    </row>
    <row r="5" spans="2:9" ht="27.95" customHeight="1">
      <c r="B5" s="116" t="s">
        <v>268</v>
      </c>
      <c r="C5" s="45">
        <v>13</v>
      </c>
      <c r="D5" s="45">
        <v>0</v>
      </c>
      <c r="E5" s="45">
        <v>1</v>
      </c>
      <c r="F5" s="122">
        <v>0</v>
      </c>
      <c r="G5" s="122">
        <v>1</v>
      </c>
      <c r="H5" s="45">
        <v>1</v>
      </c>
      <c r="I5" s="117">
        <v>2</v>
      </c>
    </row>
    <row r="6" spans="2:9" ht="27.95" customHeight="1">
      <c r="B6" s="116" t="s">
        <v>269</v>
      </c>
      <c r="C6" s="45">
        <v>20</v>
      </c>
      <c r="D6" s="45">
        <v>0</v>
      </c>
      <c r="E6" s="45">
        <v>1</v>
      </c>
      <c r="F6" s="122">
        <v>1</v>
      </c>
      <c r="G6" s="122">
        <v>2</v>
      </c>
      <c r="H6" s="45">
        <v>2</v>
      </c>
      <c r="I6" s="117">
        <v>3</v>
      </c>
    </row>
    <row r="7" spans="2:9" ht="27.95" customHeight="1">
      <c r="B7" s="116" t="s">
        <v>270</v>
      </c>
      <c r="C7" s="45">
        <v>32</v>
      </c>
      <c r="D7" s="45">
        <v>0</v>
      </c>
      <c r="E7" s="45">
        <v>1</v>
      </c>
      <c r="F7" s="122">
        <v>2</v>
      </c>
      <c r="G7" s="122">
        <v>3</v>
      </c>
      <c r="H7" s="45">
        <v>3</v>
      </c>
      <c r="I7" s="117">
        <v>4</v>
      </c>
    </row>
    <row r="8" spans="2:9" ht="27.95" customHeight="1">
      <c r="B8" s="116" t="s">
        <v>271</v>
      </c>
      <c r="C8" s="45">
        <v>50</v>
      </c>
      <c r="D8" s="45">
        <v>1</v>
      </c>
      <c r="E8" s="45">
        <v>2</v>
      </c>
      <c r="F8" s="122">
        <v>3</v>
      </c>
      <c r="G8" s="122">
        <v>4</v>
      </c>
      <c r="H8" s="45">
        <v>5</v>
      </c>
      <c r="I8" s="117">
        <v>6</v>
      </c>
    </row>
    <row r="9" spans="2:9" ht="27.95" customHeight="1">
      <c r="B9" s="116" t="s">
        <v>272</v>
      </c>
      <c r="C9" s="45">
        <v>80</v>
      </c>
      <c r="D9" s="45">
        <v>2</v>
      </c>
      <c r="E9" s="45">
        <v>3</v>
      </c>
      <c r="F9" s="122">
        <v>5</v>
      </c>
      <c r="G9" s="122">
        <v>6</v>
      </c>
      <c r="H9" s="45">
        <v>7</v>
      </c>
      <c r="I9" s="117">
        <v>8</v>
      </c>
    </row>
    <row r="10" spans="2:9" ht="27.95" customHeight="1">
      <c r="B10" s="116" t="s">
        <v>273</v>
      </c>
      <c r="C10" s="45">
        <v>125</v>
      </c>
      <c r="D10" s="45">
        <v>3</v>
      </c>
      <c r="E10" s="45">
        <v>4</v>
      </c>
      <c r="F10" s="122">
        <v>7</v>
      </c>
      <c r="G10" s="122">
        <v>8</v>
      </c>
      <c r="H10" s="45">
        <v>10</v>
      </c>
      <c r="I10" s="117">
        <v>11</v>
      </c>
    </row>
    <row r="11" spans="2:9" ht="27.95" customHeight="1">
      <c r="B11" s="116" t="s">
        <v>274</v>
      </c>
      <c r="C11" s="45">
        <v>200</v>
      </c>
      <c r="D11" s="45">
        <v>5</v>
      </c>
      <c r="E11" s="45">
        <v>6</v>
      </c>
      <c r="F11" s="122">
        <v>10</v>
      </c>
      <c r="G11" s="122">
        <v>11</v>
      </c>
      <c r="H11" s="45">
        <v>14</v>
      </c>
      <c r="I11" s="117">
        <v>15</v>
      </c>
    </row>
    <row r="12" spans="2:9" ht="27.95" customHeight="1" thickBot="1">
      <c r="B12" s="118" t="s">
        <v>275</v>
      </c>
      <c r="C12" s="119">
        <v>315</v>
      </c>
      <c r="D12" s="119">
        <v>7</v>
      </c>
      <c r="E12" s="119">
        <v>8</v>
      </c>
      <c r="F12" s="123">
        <v>14</v>
      </c>
      <c r="G12" s="123">
        <v>15</v>
      </c>
      <c r="H12" s="119">
        <v>21</v>
      </c>
      <c r="I12" s="120">
        <v>22</v>
      </c>
    </row>
    <row r="14" spans="2:9">
      <c r="B14" s="112" t="s">
        <v>277</v>
      </c>
      <c r="C14" s="112"/>
      <c r="D14" s="112"/>
    </row>
  </sheetData>
  <mergeCells count="4">
    <mergeCell ref="B2:I2"/>
    <mergeCell ref="D3:E3"/>
    <mergeCell ref="F3:G3"/>
    <mergeCell ref="H3:I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zoomScaleNormal="100" zoomScalePageLayoutView="125" workbookViewId="0">
      <selection activeCell="F21" sqref="F2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9" t="s">
        <v>140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2" s="44" customFormat="1" ht="16.5">
      <c r="A2" s="43" t="s">
        <v>117</v>
      </c>
      <c r="B2" s="55" t="s">
        <v>93</v>
      </c>
      <c r="C2" s="55" t="s">
        <v>89</v>
      </c>
      <c r="D2" s="55" t="s">
        <v>90</v>
      </c>
      <c r="E2" s="55" t="s">
        <v>91</v>
      </c>
      <c r="F2" s="55" t="s">
        <v>92</v>
      </c>
      <c r="G2" s="43" t="s">
        <v>141</v>
      </c>
      <c r="H2" s="43" t="s">
        <v>142</v>
      </c>
      <c r="I2" s="43" t="s">
        <v>143</v>
      </c>
      <c r="J2" s="43" t="s">
        <v>144</v>
      </c>
      <c r="K2" s="55" t="s">
        <v>123</v>
      </c>
      <c r="L2" s="55" t="s">
        <v>102</v>
      </c>
    </row>
    <row r="3" spans="1:12">
      <c r="A3" s="45"/>
      <c r="B3" s="45"/>
      <c r="C3" s="46"/>
      <c r="D3" s="127"/>
      <c r="E3" s="126"/>
      <c r="F3" s="46"/>
      <c r="G3" s="46"/>
      <c r="H3" s="46"/>
      <c r="I3" s="46"/>
      <c r="J3" s="46"/>
      <c r="K3" s="46"/>
      <c r="L3" s="46"/>
    </row>
    <row r="4" spans="1:12">
      <c r="A4" s="45"/>
      <c r="B4" s="45"/>
      <c r="C4" s="46"/>
      <c r="D4" s="127"/>
      <c r="E4" s="126"/>
      <c r="F4" s="46"/>
      <c r="G4" s="46"/>
      <c r="H4" s="46"/>
      <c r="I4" s="46"/>
      <c r="J4" s="46"/>
      <c r="K4" s="46"/>
      <c r="L4" s="46"/>
    </row>
    <row r="5" spans="1:12">
      <c r="A5" s="45"/>
      <c r="B5" s="45"/>
      <c r="C5" s="46"/>
      <c r="D5" s="127"/>
      <c r="E5" s="126"/>
      <c r="F5" s="46"/>
      <c r="G5" s="46"/>
      <c r="H5" s="46"/>
      <c r="I5" s="46"/>
      <c r="J5" s="46"/>
      <c r="K5" s="46"/>
      <c r="L5" s="46"/>
    </row>
    <row r="6" spans="1:12">
      <c r="A6" s="45"/>
      <c r="B6" s="45"/>
      <c r="C6" s="46"/>
      <c r="D6" s="127"/>
      <c r="E6" s="126"/>
      <c r="F6" s="46"/>
      <c r="G6" s="46"/>
      <c r="H6" s="46"/>
      <c r="I6" s="46"/>
      <c r="J6" s="46"/>
      <c r="K6" s="46"/>
      <c r="L6" s="46"/>
    </row>
    <row r="7" spans="1:12">
      <c r="A7" s="45"/>
      <c r="B7" s="45"/>
      <c r="C7" s="46"/>
      <c r="D7" s="127"/>
      <c r="E7" s="126"/>
      <c r="F7" s="46"/>
      <c r="G7" s="46"/>
      <c r="H7" s="46"/>
      <c r="I7" s="45"/>
      <c r="J7" s="45"/>
      <c r="K7" s="45"/>
      <c r="L7" s="45"/>
    </row>
    <row r="8" spans="1:1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s="49" customFormat="1" ht="18.75">
      <c r="A11" s="321" t="s">
        <v>297</v>
      </c>
      <c r="B11" s="322"/>
      <c r="C11" s="322"/>
      <c r="D11" s="322"/>
      <c r="E11" s="323"/>
      <c r="F11" s="324"/>
      <c r="G11" s="326"/>
      <c r="H11" s="321" t="s">
        <v>300</v>
      </c>
      <c r="I11" s="322"/>
      <c r="J11" s="322"/>
      <c r="K11" s="47"/>
      <c r="L11" s="48"/>
    </row>
    <row r="12" spans="1:12" ht="79.5" customHeight="1">
      <c r="A12" s="327" t="s">
        <v>145</v>
      </c>
      <c r="B12" s="327"/>
      <c r="C12" s="328"/>
      <c r="D12" s="328"/>
      <c r="E12" s="328"/>
      <c r="F12" s="328"/>
      <c r="G12" s="328"/>
      <c r="H12" s="328"/>
      <c r="I12" s="328"/>
      <c r="J12" s="328"/>
      <c r="K12" s="328"/>
      <c r="L12" s="328"/>
    </row>
    <row r="13" spans="1:12">
      <c r="A13" t="s">
        <v>278</v>
      </c>
    </row>
  </sheetData>
  <mergeCells count="5">
    <mergeCell ref="A1:J1"/>
    <mergeCell ref="A11:E11"/>
    <mergeCell ref="F11:G11"/>
    <mergeCell ref="H11:J11"/>
    <mergeCell ref="A12:L12"/>
  </mergeCells>
  <phoneticPr fontId="2" type="noConversion"/>
  <dataValidations count="1">
    <dataValidation type="list" allowBlank="1" showInputMessage="1" showErrorMessage="1" sqref="L3:L12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zoomScaleNormal="100" zoomScalePageLayoutView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9" t="s">
        <v>146</v>
      </c>
      <c r="B1" s="329"/>
      <c r="C1" s="329"/>
      <c r="D1" s="329"/>
      <c r="E1" s="329"/>
      <c r="F1" s="329"/>
      <c r="G1" s="329"/>
      <c r="H1" s="329"/>
      <c r="I1" s="329"/>
    </row>
    <row r="2" spans="1:9" s="44" customFormat="1" ht="16.5">
      <c r="A2" s="330" t="s">
        <v>88</v>
      </c>
      <c r="B2" s="331" t="s">
        <v>93</v>
      </c>
      <c r="C2" s="331" t="s">
        <v>124</v>
      </c>
      <c r="D2" s="331" t="s">
        <v>91</v>
      </c>
      <c r="E2" s="331" t="s">
        <v>92</v>
      </c>
      <c r="F2" s="43" t="s">
        <v>147</v>
      </c>
      <c r="G2" s="43" t="s">
        <v>109</v>
      </c>
      <c r="H2" s="340" t="s">
        <v>110</v>
      </c>
      <c r="I2" s="336" t="s">
        <v>112</v>
      </c>
    </row>
    <row r="3" spans="1:9" s="44" customFormat="1" ht="16.5">
      <c r="A3" s="330"/>
      <c r="B3" s="332"/>
      <c r="C3" s="332"/>
      <c r="D3" s="332"/>
      <c r="E3" s="332"/>
      <c r="F3" s="43" t="s">
        <v>148</v>
      </c>
      <c r="G3" s="43" t="s">
        <v>113</v>
      </c>
      <c r="H3" s="341"/>
      <c r="I3" s="337"/>
    </row>
    <row r="4" spans="1:9">
      <c r="A4" s="45">
        <v>1</v>
      </c>
      <c r="B4" s="132" t="s">
        <v>339</v>
      </c>
      <c r="C4" s="132" t="s">
        <v>337</v>
      </c>
      <c r="D4" s="140" t="s">
        <v>338</v>
      </c>
      <c r="E4" s="46" t="s">
        <v>310</v>
      </c>
      <c r="F4" s="128">
        <v>0.02</v>
      </c>
      <c r="G4" s="128">
        <v>0.02</v>
      </c>
      <c r="H4" s="128">
        <f>SUM(F4:G4)</f>
        <v>0.04</v>
      </c>
      <c r="I4" s="46" t="s">
        <v>296</v>
      </c>
    </row>
    <row r="5" spans="1:9">
      <c r="A5" s="45"/>
      <c r="B5" s="45"/>
      <c r="C5" s="46"/>
      <c r="D5" s="46"/>
      <c r="E5" s="46"/>
      <c r="F5" s="46"/>
      <c r="G5" s="46"/>
      <c r="H5" s="46"/>
      <c r="I5" s="46"/>
    </row>
    <row r="6" spans="1:9">
      <c r="A6" s="45"/>
      <c r="B6" s="45"/>
      <c r="C6" s="46"/>
      <c r="D6" s="46"/>
      <c r="E6" s="46"/>
      <c r="F6" s="46"/>
      <c r="G6" s="46"/>
      <c r="H6" s="46"/>
      <c r="I6" s="46"/>
    </row>
    <row r="7" spans="1:9">
      <c r="A7" s="45"/>
      <c r="B7" s="45"/>
      <c r="C7" s="46"/>
      <c r="D7" s="46"/>
      <c r="E7" s="46"/>
      <c r="F7" s="46"/>
      <c r="G7" s="46"/>
      <c r="H7" s="46"/>
      <c r="I7" s="46"/>
    </row>
    <row r="8" spans="1:9">
      <c r="A8" s="45"/>
      <c r="B8" s="45"/>
      <c r="C8" s="45"/>
      <c r="D8" s="45"/>
      <c r="E8" s="45"/>
      <c r="F8" s="45"/>
      <c r="G8" s="45"/>
      <c r="H8" s="45"/>
      <c r="I8" s="45"/>
    </row>
    <row r="9" spans="1:9">
      <c r="A9" s="45"/>
      <c r="B9" s="45"/>
      <c r="C9" s="45"/>
      <c r="D9" s="45"/>
      <c r="E9" s="45"/>
      <c r="F9" s="45"/>
      <c r="G9" s="45"/>
      <c r="H9" s="45"/>
      <c r="I9" s="45"/>
    </row>
    <row r="10" spans="1:9">
      <c r="A10" s="45"/>
      <c r="B10" s="45"/>
      <c r="C10" s="45"/>
      <c r="D10" s="45"/>
      <c r="E10" s="45"/>
      <c r="F10" s="45"/>
      <c r="G10" s="45"/>
      <c r="H10" s="45"/>
      <c r="I10" s="45"/>
    </row>
    <row r="11" spans="1:9">
      <c r="A11" s="45"/>
      <c r="B11" s="45"/>
      <c r="C11" s="45"/>
      <c r="D11" s="45"/>
      <c r="E11" s="45"/>
      <c r="F11" s="45"/>
      <c r="G11" s="45"/>
      <c r="H11" s="45"/>
      <c r="I11" s="45"/>
    </row>
    <row r="12" spans="1:9" s="49" customFormat="1" ht="18.75">
      <c r="A12" s="321" t="s">
        <v>297</v>
      </c>
      <c r="B12" s="322"/>
      <c r="C12" s="322"/>
      <c r="D12" s="323"/>
      <c r="E12" s="56"/>
      <c r="F12" s="321" t="s">
        <v>300</v>
      </c>
      <c r="G12" s="322"/>
      <c r="H12" s="323"/>
      <c r="I12" s="48"/>
    </row>
    <row r="13" spans="1:9" ht="39" customHeight="1">
      <c r="A13" s="327" t="s">
        <v>149</v>
      </c>
      <c r="B13" s="327"/>
      <c r="C13" s="328"/>
      <c r="D13" s="328"/>
      <c r="E13" s="328"/>
      <c r="F13" s="328"/>
      <c r="G13" s="328"/>
      <c r="H13" s="328"/>
      <c r="I13" s="328"/>
    </row>
    <row r="14" spans="1:9">
      <c r="A14" t="s">
        <v>278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2" type="noConversion"/>
  <dataValidations count="1">
    <dataValidation type="list" allowBlank="1" showInputMessage="1" showErrorMessage="1" sqref="I1:I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abSelected="1" zoomScaleNormal="100" zoomScalePageLayoutView="125" workbookViewId="0">
      <selection activeCell="N13" sqref="N13"/>
    </sheetView>
  </sheetViews>
  <sheetFormatPr defaultColWidth="10.375" defaultRowHeight="16.5" customHeight="1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>
      <c r="A1" s="158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5" thickBot="1">
      <c r="A2" s="57" t="s">
        <v>151</v>
      </c>
      <c r="B2" s="159" t="s">
        <v>357</v>
      </c>
      <c r="C2" s="159"/>
      <c r="D2" s="160" t="s">
        <v>152</v>
      </c>
      <c r="E2" s="160"/>
      <c r="F2" s="159" t="s">
        <v>294</v>
      </c>
      <c r="G2" s="159"/>
      <c r="H2" s="58" t="s">
        <v>153</v>
      </c>
      <c r="I2" s="161" t="s">
        <v>340</v>
      </c>
      <c r="J2" s="161"/>
      <c r="K2" s="162"/>
    </row>
    <row r="3" spans="1:11" ht="14.25">
      <c r="A3" s="152" t="s">
        <v>154</v>
      </c>
      <c r="B3" s="153"/>
      <c r="C3" s="154"/>
      <c r="D3" s="155" t="s">
        <v>155</v>
      </c>
      <c r="E3" s="156"/>
      <c r="F3" s="156"/>
      <c r="G3" s="157"/>
      <c r="H3" s="155" t="s">
        <v>156</v>
      </c>
      <c r="I3" s="156"/>
      <c r="J3" s="156"/>
      <c r="K3" s="157"/>
    </row>
    <row r="4" spans="1:11" ht="14.25">
      <c r="A4" s="59" t="s">
        <v>2</v>
      </c>
      <c r="B4" s="174" t="s">
        <v>335</v>
      </c>
      <c r="C4" s="175"/>
      <c r="D4" s="150" t="s">
        <v>157</v>
      </c>
      <c r="E4" s="151"/>
      <c r="F4" s="176">
        <v>45402</v>
      </c>
      <c r="G4" s="177"/>
      <c r="H4" s="150" t="s">
        <v>158</v>
      </c>
      <c r="I4" s="151"/>
      <c r="J4" s="60" t="s">
        <v>159</v>
      </c>
      <c r="K4" s="61" t="s">
        <v>12</v>
      </c>
    </row>
    <row r="5" spans="1:11" ht="14.25">
      <c r="A5" s="62" t="s">
        <v>160</v>
      </c>
      <c r="B5" s="174" t="s">
        <v>313</v>
      </c>
      <c r="C5" s="175"/>
      <c r="D5" s="150" t="s">
        <v>161</v>
      </c>
      <c r="E5" s="151"/>
      <c r="F5" s="176">
        <v>45366</v>
      </c>
      <c r="G5" s="177"/>
      <c r="H5" s="150" t="s">
        <v>162</v>
      </c>
      <c r="I5" s="151"/>
      <c r="J5" s="60" t="s">
        <v>159</v>
      </c>
      <c r="K5" s="61" t="s">
        <v>12</v>
      </c>
    </row>
    <row r="6" spans="1:11" ht="14.25">
      <c r="A6" s="59" t="s">
        <v>8</v>
      </c>
      <c r="B6" s="63">
        <v>2</v>
      </c>
      <c r="C6" s="64">
        <v>6</v>
      </c>
      <c r="D6" s="62" t="s">
        <v>163</v>
      </c>
      <c r="E6" s="65"/>
      <c r="F6" s="176">
        <v>45392</v>
      </c>
      <c r="G6" s="177"/>
      <c r="H6" s="150" t="s">
        <v>164</v>
      </c>
      <c r="I6" s="151"/>
      <c r="J6" s="60" t="s">
        <v>159</v>
      </c>
      <c r="K6" s="61" t="s">
        <v>12</v>
      </c>
    </row>
    <row r="7" spans="1:11" ht="14.25">
      <c r="A7" s="59" t="s">
        <v>5</v>
      </c>
      <c r="B7" s="178">
        <v>3018</v>
      </c>
      <c r="C7" s="179"/>
      <c r="D7" s="62" t="s">
        <v>165</v>
      </c>
      <c r="E7" s="66"/>
      <c r="F7" s="176">
        <v>45397</v>
      </c>
      <c r="G7" s="177"/>
      <c r="H7" s="150" t="s">
        <v>166</v>
      </c>
      <c r="I7" s="151"/>
      <c r="J7" s="60" t="s">
        <v>159</v>
      </c>
      <c r="K7" s="61" t="s">
        <v>12</v>
      </c>
    </row>
    <row r="8" spans="1:11" ht="15" thickBot="1">
      <c r="A8" s="67"/>
      <c r="B8" s="182"/>
      <c r="C8" s="183"/>
      <c r="D8" s="180" t="s">
        <v>167</v>
      </c>
      <c r="E8" s="181"/>
      <c r="F8" s="172">
        <v>45397</v>
      </c>
      <c r="G8" s="173"/>
      <c r="H8" s="180" t="s">
        <v>168</v>
      </c>
      <c r="I8" s="181"/>
      <c r="J8" s="68" t="s">
        <v>159</v>
      </c>
      <c r="K8" s="69" t="s">
        <v>12</v>
      </c>
    </row>
    <row r="9" spans="1:11" ht="15" thickBot="1">
      <c r="A9" s="185" t="s">
        <v>341</v>
      </c>
      <c r="B9" s="186"/>
      <c r="C9" s="186"/>
      <c r="D9" s="186"/>
      <c r="E9" s="186"/>
      <c r="F9" s="186"/>
      <c r="G9" s="186"/>
      <c r="H9" s="186"/>
      <c r="I9" s="186"/>
      <c r="J9" s="186"/>
      <c r="K9" s="187"/>
    </row>
    <row r="10" spans="1:11" ht="15" thickBot="1">
      <c r="A10" s="166" t="s">
        <v>169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8"/>
    </row>
    <row r="11" spans="1:11" ht="14.25">
      <c r="A11" s="70" t="s">
        <v>170</v>
      </c>
      <c r="B11" s="71" t="s">
        <v>171</v>
      </c>
      <c r="C11" s="72" t="s">
        <v>172</v>
      </c>
      <c r="D11" s="73"/>
      <c r="E11" s="74" t="s">
        <v>173</v>
      </c>
      <c r="F11" s="71" t="s">
        <v>171</v>
      </c>
      <c r="G11" s="72" t="s">
        <v>43</v>
      </c>
      <c r="H11" s="72" t="s">
        <v>174</v>
      </c>
      <c r="I11" s="74" t="s">
        <v>36</v>
      </c>
      <c r="J11" s="71" t="s">
        <v>171</v>
      </c>
      <c r="K11" s="75" t="s">
        <v>43</v>
      </c>
    </row>
    <row r="12" spans="1:11" ht="14.25">
      <c r="A12" s="62" t="s">
        <v>175</v>
      </c>
      <c r="B12" s="76" t="s">
        <v>171</v>
      </c>
      <c r="C12" s="60" t="s">
        <v>43</v>
      </c>
      <c r="D12" s="66"/>
      <c r="E12" s="65" t="s">
        <v>176</v>
      </c>
      <c r="F12" s="76" t="s">
        <v>171</v>
      </c>
      <c r="G12" s="60" t="s">
        <v>43</v>
      </c>
      <c r="H12" s="60" t="s">
        <v>177</v>
      </c>
      <c r="I12" s="65" t="s">
        <v>178</v>
      </c>
      <c r="J12" s="76" t="s">
        <v>179</v>
      </c>
      <c r="K12" s="61" t="s">
        <v>180</v>
      </c>
    </row>
    <row r="13" spans="1:11" ht="14.25">
      <c r="A13" s="62" t="s">
        <v>181</v>
      </c>
      <c r="B13" s="76" t="s">
        <v>171</v>
      </c>
      <c r="C13" s="60" t="s">
        <v>43</v>
      </c>
      <c r="D13" s="66"/>
      <c r="E13" s="65" t="s">
        <v>182</v>
      </c>
      <c r="F13" s="60" t="s">
        <v>183</v>
      </c>
      <c r="G13" s="60" t="s">
        <v>184</v>
      </c>
      <c r="H13" s="60" t="s">
        <v>185</v>
      </c>
      <c r="I13" s="65" t="s">
        <v>186</v>
      </c>
      <c r="J13" s="76" t="s">
        <v>171</v>
      </c>
      <c r="K13" s="61" t="s">
        <v>43</v>
      </c>
    </row>
    <row r="14" spans="1:11" ht="15" thickBot="1">
      <c r="A14" s="180" t="s">
        <v>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4"/>
    </row>
    <row r="15" spans="1:11" ht="15" thickBot="1">
      <c r="A15" s="166" t="s">
        <v>188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8"/>
    </row>
    <row r="16" spans="1:11" ht="14.25">
      <c r="A16" s="77" t="s">
        <v>189</v>
      </c>
      <c r="B16" s="72" t="s">
        <v>190</v>
      </c>
      <c r="C16" s="72" t="s">
        <v>191</v>
      </c>
      <c r="D16" s="78"/>
      <c r="E16" s="79" t="s">
        <v>192</v>
      </c>
      <c r="F16" s="72" t="s">
        <v>190</v>
      </c>
      <c r="G16" s="72" t="s">
        <v>191</v>
      </c>
      <c r="H16" s="80"/>
      <c r="I16" s="79" t="s">
        <v>193</v>
      </c>
      <c r="J16" s="72" t="s">
        <v>190</v>
      </c>
      <c r="K16" s="75" t="s">
        <v>191</v>
      </c>
    </row>
    <row r="17" spans="1:22" ht="16.5" customHeight="1">
      <c r="A17" s="81" t="s">
        <v>194</v>
      </c>
      <c r="B17" s="60" t="s">
        <v>190</v>
      </c>
      <c r="C17" s="60" t="s">
        <v>191</v>
      </c>
      <c r="D17" s="82"/>
      <c r="E17" s="83" t="s">
        <v>195</v>
      </c>
      <c r="F17" s="60" t="s">
        <v>190</v>
      </c>
      <c r="G17" s="60" t="s">
        <v>191</v>
      </c>
      <c r="H17" s="84"/>
      <c r="I17" s="83" t="s">
        <v>196</v>
      </c>
      <c r="J17" s="60" t="s">
        <v>190</v>
      </c>
      <c r="K17" s="61" t="s">
        <v>191</v>
      </c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ht="18" customHeight="1" thickBot="1">
      <c r="A18" s="163" t="s">
        <v>342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5"/>
    </row>
    <row r="19" spans="1:22" ht="18" customHeight="1" thickBot="1">
      <c r="A19" s="166" t="s">
        <v>197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spans="1:22" ht="16.5" customHeight="1">
      <c r="A20" s="169" t="s">
        <v>198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1"/>
    </row>
    <row r="21" spans="1:22" ht="21.75" customHeight="1">
      <c r="A21" s="86" t="s">
        <v>199</v>
      </c>
      <c r="B21" s="83" t="s">
        <v>200</v>
      </c>
      <c r="C21" s="83" t="s">
        <v>201</v>
      </c>
      <c r="D21" s="83" t="s">
        <v>202</v>
      </c>
      <c r="E21" s="83" t="s">
        <v>203</v>
      </c>
      <c r="F21" s="83" t="s">
        <v>204</v>
      </c>
      <c r="G21" s="83" t="s">
        <v>205</v>
      </c>
      <c r="H21" s="83" t="s">
        <v>206</v>
      </c>
      <c r="I21" s="83" t="s">
        <v>207</v>
      </c>
      <c r="J21" s="83" t="s">
        <v>208</v>
      </c>
      <c r="K21" s="87" t="s">
        <v>209</v>
      </c>
    </row>
    <row r="22" spans="1:22" ht="16.5" customHeight="1">
      <c r="A22" s="125" t="s">
        <v>331</v>
      </c>
      <c r="B22" s="89"/>
      <c r="C22" s="89"/>
      <c r="D22" s="89">
        <v>1</v>
      </c>
      <c r="E22" s="89">
        <v>1</v>
      </c>
      <c r="F22" s="89">
        <v>1</v>
      </c>
      <c r="G22" s="89">
        <v>1</v>
      </c>
      <c r="H22" s="89">
        <v>1</v>
      </c>
      <c r="I22" s="89">
        <v>1</v>
      </c>
      <c r="J22" s="89"/>
      <c r="K22" s="90"/>
    </row>
    <row r="23" spans="1:22" ht="16.5" customHeight="1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91"/>
    </row>
    <row r="24" spans="1:22" ht="16.5" customHeight="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91"/>
    </row>
    <row r="25" spans="1:22" ht="16.5" customHeight="1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13"/>
    </row>
    <row r="26" spans="1:22" ht="16.5" customHeight="1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13"/>
    </row>
    <row r="27" spans="1:22" ht="16.5" customHeigh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13"/>
    </row>
    <row r="28" spans="1:22" ht="16.5" customHeight="1" thickBot="1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13"/>
    </row>
    <row r="29" spans="1:22" ht="18" customHeight="1" thickBot="1">
      <c r="A29" s="188" t="s">
        <v>210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>
      <c r="A30" s="191" t="s">
        <v>343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22" ht="18.75" customHeight="1" thickBo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22" ht="18" customHeight="1" thickBot="1">
      <c r="A32" s="188" t="s">
        <v>211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4.25">
      <c r="A33" s="197" t="s">
        <v>212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5" thickBot="1">
      <c r="A34" s="201" t="s">
        <v>56</v>
      </c>
      <c r="B34" s="202"/>
      <c r="C34" s="60" t="s">
        <v>159</v>
      </c>
      <c r="D34" s="60" t="s">
        <v>12</v>
      </c>
      <c r="E34" s="203" t="s">
        <v>213</v>
      </c>
      <c r="F34" s="204"/>
      <c r="G34" s="204"/>
      <c r="H34" s="204"/>
      <c r="I34" s="204"/>
      <c r="J34" s="204"/>
      <c r="K34" s="205"/>
    </row>
    <row r="35" spans="1:11" ht="15" thickBot="1">
      <c r="A35" s="200" t="s">
        <v>214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4.25">
      <c r="A36" s="206" t="s">
        <v>352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4.25">
      <c r="A37" s="209" t="s">
        <v>353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179"/>
    </row>
    <row r="38" spans="1:11" ht="14.25">
      <c r="A38" s="209" t="s">
        <v>354</v>
      </c>
      <c r="B38" s="210"/>
      <c r="C38" s="210"/>
      <c r="D38" s="210"/>
      <c r="E38" s="210"/>
      <c r="F38" s="210"/>
      <c r="G38" s="210"/>
      <c r="H38" s="210"/>
      <c r="I38" s="210"/>
      <c r="J38" s="210"/>
      <c r="K38" s="179"/>
    </row>
    <row r="39" spans="1:11" ht="14.25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179"/>
    </row>
    <row r="40" spans="1:11" ht="14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179"/>
    </row>
    <row r="41" spans="1:11" ht="14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179"/>
    </row>
    <row r="42" spans="1:11" ht="14.25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179"/>
    </row>
    <row r="43" spans="1:11" ht="15" thickBot="1">
      <c r="A43" s="211" t="s">
        <v>215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5" thickBot="1">
      <c r="A44" s="166" t="s">
        <v>216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8"/>
    </row>
    <row r="45" spans="1:11" ht="14.25">
      <c r="A45" s="77" t="s">
        <v>217</v>
      </c>
      <c r="B45" s="72" t="s">
        <v>218</v>
      </c>
      <c r="C45" s="72" t="s">
        <v>184</v>
      </c>
      <c r="D45" s="72" t="s">
        <v>185</v>
      </c>
      <c r="E45" s="79" t="s">
        <v>219</v>
      </c>
      <c r="F45" s="72" t="s">
        <v>218</v>
      </c>
      <c r="G45" s="72" t="s">
        <v>184</v>
      </c>
      <c r="H45" s="72" t="s">
        <v>185</v>
      </c>
      <c r="I45" s="79" t="s">
        <v>220</v>
      </c>
      <c r="J45" s="72" t="s">
        <v>218</v>
      </c>
      <c r="K45" s="75" t="s">
        <v>184</v>
      </c>
    </row>
    <row r="46" spans="1:11" ht="14.25">
      <c r="A46" s="81" t="s">
        <v>39</v>
      </c>
      <c r="B46" s="60" t="s">
        <v>218</v>
      </c>
      <c r="C46" s="60" t="s">
        <v>184</v>
      </c>
      <c r="D46" s="60" t="s">
        <v>185</v>
      </c>
      <c r="E46" s="83" t="s">
        <v>221</v>
      </c>
      <c r="F46" s="60" t="s">
        <v>218</v>
      </c>
      <c r="G46" s="60" t="s">
        <v>184</v>
      </c>
      <c r="H46" s="60" t="s">
        <v>185</v>
      </c>
      <c r="I46" s="83" t="s">
        <v>222</v>
      </c>
      <c r="J46" s="60" t="s">
        <v>218</v>
      </c>
      <c r="K46" s="61" t="s">
        <v>184</v>
      </c>
    </row>
    <row r="47" spans="1:11" ht="15" thickBot="1">
      <c r="A47" s="180" t="s">
        <v>355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4"/>
    </row>
    <row r="48" spans="1:11" ht="15" thickBot="1">
      <c r="A48" s="200" t="s">
        <v>223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5" thickBot="1">
      <c r="A49" s="206" t="s">
        <v>356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5" thickBot="1">
      <c r="A50" s="92" t="s">
        <v>224</v>
      </c>
      <c r="B50" s="217" t="s">
        <v>225</v>
      </c>
      <c r="C50" s="217"/>
      <c r="D50" s="93" t="s">
        <v>226</v>
      </c>
      <c r="E50" s="94" t="s">
        <v>284</v>
      </c>
      <c r="F50" s="95" t="s">
        <v>227</v>
      </c>
      <c r="G50" s="96">
        <v>45376</v>
      </c>
      <c r="H50" s="218" t="s">
        <v>228</v>
      </c>
      <c r="I50" s="219"/>
      <c r="J50" s="220" t="s">
        <v>286</v>
      </c>
      <c r="K50" s="221"/>
    </row>
    <row r="51" spans="1:11" ht="15" thickBot="1">
      <c r="A51" s="200" t="s">
        <v>229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5" thickBot="1">
      <c r="A52" s="214"/>
      <c r="B52" s="215"/>
      <c r="C52" s="215"/>
      <c r="D52" s="215"/>
      <c r="E52" s="215"/>
      <c r="F52" s="215"/>
      <c r="G52" s="215"/>
      <c r="H52" s="215"/>
      <c r="I52" s="215"/>
      <c r="J52" s="215"/>
      <c r="K52" s="216"/>
    </row>
    <row r="53" spans="1:11" ht="15" thickBot="1">
      <c r="A53" s="92" t="s">
        <v>224</v>
      </c>
      <c r="B53" s="217" t="s">
        <v>225</v>
      </c>
      <c r="C53" s="217"/>
      <c r="D53" s="93" t="s">
        <v>226</v>
      </c>
      <c r="E53" s="97" t="s">
        <v>285</v>
      </c>
      <c r="F53" s="95" t="s">
        <v>230</v>
      </c>
      <c r="G53" s="96"/>
      <c r="H53" s="218" t="s">
        <v>228</v>
      </c>
      <c r="I53" s="219"/>
      <c r="J53" s="220" t="s">
        <v>285</v>
      </c>
      <c r="K53" s="221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zoomScale="80" zoomScaleNormal="80" workbookViewId="0">
      <selection activeCell="M15" sqref="M15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0" width="17" style="26" customWidth="1"/>
    <col min="11" max="11" width="18.5" style="26" customWidth="1"/>
    <col min="12" max="12" width="16.625" style="26" customWidth="1"/>
    <col min="13" max="13" width="14.125" style="26" customWidth="1"/>
    <col min="14" max="14" width="16.375" style="26" customWidth="1"/>
    <col min="15" max="16384" width="9" style="26"/>
  </cols>
  <sheetData>
    <row r="1" spans="1:14" ht="30" customHeight="1" thickBot="1">
      <c r="A1" s="222" t="s">
        <v>72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29.1" customHeight="1" thickTop="1">
      <c r="A2" s="27" t="s">
        <v>73</v>
      </c>
      <c r="B2" s="224" t="s">
        <v>312</v>
      </c>
      <c r="C2" s="224"/>
      <c r="D2" s="28" t="s">
        <v>74</v>
      </c>
      <c r="E2" s="224" t="s">
        <v>314</v>
      </c>
      <c r="F2" s="224"/>
      <c r="G2" s="224"/>
      <c r="H2" s="225"/>
      <c r="I2" s="29" t="s">
        <v>75</v>
      </c>
      <c r="J2" s="224" t="s">
        <v>291</v>
      </c>
      <c r="K2" s="224"/>
      <c r="L2" s="224"/>
      <c r="M2" s="224"/>
      <c r="N2" s="227"/>
    </row>
    <row r="3" spans="1:14" ht="29.1" customHeight="1">
      <c r="A3" s="228" t="s">
        <v>76</v>
      </c>
      <c r="B3" s="229" t="s">
        <v>77</v>
      </c>
      <c r="C3" s="229"/>
      <c r="D3" s="229"/>
      <c r="E3" s="229"/>
      <c r="F3" s="229"/>
      <c r="G3" s="229"/>
      <c r="H3" s="226"/>
      <c r="I3" s="229" t="s">
        <v>78</v>
      </c>
      <c r="J3" s="229"/>
      <c r="K3" s="229"/>
      <c r="L3" s="229"/>
      <c r="M3" s="229"/>
      <c r="N3" s="230"/>
    </row>
    <row r="4" spans="1:14" ht="29.1" customHeight="1">
      <c r="A4" s="228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83</v>
      </c>
      <c r="G4" s="133" t="s">
        <v>207</v>
      </c>
      <c r="H4" s="226"/>
      <c r="I4" s="30" t="s">
        <v>79</v>
      </c>
      <c r="J4" s="30" t="s">
        <v>80</v>
      </c>
      <c r="K4" s="31" t="s">
        <v>81</v>
      </c>
      <c r="L4" s="30" t="s">
        <v>82</v>
      </c>
      <c r="M4" s="30" t="s">
        <v>83</v>
      </c>
      <c r="N4" s="30" t="s">
        <v>84</v>
      </c>
    </row>
    <row r="5" spans="1:14" ht="29.1" customHeight="1">
      <c r="A5" s="228"/>
      <c r="B5" s="135" t="s">
        <v>315</v>
      </c>
      <c r="C5" s="135" t="s">
        <v>316</v>
      </c>
      <c r="D5" s="136" t="s">
        <v>317</v>
      </c>
      <c r="E5" s="136" t="s">
        <v>318</v>
      </c>
      <c r="F5" s="135" t="s">
        <v>319</v>
      </c>
      <c r="G5" s="135" t="s">
        <v>320</v>
      </c>
      <c r="H5" s="226"/>
      <c r="I5" s="32"/>
      <c r="J5" s="32"/>
      <c r="K5" s="32"/>
      <c r="L5" s="125" t="s">
        <v>311</v>
      </c>
      <c r="M5" s="32" t="s">
        <v>331</v>
      </c>
      <c r="N5" s="33"/>
    </row>
    <row r="6" spans="1:14" ht="29.1" customHeight="1">
      <c r="A6" s="139" t="s">
        <v>321</v>
      </c>
      <c r="B6" s="137">
        <f>C6-1</f>
        <v>54</v>
      </c>
      <c r="C6" s="137">
        <f>D6-1</f>
        <v>55</v>
      </c>
      <c r="D6" s="138">
        <v>56</v>
      </c>
      <c r="E6" s="137">
        <f>D6+1</f>
        <v>57</v>
      </c>
      <c r="F6" s="137">
        <f>E6+1</f>
        <v>58</v>
      </c>
      <c r="G6" s="137">
        <f>F6+1</f>
        <v>59</v>
      </c>
      <c r="H6" s="226"/>
      <c r="I6" s="34"/>
      <c r="J6" s="34"/>
      <c r="K6" s="34"/>
      <c r="L6" s="34" t="s">
        <v>287</v>
      </c>
      <c r="M6" s="34" t="s">
        <v>344</v>
      </c>
      <c r="N6" s="35"/>
    </row>
    <row r="7" spans="1:14" ht="29.1" customHeight="1">
      <c r="A7" s="139" t="s">
        <v>322</v>
      </c>
      <c r="B7" s="133">
        <f>C7-4</f>
        <v>72</v>
      </c>
      <c r="C7" s="133">
        <f>D7-4</f>
        <v>76</v>
      </c>
      <c r="D7" s="134">
        <v>80</v>
      </c>
      <c r="E7" s="133">
        <f>D7+4</f>
        <v>84</v>
      </c>
      <c r="F7" s="133">
        <f>E7+5</f>
        <v>89</v>
      </c>
      <c r="G7" s="133">
        <f>F7+5</f>
        <v>94</v>
      </c>
      <c r="H7" s="226"/>
      <c r="I7" s="34"/>
      <c r="J7" s="34"/>
      <c r="K7" s="34"/>
      <c r="L7" s="34" t="s">
        <v>288</v>
      </c>
      <c r="M7" s="34" t="s">
        <v>345</v>
      </c>
      <c r="N7" s="35"/>
    </row>
    <row r="8" spans="1:14" ht="29.1" customHeight="1">
      <c r="A8" s="139" t="s">
        <v>323</v>
      </c>
      <c r="B8" s="133">
        <f>C8-3.6</f>
        <v>98.800000000000011</v>
      </c>
      <c r="C8" s="133">
        <f>D8-3.6</f>
        <v>102.4</v>
      </c>
      <c r="D8" s="134">
        <v>106</v>
      </c>
      <c r="E8" s="133">
        <f>D8+4</f>
        <v>110</v>
      </c>
      <c r="F8" s="133">
        <f>E8+4</f>
        <v>114</v>
      </c>
      <c r="G8" s="133">
        <f>F8+4</f>
        <v>118</v>
      </c>
      <c r="H8" s="226"/>
      <c r="I8" s="34"/>
      <c r="J8" s="34"/>
      <c r="K8" s="34"/>
      <c r="L8" s="34" t="s">
        <v>288</v>
      </c>
      <c r="M8" s="34" t="s">
        <v>346</v>
      </c>
      <c r="N8" s="35"/>
    </row>
    <row r="9" spans="1:14" ht="29.1" customHeight="1">
      <c r="A9" s="139" t="s">
        <v>324</v>
      </c>
      <c r="B9" s="133">
        <f>C9-1.15</f>
        <v>32.700000000000003</v>
      </c>
      <c r="C9" s="133">
        <f>D9-1.15</f>
        <v>33.85</v>
      </c>
      <c r="D9" s="134">
        <v>35</v>
      </c>
      <c r="E9" s="133">
        <f t="shared" ref="E9:G10" si="0">D9+1.3</f>
        <v>36.299999999999997</v>
      </c>
      <c r="F9" s="133">
        <f t="shared" si="0"/>
        <v>37.599999999999994</v>
      </c>
      <c r="G9" s="133">
        <f t="shared" si="0"/>
        <v>38.899999999999991</v>
      </c>
      <c r="H9" s="226"/>
      <c r="I9" s="34"/>
      <c r="J9" s="34"/>
      <c r="K9" s="34"/>
      <c r="L9" s="34" t="s">
        <v>289</v>
      </c>
      <c r="M9" s="34" t="s">
        <v>347</v>
      </c>
      <c r="N9" s="35"/>
    </row>
    <row r="10" spans="1:14" ht="29.1" customHeight="1">
      <c r="A10" s="139" t="s">
        <v>325</v>
      </c>
      <c r="B10" s="133">
        <f>C10-1.15</f>
        <v>27.700000000000003</v>
      </c>
      <c r="C10" s="133">
        <f>D10-1.15</f>
        <v>28.85</v>
      </c>
      <c r="D10" s="134">
        <v>30</v>
      </c>
      <c r="E10" s="133">
        <f t="shared" si="0"/>
        <v>31.3</v>
      </c>
      <c r="F10" s="133">
        <f t="shared" si="0"/>
        <v>32.6</v>
      </c>
      <c r="G10" s="133">
        <f t="shared" si="0"/>
        <v>33.9</v>
      </c>
      <c r="H10" s="226"/>
      <c r="I10" s="34"/>
      <c r="J10" s="34"/>
      <c r="K10" s="34"/>
      <c r="L10" s="34" t="s">
        <v>288</v>
      </c>
      <c r="M10" s="34" t="s">
        <v>348</v>
      </c>
      <c r="N10" s="35"/>
    </row>
    <row r="11" spans="1:14" ht="29.1" customHeight="1">
      <c r="A11" s="139" t="s">
        <v>326</v>
      </c>
      <c r="B11" s="133">
        <f>C11-0.4</f>
        <v>30.200000000000003</v>
      </c>
      <c r="C11" s="133">
        <f>D11-0.4</f>
        <v>30.6</v>
      </c>
      <c r="D11" s="134">
        <v>31</v>
      </c>
      <c r="E11" s="133">
        <f>D11+0.6</f>
        <v>31.6</v>
      </c>
      <c r="F11" s="133">
        <f>E11+0.7</f>
        <v>32.300000000000004</v>
      </c>
      <c r="G11" s="133">
        <f>F11+0.7</f>
        <v>33.000000000000007</v>
      </c>
      <c r="H11" s="226"/>
      <c r="I11" s="34"/>
      <c r="J11" s="34"/>
      <c r="K11" s="34"/>
      <c r="L11" s="34" t="s">
        <v>288</v>
      </c>
      <c r="M11" s="34" t="s">
        <v>349</v>
      </c>
      <c r="N11" s="35"/>
    </row>
    <row r="12" spans="1:14" ht="29.1" customHeight="1">
      <c r="A12" s="139" t="s">
        <v>327</v>
      </c>
      <c r="B12" s="133">
        <f>C12-0.5</f>
        <v>41</v>
      </c>
      <c r="C12" s="133">
        <f>D12-0.5</f>
        <v>41.5</v>
      </c>
      <c r="D12" s="134">
        <v>42</v>
      </c>
      <c r="E12" s="133">
        <f>D12+1.1</f>
        <v>43.1</v>
      </c>
      <c r="F12" s="133">
        <f>E12+1.1</f>
        <v>44.2</v>
      </c>
      <c r="G12" s="133">
        <f>F12+1.1</f>
        <v>45.300000000000004</v>
      </c>
      <c r="H12" s="226"/>
      <c r="I12" s="36"/>
      <c r="J12" s="36"/>
      <c r="K12" s="36"/>
      <c r="L12" s="34" t="s">
        <v>288</v>
      </c>
      <c r="M12" s="36"/>
      <c r="N12" s="37"/>
    </row>
    <row r="13" spans="1:14" ht="29.1" customHeight="1">
      <c r="A13" s="139" t="s">
        <v>328</v>
      </c>
      <c r="B13" s="133">
        <f t="shared" ref="B13:G13" si="1">B11+B12</f>
        <v>71.2</v>
      </c>
      <c r="C13" s="133">
        <f t="shared" si="1"/>
        <v>72.099999999999994</v>
      </c>
      <c r="D13" s="133">
        <f t="shared" si="1"/>
        <v>73</v>
      </c>
      <c r="E13" s="133">
        <f t="shared" si="1"/>
        <v>74.7</v>
      </c>
      <c r="F13" s="133">
        <f t="shared" si="1"/>
        <v>76.5</v>
      </c>
      <c r="G13" s="133">
        <f t="shared" si="1"/>
        <v>78.300000000000011</v>
      </c>
      <c r="H13" s="226"/>
      <c r="I13" s="36"/>
      <c r="J13" s="36"/>
      <c r="K13" s="36"/>
      <c r="L13" s="34" t="s">
        <v>288</v>
      </c>
      <c r="M13" s="36" t="s">
        <v>350</v>
      </c>
      <c r="N13" s="38"/>
    </row>
    <row r="14" spans="1:14" ht="29.1" customHeight="1">
      <c r="A14" s="139" t="s">
        <v>329</v>
      </c>
      <c r="B14" s="133">
        <f>C14</f>
        <v>4.5</v>
      </c>
      <c r="C14" s="133">
        <f>D14</f>
        <v>4.5</v>
      </c>
      <c r="D14" s="134">
        <v>4.5</v>
      </c>
      <c r="E14" s="133">
        <f>D14</f>
        <v>4.5</v>
      </c>
      <c r="F14" s="133">
        <f>E14</f>
        <v>4.5</v>
      </c>
      <c r="G14" s="133">
        <f>F14</f>
        <v>4.5</v>
      </c>
      <c r="H14" s="226"/>
      <c r="I14" s="34"/>
      <c r="J14" s="34"/>
      <c r="K14" s="34"/>
      <c r="L14" s="34" t="s">
        <v>290</v>
      </c>
      <c r="M14" s="34" t="s">
        <v>351</v>
      </c>
      <c r="N14" s="39"/>
    </row>
    <row r="15" spans="1:14" ht="14.25">
      <c r="A15" s="40" t="s">
        <v>85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 ht="14.25">
      <c r="A16" s="26" t="s">
        <v>281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124" t="s">
        <v>282</v>
      </c>
      <c r="B17" s="41"/>
      <c r="C17" s="41"/>
      <c r="D17" s="41"/>
      <c r="E17" s="41"/>
      <c r="F17" s="41"/>
      <c r="G17" s="41"/>
      <c r="H17" s="41"/>
      <c r="I17" s="40" t="s">
        <v>330</v>
      </c>
      <c r="J17" s="42"/>
      <c r="K17" s="40" t="s">
        <v>292</v>
      </c>
      <c r="L17" s="40"/>
      <c r="M17" s="40" t="s">
        <v>86</v>
      </c>
      <c r="N17" s="26" t="s">
        <v>293</v>
      </c>
    </row>
    <row r="18" spans="1:14" ht="18.95" customHeight="1">
      <c r="A18" s="26" t="s">
        <v>283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A13" sqref="A13:K13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231" t="s">
        <v>231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7.25" customHeight="1" thickBot="1">
      <c r="A2" s="57" t="s">
        <v>151</v>
      </c>
      <c r="B2" s="159"/>
      <c r="C2" s="159"/>
      <c r="D2" s="160" t="s">
        <v>152</v>
      </c>
      <c r="E2" s="160"/>
      <c r="F2" s="159"/>
      <c r="G2" s="159"/>
      <c r="H2" s="58" t="s">
        <v>153</v>
      </c>
      <c r="I2" s="161"/>
      <c r="J2" s="161"/>
      <c r="K2" s="162"/>
    </row>
    <row r="3" spans="1:11" ht="16.5" customHeight="1">
      <c r="A3" s="152" t="s">
        <v>154</v>
      </c>
      <c r="B3" s="153"/>
      <c r="C3" s="154"/>
      <c r="D3" s="155" t="s">
        <v>155</v>
      </c>
      <c r="E3" s="156"/>
      <c r="F3" s="156"/>
      <c r="G3" s="157"/>
      <c r="H3" s="155" t="s">
        <v>156</v>
      </c>
      <c r="I3" s="156"/>
      <c r="J3" s="156"/>
      <c r="K3" s="157"/>
    </row>
    <row r="4" spans="1:11" ht="16.5" customHeight="1">
      <c r="A4" s="59" t="s">
        <v>2</v>
      </c>
      <c r="B4" s="232"/>
      <c r="C4" s="233"/>
      <c r="D4" s="150" t="s">
        <v>232</v>
      </c>
      <c r="E4" s="151"/>
      <c r="F4" s="176"/>
      <c r="G4" s="177"/>
      <c r="H4" s="150" t="s">
        <v>233</v>
      </c>
      <c r="I4" s="151"/>
      <c r="J4" s="60" t="s">
        <v>159</v>
      </c>
      <c r="K4" s="61" t="s">
        <v>12</v>
      </c>
    </row>
    <row r="5" spans="1:11" ht="16.5" customHeight="1">
      <c r="A5" s="62" t="s">
        <v>160</v>
      </c>
      <c r="B5" s="234"/>
      <c r="C5" s="235"/>
      <c r="D5" s="150" t="s">
        <v>234</v>
      </c>
      <c r="E5" s="151"/>
      <c r="F5" s="232"/>
      <c r="G5" s="233"/>
      <c r="H5" s="150" t="s">
        <v>235</v>
      </c>
      <c r="I5" s="151"/>
      <c r="J5" s="60" t="s">
        <v>159</v>
      </c>
      <c r="K5" s="61" t="s">
        <v>12</v>
      </c>
    </row>
    <row r="6" spans="1:11" ht="16.5" customHeight="1">
      <c r="A6" s="59" t="s">
        <v>236</v>
      </c>
      <c r="B6" s="63"/>
      <c r="C6" s="64"/>
      <c r="D6" s="150" t="s">
        <v>237</v>
      </c>
      <c r="E6" s="151"/>
      <c r="F6" s="232"/>
      <c r="G6" s="233"/>
      <c r="H6" s="236" t="s">
        <v>238</v>
      </c>
      <c r="I6" s="237"/>
      <c r="J6" s="237"/>
      <c r="K6" s="238"/>
    </row>
    <row r="7" spans="1:11" ht="16.5" customHeight="1">
      <c r="A7" s="59" t="s">
        <v>5</v>
      </c>
      <c r="B7" s="232"/>
      <c r="C7" s="233"/>
      <c r="D7" s="59" t="s">
        <v>239</v>
      </c>
      <c r="E7" s="98"/>
      <c r="F7" s="232"/>
      <c r="G7" s="233"/>
      <c r="H7" s="239"/>
      <c r="I7" s="174"/>
      <c r="J7" s="174"/>
      <c r="K7" s="175"/>
    </row>
    <row r="8" spans="1:11" ht="16.5" customHeight="1" thickBot="1">
      <c r="A8" s="99"/>
      <c r="B8" s="182"/>
      <c r="C8" s="183"/>
      <c r="D8" s="180" t="s">
        <v>240</v>
      </c>
      <c r="E8" s="181"/>
      <c r="F8" s="172"/>
      <c r="G8" s="173"/>
      <c r="H8" s="240"/>
      <c r="I8" s="241"/>
      <c r="J8" s="241"/>
      <c r="K8" s="242"/>
    </row>
    <row r="9" spans="1:11" ht="16.5" customHeight="1" thickBot="1">
      <c r="A9" s="243" t="s">
        <v>35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spans="1:11" ht="16.5" customHeight="1">
      <c r="A10" s="100" t="s">
        <v>241</v>
      </c>
      <c r="B10" s="101" t="s">
        <v>171</v>
      </c>
      <c r="C10" s="102" t="s">
        <v>43</v>
      </c>
      <c r="D10" s="103"/>
      <c r="E10" s="104" t="s">
        <v>242</v>
      </c>
      <c r="F10" s="101" t="s">
        <v>171</v>
      </c>
      <c r="G10" s="102" t="s">
        <v>43</v>
      </c>
      <c r="H10" s="101"/>
      <c r="I10" s="104" t="s">
        <v>243</v>
      </c>
      <c r="J10" s="101" t="s">
        <v>171</v>
      </c>
      <c r="K10" s="105" t="s">
        <v>43</v>
      </c>
    </row>
    <row r="11" spans="1:11" ht="16.5" customHeight="1">
      <c r="A11" s="62" t="s">
        <v>175</v>
      </c>
      <c r="B11" s="76" t="s">
        <v>171</v>
      </c>
      <c r="C11" s="60" t="s">
        <v>43</v>
      </c>
      <c r="D11" s="66"/>
      <c r="E11" s="65" t="s">
        <v>244</v>
      </c>
      <c r="F11" s="76" t="s">
        <v>171</v>
      </c>
      <c r="G11" s="60" t="s">
        <v>43</v>
      </c>
      <c r="H11" s="76"/>
      <c r="I11" s="65" t="s">
        <v>245</v>
      </c>
      <c r="J11" s="76" t="s">
        <v>171</v>
      </c>
      <c r="K11" s="61" t="s">
        <v>43</v>
      </c>
    </row>
    <row r="12" spans="1:11" ht="16.5" customHeight="1" thickBot="1">
      <c r="A12" s="180" t="s">
        <v>246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4"/>
    </row>
    <row r="13" spans="1:11" ht="16.5" customHeight="1" thickBot="1">
      <c r="A13" s="244" t="s">
        <v>247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spans="1:11" ht="16.5" customHeight="1">
      <c r="A14" s="245"/>
      <c r="B14" s="246"/>
      <c r="C14" s="246"/>
      <c r="D14" s="246"/>
      <c r="E14" s="246"/>
      <c r="F14" s="246"/>
      <c r="G14" s="246"/>
      <c r="H14" s="246"/>
      <c r="I14" s="247"/>
      <c r="J14" s="247"/>
      <c r="K14" s="248"/>
    </row>
    <row r="15" spans="1:11" ht="16.5" customHeight="1">
      <c r="A15" s="249"/>
      <c r="B15" s="250"/>
      <c r="C15" s="250"/>
      <c r="D15" s="251"/>
      <c r="E15" s="252"/>
      <c r="F15" s="250"/>
      <c r="G15" s="250"/>
      <c r="H15" s="251"/>
      <c r="I15" s="253"/>
      <c r="J15" s="254"/>
      <c r="K15" s="255"/>
    </row>
    <row r="16" spans="1:11" ht="16.5" customHeight="1" thickBot="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2"/>
    </row>
    <row r="17" spans="1:11" ht="16.5" customHeight="1" thickBot="1">
      <c r="A17" s="244" t="s">
        <v>248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spans="1:11" ht="16.5" customHeight="1">
      <c r="A18" s="245"/>
      <c r="B18" s="246"/>
      <c r="C18" s="246"/>
      <c r="D18" s="246"/>
      <c r="E18" s="246"/>
      <c r="F18" s="246"/>
      <c r="G18" s="246"/>
      <c r="H18" s="246"/>
      <c r="I18" s="247"/>
      <c r="J18" s="247"/>
      <c r="K18" s="248"/>
    </row>
    <row r="19" spans="1:11" ht="16.5" customHeight="1">
      <c r="A19" s="249"/>
      <c r="B19" s="250"/>
      <c r="C19" s="250"/>
      <c r="D19" s="251"/>
      <c r="E19" s="252"/>
      <c r="F19" s="250"/>
      <c r="G19" s="250"/>
      <c r="H19" s="251"/>
      <c r="I19" s="253"/>
      <c r="J19" s="254"/>
      <c r="K19" s="255"/>
    </row>
    <row r="20" spans="1:11" ht="16.5" customHeight="1" thickBot="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11" ht="16.5" customHeight="1" thickBot="1">
      <c r="A21" s="259" t="s">
        <v>211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spans="1:11" ht="16.5" customHeight="1">
      <c r="A22" s="260" t="s">
        <v>212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8"/>
    </row>
    <row r="23" spans="1:11" ht="16.5" customHeight="1">
      <c r="A23" s="201" t="s">
        <v>56</v>
      </c>
      <c r="B23" s="202"/>
      <c r="C23" s="60" t="s">
        <v>159</v>
      </c>
      <c r="D23" s="60" t="s">
        <v>12</v>
      </c>
      <c r="E23" s="261"/>
      <c r="F23" s="261"/>
      <c r="G23" s="261"/>
      <c r="H23" s="261"/>
      <c r="I23" s="261"/>
      <c r="J23" s="261"/>
      <c r="K23" s="262"/>
    </row>
    <row r="24" spans="1:11" ht="16.5" customHeight="1">
      <c r="A24" s="150" t="s">
        <v>249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spans="1:11" ht="16.5" customHeight="1" thickBot="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8"/>
    </row>
    <row r="26" spans="1:11" ht="16.5" customHeight="1" thickBot="1">
      <c r="A26" s="243" t="s">
        <v>216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spans="1:11" ht="16.5" customHeight="1">
      <c r="A27" s="106" t="s">
        <v>217</v>
      </c>
      <c r="B27" s="102" t="s">
        <v>218</v>
      </c>
      <c r="C27" s="102" t="s">
        <v>184</v>
      </c>
      <c r="D27" s="102" t="s">
        <v>185</v>
      </c>
      <c r="E27" s="107" t="s">
        <v>219</v>
      </c>
      <c r="F27" s="102" t="s">
        <v>218</v>
      </c>
      <c r="G27" s="102" t="s">
        <v>184</v>
      </c>
      <c r="H27" s="102" t="s">
        <v>185</v>
      </c>
      <c r="I27" s="107" t="s">
        <v>220</v>
      </c>
      <c r="J27" s="102" t="s">
        <v>218</v>
      </c>
      <c r="K27" s="105" t="s">
        <v>184</v>
      </c>
    </row>
    <row r="28" spans="1:11" ht="16.5" customHeight="1">
      <c r="A28" s="81" t="s">
        <v>250</v>
      </c>
      <c r="B28" s="60" t="s">
        <v>251</v>
      </c>
      <c r="C28" s="60" t="s">
        <v>252</v>
      </c>
      <c r="D28" s="60" t="s">
        <v>253</v>
      </c>
      <c r="E28" s="83" t="s">
        <v>254</v>
      </c>
      <c r="F28" s="60" t="s">
        <v>255</v>
      </c>
      <c r="G28" s="60" t="s">
        <v>252</v>
      </c>
      <c r="H28" s="60" t="s">
        <v>253</v>
      </c>
      <c r="I28" s="83" t="s">
        <v>256</v>
      </c>
      <c r="J28" s="60" t="s">
        <v>255</v>
      </c>
      <c r="K28" s="61" t="s">
        <v>252</v>
      </c>
    </row>
    <row r="29" spans="1:11" ht="16.5" customHeight="1">
      <c r="A29" s="150" t="s">
        <v>257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63"/>
    </row>
    <row r="30" spans="1:11" ht="16.5" customHeight="1" thickBo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ht="16.5" customHeight="1" thickBot="1">
      <c r="A31" s="243" t="s">
        <v>258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pans="1:11" ht="17.25" customHeight="1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7.25" customHeight="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179"/>
    </row>
    <row r="34" spans="1:11" ht="17.25" customHeight="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179"/>
    </row>
    <row r="35" spans="1:11" ht="17.25" customHeight="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179"/>
    </row>
    <row r="36" spans="1:11" ht="17.25" customHeight="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179"/>
    </row>
    <row r="37" spans="1:11" ht="17.25" customHeight="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179"/>
    </row>
    <row r="38" spans="1:11" ht="17.25" customHeight="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179"/>
    </row>
    <row r="39" spans="1:11" ht="17.25" customHeight="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179"/>
    </row>
    <row r="40" spans="1:11" ht="17.2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179"/>
    </row>
    <row r="41" spans="1:11" ht="17.2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179"/>
    </row>
    <row r="42" spans="1:11" ht="17.25" customHeight="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179"/>
    </row>
    <row r="43" spans="1:11" ht="17.25" customHeight="1" thickBot="1">
      <c r="A43" s="211" t="s">
        <v>215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6.5" customHeight="1">
      <c r="A44" s="243" t="s">
        <v>259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pans="1:11" ht="18" customHeight="1">
      <c r="A45" s="267" t="s">
        <v>213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pans="1:11" ht="18" customHeight="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pans="1:11" ht="18" customHeight="1" thickBot="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21" customHeight="1" thickBot="1">
      <c r="A48" s="108" t="s">
        <v>224</v>
      </c>
      <c r="B48" s="270" t="s">
        <v>225</v>
      </c>
      <c r="C48" s="270"/>
      <c r="D48" s="109" t="s">
        <v>226</v>
      </c>
      <c r="E48" s="110"/>
      <c r="F48" s="109" t="s">
        <v>227</v>
      </c>
      <c r="G48" s="111"/>
      <c r="H48" s="271" t="s">
        <v>228</v>
      </c>
      <c r="I48" s="271"/>
      <c r="J48" s="270"/>
      <c r="K48" s="272"/>
    </row>
    <row r="49" spans="1:11" ht="16.5" customHeight="1" thickBot="1">
      <c r="A49" s="166" t="s">
        <v>229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8"/>
    </row>
    <row r="50" spans="1:11" ht="16.5" customHeight="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thickBot="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thickBot="1">
      <c r="A52" s="108" t="s">
        <v>224</v>
      </c>
      <c r="B52" s="270" t="s">
        <v>225</v>
      </c>
      <c r="C52" s="270"/>
      <c r="D52" s="109" t="s">
        <v>226</v>
      </c>
      <c r="E52" s="109"/>
      <c r="F52" s="109" t="s">
        <v>227</v>
      </c>
      <c r="G52" s="109"/>
      <c r="H52" s="271" t="s">
        <v>228</v>
      </c>
      <c r="I52" s="271"/>
      <c r="J52" s="279"/>
      <c r="K52" s="280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zoomScalePageLayoutView="125" workbookViewId="0">
      <selection activeCell="A32" sqref="A32:K32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>
      <c r="A2" s="2" t="s">
        <v>1</v>
      </c>
      <c r="B2" s="317"/>
      <c r="C2" s="317"/>
      <c r="D2" s="3" t="s">
        <v>2</v>
      </c>
      <c r="E2" s="4"/>
      <c r="F2" s="5" t="s">
        <v>3</v>
      </c>
      <c r="G2" s="318"/>
      <c r="H2" s="318"/>
      <c r="I2" s="6" t="s">
        <v>4</v>
      </c>
      <c r="J2" s="318"/>
      <c r="K2" s="319"/>
    </row>
    <row r="3" spans="1:11">
      <c r="A3" s="7" t="s">
        <v>5</v>
      </c>
      <c r="B3" s="232"/>
      <c r="C3" s="232"/>
      <c r="D3" s="8" t="s">
        <v>6</v>
      </c>
      <c r="E3" s="320"/>
      <c r="F3" s="234"/>
      <c r="G3" s="234"/>
      <c r="H3" s="261" t="s">
        <v>7</v>
      </c>
      <c r="I3" s="261"/>
      <c r="J3" s="261"/>
      <c r="K3" s="262"/>
    </row>
    <row r="4" spans="1:11">
      <c r="A4" s="9" t="s">
        <v>8</v>
      </c>
      <c r="B4" s="10"/>
      <c r="C4" s="10"/>
      <c r="D4" s="11" t="s">
        <v>9</v>
      </c>
      <c r="E4" s="234"/>
      <c r="F4" s="234"/>
      <c r="G4" s="234"/>
      <c r="H4" s="202" t="s">
        <v>10</v>
      </c>
      <c r="I4" s="202"/>
      <c r="J4" s="12" t="s">
        <v>11</v>
      </c>
      <c r="K4" s="13" t="s">
        <v>12</v>
      </c>
    </row>
    <row r="5" spans="1:11">
      <c r="A5" s="9" t="s">
        <v>13</v>
      </c>
      <c r="B5" s="232"/>
      <c r="C5" s="232"/>
      <c r="D5" s="8" t="s">
        <v>14</v>
      </c>
      <c r="E5" s="8" t="s">
        <v>15</v>
      </c>
      <c r="F5" s="8" t="s">
        <v>16</v>
      </c>
      <c r="G5" s="8" t="s">
        <v>17</v>
      </c>
      <c r="H5" s="202" t="s">
        <v>18</v>
      </c>
      <c r="I5" s="202"/>
      <c r="J5" s="12" t="s">
        <v>11</v>
      </c>
      <c r="K5" s="13" t="s">
        <v>12</v>
      </c>
    </row>
    <row r="6" spans="1:11" ht="15" thickBot="1">
      <c r="A6" s="14" t="s">
        <v>19</v>
      </c>
      <c r="B6" s="314"/>
      <c r="C6" s="314"/>
      <c r="D6" s="15" t="s">
        <v>20</v>
      </c>
      <c r="E6" s="16"/>
      <c r="F6" s="17"/>
      <c r="G6" s="15"/>
      <c r="H6" s="315" t="s">
        <v>21</v>
      </c>
      <c r="I6" s="315"/>
      <c r="J6" s="17" t="s">
        <v>11</v>
      </c>
      <c r="K6" s="18" t="s">
        <v>12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305"/>
      <c r="H8" s="306"/>
      <c r="I8" s="306"/>
      <c r="J8" s="306"/>
      <c r="K8" s="307"/>
    </row>
    <row r="9" spans="1:11">
      <c r="A9" s="201" t="s">
        <v>28</v>
      </c>
      <c r="B9" s="202"/>
      <c r="C9" s="12" t="s">
        <v>11</v>
      </c>
      <c r="D9" s="12" t="s">
        <v>12</v>
      </c>
      <c r="E9" s="8" t="s">
        <v>29</v>
      </c>
      <c r="F9" s="23" t="s">
        <v>30</v>
      </c>
      <c r="G9" s="308"/>
      <c r="H9" s="309"/>
      <c r="I9" s="309"/>
      <c r="J9" s="309"/>
      <c r="K9" s="310"/>
    </row>
    <row r="10" spans="1:11">
      <c r="A10" s="201" t="s">
        <v>31</v>
      </c>
      <c r="B10" s="202"/>
      <c r="C10" s="12" t="s">
        <v>11</v>
      </c>
      <c r="D10" s="12" t="s">
        <v>12</v>
      </c>
      <c r="E10" s="8" t="s">
        <v>32</v>
      </c>
      <c r="F10" s="23" t="s">
        <v>33</v>
      </c>
      <c r="G10" s="308" t="s">
        <v>34</v>
      </c>
      <c r="H10" s="309"/>
      <c r="I10" s="309"/>
      <c r="J10" s="309"/>
      <c r="K10" s="310"/>
    </row>
    <row r="11" spans="1:11">
      <c r="A11" s="267" t="s">
        <v>35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1:11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>
      <c r="A16" s="260" t="s">
        <v>54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8"/>
    </row>
    <row r="17" spans="1:11">
      <c r="A17" s="201" t="s">
        <v>260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63"/>
    </row>
    <row r="18" spans="1:11">
      <c r="A18" s="201" t="s">
        <v>55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63"/>
    </row>
    <row r="19" spans="1:11">
      <c r="A19" s="311"/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87"/>
    </row>
    <row r="21" spans="1:11">
      <c r="A21" s="249"/>
      <c r="B21" s="250"/>
      <c r="C21" s="250"/>
      <c r="D21" s="250"/>
      <c r="E21" s="250"/>
      <c r="F21" s="250"/>
      <c r="G21" s="250"/>
      <c r="H21" s="250"/>
      <c r="I21" s="250"/>
      <c r="J21" s="250"/>
      <c r="K21" s="287"/>
    </row>
    <row r="22" spans="1:1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87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01" t="s">
        <v>56</v>
      </c>
      <c r="B24" s="202"/>
      <c r="C24" s="12" t="s">
        <v>11</v>
      </c>
      <c r="D24" s="12" t="s">
        <v>12</v>
      </c>
      <c r="E24" s="261"/>
      <c r="F24" s="261"/>
      <c r="G24" s="261"/>
      <c r="H24" s="261"/>
      <c r="I24" s="261"/>
      <c r="J24" s="261"/>
      <c r="K24" s="262"/>
    </row>
    <row r="25" spans="1:11" ht="15" thickBot="1">
      <c r="A25" s="24" t="s">
        <v>57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5" thickBo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>
      <c r="A27" s="302" t="s">
        <v>58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>
      <c r="A28" s="284"/>
      <c r="B28" s="285"/>
      <c r="C28" s="285"/>
      <c r="D28" s="285"/>
      <c r="E28" s="285"/>
      <c r="F28" s="285"/>
      <c r="G28" s="285"/>
      <c r="H28" s="285"/>
      <c r="I28" s="285"/>
      <c r="J28" s="285"/>
      <c r="K28" s="286"/>
    </row>
    <row r="29" spans="1:11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6"/>
    </row>
    <row r="32" spans="1:1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23.1" customHeight="1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6"/>
    </row>
    <row r="34" spans="1:11" ht="23.1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87"/>
    </row>
    <row r="35" spans="1:11" ht="23.1" customHeight="1">
      <c r="A35" s="288"/>
      <c r="B35" s="250"/>
      <c r="C35" s="250"/>
      <c r="D35" s="250"/>
      <c r="E35" s="250"/>
      <c r="F35" s="250"/>
      <c r="G35" s="250"/>
      <c r="H35" s="250"/>
      <c r="I35" s="250"/>
      <c r="J35" s="250"/>
      <c r="K35" s="287"/>
    </row>
    <row r="36" spans="1:11" ht="23.1" customHeight="1" thickBo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18.75" customHeight="1">
      <c r="A37" s="292" t="s">
        <v>59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spans="1:11" ht="18.75" customHeight="1">
      <c r="A38" s="201" t="s">
        <v>60</v>
      </c>
      <c r="B38" s="202"/>
      <c r="C38" s="202"/>
      <c r="D38" s="261" t="s">
        <v>61</v>
      </c>
      <c r="E38" s="261"/>
      <c r="F38" s="253" t="s">
        <v>62</v>
      </c>
      <c r="G38" s="295"/>
      <c r="H38" s="202" t="s">
        <v>63</v>
      </c>
      <c r="I38" s="202"/>
      <c r="J38" s="202" t="s">
        <v>64</v>
      </c>
      <c r="K38" s="263"/>
    </row>
    <row r="39" spans="1:11" ht="18.75" customHeight="1">
      <c r="A39" s="9" t="s">
        <v>65</v>
      </c>
      <c r="B39" s="202" t="s">
        <v>66</v>
      </c>
      <c r="C39" s="202"/>
      <c r="D39" s="202"/>
      <c r="E39" s="202"/>
      <c r="F39" s="202"/>
      <c r="G39" s="202"/>
      <c r="H39" s="202"/>
      <c r="I39" s="202"/>
      <c r="J39" s="202"/>
      <c r="K39" s="263"/>
    </row>
    <row r="40" spans="1:11" ht="30.95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63"/>
    </row>
    <row r="41" spans="1:11" ht="18.7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63"/>
    </row>
    <row r="42" spans="1:11" ht="32.1" customHeight="1" thickBot="1">
      <c r="A42" s="14" t="s">
        <v>67</v>
      </c>
      <c r="B42" s="281" t="s">
        <v>68</v>
      </c>
      <c r="C42" s="281"/>
      <c r="D42" s="15" t="s">
        <v>69</v>
      </c>
      <c r="E42" s="16"/>
      <c r="F42" s="15" t="s">
        <v>70</v>
      </c>
      <c r="G42" s="25"/>
      <c r="H42" s="282" t="s">
        <v>71</v>
      </c>
      <c r="I42" s="282"/>
      <c r="J42" s="281"/>
      <c r="K42" s="28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zoomScaleNormal="100" zoomScalePageLayoutView="125" workbookViewId="0">
      <selection activeCell="E23" sqref="E23"/>
    </sheetView>
  </sheetViews>
  <sheetFormatPr defaultColWidth="9" defaultRowHeight="14.25"/>
  <cols>
    <col min="1" max="1" width="7" customWidth="1"/>
    <col min="2" max="2" width="12.125" customWidth="1"/>
    <col min="3" max="3" width="11.25" customWidth="1"/>
    <col min="4" max="4" width="13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9" t="s">
        <v>87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</row>
    <row r="2" spans="1:15" s="44" customFormat="1" ht="16.5">
      <c r="A2" s="330" t="s">
        <v>88</v>
      </c>
      <c r="B2" s="331" t="s">
        <v>89</v>
      </c>
      <c r="C2" s="331" t="s">
        <v>90</v>
      </c>
      <c r="D2" s="331" t="s">
        <v>91</v>
      </c>
      <c r="E2" s="331" t="s">
        <v>92</v>
      </c>
      <c r="F2" s="331" t="s">
        <v>93</v>
      </c>
      <c r="G2" s="331" t="s">
        <v>94</v>
      </c>
      <c r="H2" s="331" t="s">
        <v>95</v>
      </c>
      <c r="I2" s="43" t="s">
        <v>96</v>
      </c>
      <c r="J2" s="43" t="s">
        <v>97</v>
      </c>
      <c r="K2" s="43" t="s">
        <v>98</v>
      </c>
      <c r="L2" s="43" t="s">
        <v>99</v>
      </c>
      <c r="M2" s="43" t="s">
        <v>100</v>
      </c>
      <c r="N2" s="331" t="s">
        <v>101</v>
      </c>
      <c r="O2" s="331" t="s">
        <v>102</v>
      </c>
    </row>
    <row r="3" spans="1:15" s="44" customFormat="1" ht="16.5">
      <c r="A3" s="330"/>
      <c r="B3" s="332"/>
      <c r="C3" s="332"/>
      <c r="D3" s="332"/>
      <c r="E3" s="332"/>
      <c r="F3" s="332"/>
      <c r="G3" s="332"/>
      <c r="H3" s="332"/>
      <c r="I3" s="43" t="s">
        <v>103</v>
      </c>
      <c r="J3" s="43" t="s">
        <v>103</v>
      </c>
      <c r="K3" s="43" t="s">
        <v>103</v>
      </c>
      <c r="L3" s="43" t="s">
        <v>103</v>
      </c>
      <c r="M3" s="43" t="s">
        <v>103</v>
      </c>
      <c r="N3" s="332"/>
      <c r="O3" s="332"/>
    </row>
    <row r="4" spans="1:15">
      <c r="A4" s="45">
        <v>1</v>
      </c>
      <c r="B4" s="46">
        <v>112</v>
      </c>
      <c r="C4" s="141" t="s">
        <v>334</v>
      </c>
      <c r="D4" s="140" t="s">
        <v>332</v>
      </c>
      <c r="E4" s="46" t="s">
        <v>310</v>
      </c>
      <c r="F4" s="127" t="s">
        <v>336</v>
      </c>
      <c r="G4" s="46" t="s">
        <v>295</v>
      </c>
      <c r="H4" s="46" t="s">
        <v>295</v>
      </c>
      <c r="I4" s="46">
        <v>2</v>
      </c>
      <c r="J4" s="46">
        <v>3</v>
      </c>
      <c r="K4" s="46"/>
      <c r="L4" s="46">
        <v>1</v>
      </c>
      <c r="M4" s="46">
        <v>3</v>
      </c>
      <c r="N4" s="46">
        <f>SUM(I4:M4)</f>
        <v>9</v>
      </c>
      <c r="O4" s="46" t="s">
        <v>296</v>
      </c>
    </row>
    <row r="5" spans="1:15">
      <c r="A5" s="45">
        <v>1</v>
      </c>
      <c r="B5" s="46">
        <v>116</v>
      </c>
      <c r="C5" s="141" t="s">
        <v>334</v>
      </c>
      <c r="D5" s="140" t="s">
        <v>333</v>
      </c>
      <c r="E5" s="46" t="s">
        <v>310</v>
      </c>
      <c r="F5" s="127" t="s">
        <v>336</v>
      </c>
      <c r="G5" s="46" t="s">
        <v>295</v>
      </c>
      <c r="H5" s="46" t="s">
        <v>295</v>
      </c>
      <c r="I5" s="46">
        <v>3</v>
      </c>
      <c r="J5" s="46">
        <v>2</v>
      </c>
      <c r="K5" s="46">
        <v>1</v>
      </c>
      <c r="L5" s="46">
        <v>1</v>
      </c>
      <c r="M5" s="46">
        <v>2</v>
      </c>
      <c r="N5" s="46">
        <f>SUM(I5:M5)</f>
        <v>9</v>
      </c>
      <c r="O5" s="46" t="s">
        <v>296</v>
      </c>
    </row>
    <row r="6" spans="1:15">
      <c r="A6" s="45">
        <v>1</v>
      </c>
      <c r="B6" s="46">
        <v>113</v>
      </c>
      <c r="C6" s="141" t="s">
        <v>334</v>
      </c>
      <c r="D6" s="140" t="s">
        <v>332</v>
      </c>
      <c r="E6" s="46" t="s">
        <v>310</v>
      </c>
      <c r="F6" s="127" t="s">
        <v>336</v>
      </c>
      <c r="G6" s="46" t="s">
        <v>295</v>
      </c>
      <c r="H6" s="46" t="s">
        <v>295</v>
      </c>
      <c r="I6" s="46">
        <v>3</v>
      </c>
      <c r="J6" s="46">
        <v>1</v>
      </c>
      <c r="K6" s="46">
        <v>1</v>
      </c>
      <c r="L6" s="46">
        <v>1</v>
      </c>
      <c r="M6" s="46">
        <v>2</v>
      </c>
      <c r="N6" s="46">
        <f>SUM(I6:M6)</f>
        <v>8</v>
      </c>
      <c r="O6" s="46" t="s">
        <v>296</v>
      </c>
    </row>
    <row r="7" spans="1:15">
      <c r="A7" s="45">
        <v>1</v>
      </c>
      <c r="B7" s="46">
        <v>117</v>
      </c>
      <c r="C7" s="141" t="s">
        <v>334</v>
      </c>
      <c r="D7" s="140" t="s">
        <v>333</v>
      </c>
      <c r="E7" s="46" t="s">
        <v>310</v>
      </c>
      <c r="F7" s="127" t="s">
        <v>336</v>
      </c>
      <c r="G7" s="46" t="s">
        <v>295</v>
      </c>
      <c r="H7" s="46" t="s">
        <v>295</v>
      </c>
      <c r="I7" s="46">
        <v>3</v>
      </c>
      <c r="J7" s="46">
        <v>2</v>
      </c>
      <c r="K7" s="46">
        <v>1</v>
      </c>
      <c r="L7" s="46">
        <v>1</v>
      </c>
      <c r="M7" s="46">
        <v>2</v>
      </c>
      <c r="N7" s="46">
        <f>SUM(I7:M7)</f>
        <v>9</v>
      </c>
      <c r="O7" s="46" t="s">
        <v>296</v>
      </c>
    </row>
    <row r="8" spans="1:15">
      <c r="A8" s="45"/>
      <c r="B8" s="46"/>
      <c r="C8" s="127"/>
      <c r="D8" s="126"/>
      <c r="E8" s="46"/>
      <c r="F8" s="127"/>
      <c r="G8" s="46"/>
      <c r="H8" s="46"/>
      <c r="I8" s="45"/>
      <c r="J8" s="45"/>
      <c r="K8" s="45"/>
      <c r="L8" s="45"/>
      <c r="M8" s="45"/>
      <c r="N8" s="45"/>
      <c r="O8" s="45"/>
    </row>
    <row r="9" spans="1: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s="49" customFormat="1" ht="18.75">
      <c r="A12" s="321" t="s">
        <v>297</v>
      </c>
      <c r="B12" s="322"/>
      <c r="C12" s="322"/>
      <c r="D12" s="323"/>
      <c r="E12" s="324"/>
      <c r="F12" s="325"/>
      <c r="G12" s="325"/>
      <c r="H12" s="325"/>
      <c r="I12" s="326"/>
      <c r="J12" s="321" t="s">
        <v>298</v>
      </c>
      <c r="K12" s="322"/>
      <c r="L12" s="322"/>
      <c r="M12" s="323"/>
      <c r="N12" s="47"/>
      <c r="O12" s="48"/>
    </row>
    <row r="13" spans="1:15" ht="63" customHeight="1">
      <c r="A13" s="327" t="s">
        <v>106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</row>
    <row r="14" spans="1:15">
      <c r="A14" t="s">
        <v>280</v>
      </c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" type="noConversion"/>
  <dataValidations count="1">
    <dataValidation type="list" allowBlank="1" showInputMessage="1" showErrorMessage="1" sqref="O1 O3:O1048576" xr:uid="{00000000-0002-0000-05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zoomScalePageLayoutView="125" workbookViewId="0">
      <selection activeCell="B5" sqref="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9" t="s">
        <v>107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</row>
    <row r="2" spans="1:13" s="44" customFormat="1" ht="16.5">
      <c r="A2" s="330" t="s">
        <v>88</v>
      </c>
      <c r="B2" s="331" t="s">
        <v>93</v>
      </c>
      <c r="C2" s="331" t="s">
        <v>89</v>
      </c>
      <c r="D2" s="331" t="s">
        <v>90</v>
      </c>
      <c r="E2" s="331" t="s">
        <v>91</v>
      </c>
      <c r="F2" s="331" t="s">
        <v>92</v>
      </c>
      <c r="G2" s="330" t="s">
        <v>108</v>
      </c>
      <c r="H2" s="330"/>
      <c r="I2" s="330" t="s">
        <v>109</v>
      </c>
      <c r="J2" s="330"/>
      <c r="K2" s="340" t="s">
        <v>110</v>
      </c>
      <c r="L2" s="334" t="s">
        <v>111</v>
      </c>
      <c r="M2" s="336" t="s">
        <v>112</v>
      </c>
    </row>
    <row r="3" spans="1:13" s="44" customFormat="1" ht="16.5">
      <c r="A3" s="330"/>
      <c r="B3" s="332"/>
      <c r="C3" s="332"/>
      <c r="D3" s="332"/>
      <c r="E3" s="332"/>
      <c r="F3" s="332"/>
      <c r="G3" s="43" t="s">
        <v>113</v>
      </c>
      <c r="H3" s="43" t="s">
        <v>114</v>
      </c>
      <c r="I3" s="43" t="s">
        <v>113</v>
      </c>
      <c r="J3" s="43" t="s">
        <v>114</v>
      </c>
      <c r="K3" s="341"/>
      <c r="L3" s="335"/>
      <c r="M3" s="337"/>
    </row>
    <row r="4" spans="1:13">
      <c r="A4" s="45">
        <v>1</v>
      </c>
      <c r="B4" s="127" t="s">
        <v>336</v>
      </c>
      <c r="C4" s="46">
        <v>112</v>
      </c>
      <c r="D4" s="141" t="s">
        <v>334</v>
      </c>
      <c r="E4" s="140" t="s">
        <v>332</v>
      </c>
      <c r="F4" s="46" t="s">
        <v>310</v>
      </c>
      <c r="G4" s="128">
        <v>0.02</v>
      </c>
      <c r="H4" s="128">
        <v>0.03</v>
      </c>
      <c r="I4" s="128">
        <v>0.02</v>
      </c>
      <c r="J4" s="128">
        <v>0.03</v>
      </c>
      <c r="K4" s="128">
        <f>SUM(G4:J4)</f>
        <v>0.1</v>
      </c>
      <c r="L4" s="46" t="s">
        <v>299</v>
      </c>
      <c r="M4" s="46" t="s">
        <v>296</v>
      </c>
    </row>
    <row r="5" spans="1:13">
      <c r="A5" s="45">
        <v>1</v>
      </c>
      <c r="B5" s="127" t="s">
        <v>336</v>
      </c>
      <c r="C5" s="46">
        <v>116</v>
      </c>
      <c r="D5" s="141" t="s">
        <v>334</v>
      </c>
      <c r="E5" s="140" t="s">
        <v>333</v>
      </c>
      <c r="F5" s="46" t="s">
        <v>310</v>
      </c>
      <c r="G5" s="128">
        <v>0.02</v>
      </c>
      <c r="H5" s="128">
        <v>0.03</v>
      </c>
      <c r="I5" s="128">
        <v>0.02</v>
      </c>
      <c r="J5" s="128">
        <v>0.03</v>
      </c>
      <c r="K5" s="128">
        <f>SUM(G5:J5)</f>
        <v>0.1</v>
      </c>
      <c r="L5" s="46" t="s">
        <v>299</v>
      </c>
      <c r="M5" s="46" t="s">
        <v>296</v>
      </c>
    </row>
    <row r="6" spans="1:13">
      <c r="A6" s="45">
        <v>1</v>
      </c>
      <c r="B6" s="127" t="s">
        <v>336</v>
      </c>
      <c r="C6" s="46">
        <v>113</v>
      </c>
      <c r="D6" s="141" t="s">
        <v>334</v>
      </c>
      <c r="E6" s="140" t="s">
        <v>332</v>
      </c>
      <c r="F6" s="46" t="s">
        <v>310</v>
      </c>
      <c r="G6" s="128">
        <v>0.03</v>
      </c>
      <c r="H6" s="128">
        <v>0.03</v>
      </c>
      <c r="I6" s="128">
        <v>0.03</v>
      </c>
      <c r="J6" s="128">
        <v>0.03</v>
      </c>
      <c r="K6" s="128">
        <f>SUM(G6:J6)</f>
        <v>0.12</v>
      </c>
      <c r="L6" s="46" t="s">
        <v>299</v>
      </c>
      <c r="M6" s="46" t="s">
        <v>296</v>
      </c>
    </row>
    <row r="7" spans="1:13">
      <c r="A7" s="45">
        <v>1</v>
      </c>
      <c r="B7" s="127" t="s">
        <v>336</v>
      </c>
      <c r="C7" s="46">
        <v>117</v>
      </c>
      <c r="D7" s="141" t="s">
        <v>334</v>
      </c>
      <c r="E7" s="140" t="s">
        <v>333</v>
      </c>
      <c r="F7" s="46" t="s">
        <v>310</v>
      </c>
      <c r="G7" s="128">
        <v>0.02</v>
      </c>
      <c r="H7" s="128">
        <v>0.03</v>
      </c>
      <c r="I7" s="128">
        <v>0.02</v>
      </c>
      <c r="J7" s="128">
        <v>0.03</v>
      </c>
      <c r="K7" s="128">
        <f>SUM(G7:J7)</f>
        <v>0.1</v>
      </c>
      <c r="L7" s="46" t="s">
        <v>299</v>
      </c>
      <c r="M7" s="46" t="s">
        <v>296</v>
      </c>
    </row>
    <row r="8" spans="1:13">
      <c r="A8" s="45"/>
      <c r="B8" s="127"/>
      <c r="C8" s="46"/>
      <c r="D8" s="127"/>
      <c r="E8" s="126"/>
      <c r="F8" s="46"/>
      <c r="G8" s="128"/>
      <c r="H8" s="128"/>
      <c r="I8" s="128"/>
      <c r="J8" s="128"/>
      <c r="K8" s="129"/>
      <c r="L8" s="46"/>
      <c r="M8" s="45"/>
    </row>
    <row r="9" spans="1:1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s="49" customFormat="1" ht="18.75">
      <c r="A12" s="321" t="s">
        <v>297</v>
      </c>
      <c r="B12" s="322"/>
      <c r="C12" s="322"/>
      <c r="D12" s="322"/>
      <c r="E12" s="323"/>
      <c r="F12" s="324"/>
      <c r="G12" s="326"/>
      <c r="H12" s="321" t="s">
        <v>300</v>
      </c>
      <c r="I12" s="322"/>
      <c r="J12" s="322"/>
      <c r="K12" s="323"/>
      <c r="L12" s="338"/>
      <c r="M12" s="339"/>
    </row>
    <row r="13" spans="1:13" ht="112.5" customHeight="1">
      <c r="A13" s="333" t="s">
        <v>115</v>
      </c>
      <c r="B13" s="333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</row>
    <row r="14" spans="1:13">
      <c r="A14" t="s">
        <v>279</v>
      </c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3:M13"/>
    <mergeCell ref="L2:L3"/>
    <mergeCell ref="M2:M3"/>
    <mergeCell ref="A12:E12"/>
    <mergeCell ref="F12:G12"/>
    <mergeCell ref="H12:K12"/>
    <mergeCell ref="L12:M12"/>
  </mergeCells>
  <phoneticPr fontId="2" type="noConversion"/>
  <dataValidations count="1">
    <dataValidation type="list" allowBlank="1" showInputMessage="1" showErrorMessage="1" sqref="M1:M1048576" xr:uid="{00000000-0002-0000-06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zoomScaleNormal="100" zoomScalePageLayoutView="125" workbookViewId="0">
      <selection activeCell="E8" sqref="E8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9" t="s">
        <v>116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</row>
    <row r="2" spans="1:23" s="44" customFormat="1" ht="15.95" customHeight="1">
      <c r="A2" s="331" t="s">
        <v>117</v>
      </c>
      <c r="B2" s="331" t="s">
        <v>93</v>
      </c>
      <c r="C2" s="331" t="s">
        <v>89</v>
      </c>
      <c r="D2" s="331" t="s">
        <v>90</v>
      </c>
      <c r="E2" s="331" t="s">
        <v>91</v>
      </c>
      <c r="F2" s="331" t="s">
        <v>92</v>
      </c>
      <c r="G2" s="347" t="s">
        <v>118</v>
      </c>
      <c r="H2" s="344"/>
      <c r="I2" s="345"/>
      <c r="J2" s="347" t="s">
        <v>119</v>
      </c>
      <c r="K2" s="344"/>
      <c r="L2" s="345"/>
      <c r="M2" s="347" t="s">
        <v>120</v>
      </c>
      <c r="N2" s="344"/>
      <c r="O2" s="345"/>
      <c r="P2" s="347" t="s">
        <v>121</v>
      </c>
      <c r="Q2" s="344"/>
      <c r="R2" s="345"/>
      <c r="S2" s="344" t="s">
        <v>122</v>
      </c>
      <c r="T2" s="344"/>
      <c r="U2" s="345"/>
      <c r="V2" s="352" t="s">
        <v>123</v>
      </c>
      <c r="W2" s="352" t="s">
        <v>102</v>
      </c>
    </row>
    <row r="3" spans="1:23" s="44" customFormat="1" ht="16.5">
      <c r="A3" s="332"/>
      <c r="B3" s="351"/>
      <c r="C3" s="351"/>
      <c r="D3" s="351"/>
      <c r="E3" s="351"/>
      <c r="F3" s="351"/>
      <c r="G3" s="43" t="s">
        <v>124</v>
      </c>
      <c r="H3" s="43" t="s">
        <v>74</v>
      </c>
      <c r="I3" s="43" t="s">
        <v>93</v>
      </c>
      <c r="J3" s="43" t="s">
        <v>124</v>
      </c>
      <c r="K3" s="43" t="s">
        <v>74</v>
      </c>
      <c r="L3" s="43" t="s">
        <v>93</v>
      </c>
      <c r="M3" s="43" t="s">
        <v>124</v>
      </c>
      <c r="N3" s="43" t="s">
        <v>74</v>
      </c>
      <c r="O3" s="43" t="s">
        <v>93</v>
      </c>
      <c r="P3" s="43" t="s">
        <v>124</v>
      </c>
      <c r="Q3" s="43" t="s">
        <v>74</v>
      </c>
      <c r="R3" s="43" t="s">
        <v>93</v>
      </c>
      <c r="S3" s="43" t="s">
        <v>124</v>
      </c>
      <c r="T3" s="43" t="s">
        <v>74</v>
      </c>
      <c r="U3" s="43" t="s">
        <v>93</v>
      </c>
      <c r="V3" s="353"/>
      <c r="W3" s="353"/>
    </row>
    <row r="4" spans="1:23">
      <c r="A4" s="348" t="s">
        <v>125</v>
      </c>
      <c r="B4" s="342" t="s">
        <v>336</v>
      </c>
      <c r="C4" s="46">
        <v>112</v>
      </c>
      <c r="D4" s="141" t="s">
        <v>334</v>
      </c>
      <c r="E4" s="140" t="s">
        <v>332</v>
      </c>
      <c r="F4" s="46" t="s">
        <v>310</v>
      </c>
      <c r="G4" s="130" t="s">
        <v>301</v>
      </c>
      <c r="H4" s="130" t="s">
        <v>302</v>
      </c>
      <c r="I4" s="130" t="s">
        <v>303</v>
      </c>
      <c r="J4" s="46"/>
      <c r="K4" s="46"/>
      <c r="L4" s="46"/>
      <c r="M4" s="131" t="s">
        <v>307</v>
      </c>
      <c r="N4" s="131" t="s">
        <v>308</v>
      </c>
      <c r="O4" s="46" t="s">
        <v>309</v>
      </c>
      <c r="P4" s="46"/>
      <c r="Q4" s="46"/>
      <c r="R4" s="46"/>
      <c r="S4" s="46"/>
      <c r="T4" s="46"/>
      <c r="U4" s="46"/>
      <c r="V4" s="46"/>
      <c r="W4" s="46"/>
    </row>
    <row r="5" spans="1:23" ht="16.5">
      <c r="A5" s="349"/>
      <c r="B5" s="346"/>
      <c r="C5" s="46">
        <v>116</v>
      </c>
      <c r="D5" s="141" t="s">
        <v>334</v>
      </c>
      <c r="E5" s="140" t="s">
        <v>333</v>
      </c>
      <c r="F5" s="46" t="s">
        <v>310</v>
      </c>
      <c r="G5" s="347" t="s">
        <v>126</v>
      </c>
      <c r="H5" s="344"/>
      <c r="I5" s="345"/>
      <c r="J5" s="347" t="s">
        <v>127</v>
      </c>
      <c r="K5" s="344"/>
      <c r="L5" s="345"/>
      <c r="M5" s="347" t="s">
        <v>128</v>
      </c>
      <c r="N5" s="344"/>
      <c r="O5" s="345"/>
      <c r="P5" s="347" t="s">
        <v>129</v>
      </c>
      <c r="Q5" s="344"/>
      <c r="R5" s="345"/>
      <c r="S5" s="344" t="s">
        <v>130</v>
      </c>
      <c r="T5" s="344"/>
      <c r="U5" s="345"/>
      <c r="V5" s="46"/>
      <c r="W5" s="46"/>
    </row>
    <row r="6" spans="1:23" ht="16.5">
      <c r="A6" s="349"/>
      <c r="B6" s="346"/>
      <c r="C6" s="46">
        <v>112</v>
      </c>
      <c r="D6" s="141" t="s">
        <v>334</v>
      </c>
      <c r="E6" s="140" t="s">
        <v>332</v>
      </c>
      <c r="F6" s="46" t="s">
        <v>310</v>
      </c>
      <c r="G6" s="43" t="s">
        <v>124</v>
      </c>
      <c r="H6" s="43" t="s">
        <v>74</v>
      </c>
      <c r="I6" s="43" t="s">
        <v>93</v>
      </c>
      <c r="J6" s="43" t="s">
        <v>124</v>
      </c>
      <c r="K6" s="43" t="s">
        <v>74</v>
      </c>
      <c r="L6" s="43" t="s">
        <v>93</v>
      </c>
      <c r="M6" s="43" t="s">
        <v>124</v>
      </c>
      <c r="N6" s="43" t="s">
        <v>74</v>
      </c>
      <c r="O6" s="43" t="s">
        <v>93</v>
      </c>
      <c r="P6" s="43" t="s">
        <v>124</v>
      </c>
      <c r="Q6" s="43" t="s">
        <v>74</v>
      </c>
      <c r="R6" s="43" t="s">
        <v>93</v>
      </c>
      <c r="S6" s="43" t="s">
        <v>124</v>
      </c>
      <c r="T6" s="43" t="s">
        <v>74</v>
      </c>
      <c r="U6" s="43" t="s">
        <v>93</v>
      </c>
      <c r="V6" s="46"/>
      <c r="W6" s="46"/>
    </row>
    <row r="7" spans="1:23">
      <c r="A7" s="350"/>
      <c r="B7" s="343"/>
      <c r="C7" s="46">
        <v>116</v>
      </c>
      <c r="D7" s="141" t="s">
        <v>334</v>
      </c>
      <c r="E7" s="140" t="s">
        <v>333</v>
      </c>
      <c r="F7" s="46" t="s">
        <v>310</v>
      </c>
      <c r="G7" s="130" t="s">
        <v>304</v>
      </c>
      <c r="H7" s="46" t="s">
        <v>305</v>
      </c>
      <c r="I7" s="130" t="s">
        <v>306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342"/>
      <c r="B8" s="342"/>
      <c r="C8" s="342"/>
      <c r="D8" s="342"/>
      <c r="E8" s="342"/>
      <c r="F8" s="342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343"/>
      <c r="B9" s="346"/>
      <c r="C9" s="346"/>
      <c r="D9" s="346"/>
      <c r="E9" s="346"/>
      <c r="F9" s="3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342"/>
      <c r="B10" s="346"/>
      <c r="C10" s="346"/>
      <c r="D10" s="346"/>
      <c r="E10" s="346"/>
      <c r="F10" s="3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343"/>
      <c r="B11" s="343"/>
      <c r="C11" s="343"/>
      <c r="D11" s="343"/>
      <c r="E11" s="343"/>
      <c r="F11" s="343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342"/>
      <c r="B12" s="342"/>
      <c r="C12" s="342"/>
      <c r="D12" s="342"/>
      <c r="E12" s="342"/>
      <c r="F12" s="34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343"/>
      <c r="B13" s="346"/>
      <c r="C13" s="346"/>
      <c r="D13" s="346"/>
      <c r="E13" s="346"/>
      <c r="F13" s="3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342"/>
      <c r="B14" s="346"/>
      <c r="C14" s="346"/>
      <c r="D14" s="346"/>
      <c r="E14" s="346"/>
      <c r="F14" s="346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>
      <c r="A15" s="343"/>
      <c r="B15" s="343"/>
      <c r="C15" s="343"/>
      <c r="D15" s="343"/>
      <c r="E15" s="343"/>
      <c r="F15" s="343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s="49" customFormat="1" ht="18.75">
      <c r="A17" s="321" t="s">
        <v>297</v>
      </c>
      <c r="B17" s="322"/>
      <c r="C17" s="322"/>
      <c r="D17" s="322"/>
      <c r="E17" s="323"/>
      <c r="F17" s="324"/>
      <c r="G17" s="326"/>
      <c r="H17" s="50"/>
      <c r="I17" s="50"/>
      <c r="J17" s="321" t="s">
        <v>300</v>
      </c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3"/>
      <c r="V17" s="47"/>
      <c r="W17" s="48"/>
    </row>
    <row r="18" spans="1:23" ht="60.75" customHeight="1">
      <c r="A18" s="327" t="s">
        <v>131</v>
      </c>
      <c r="B18" s="327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</row>
    <row r="19" spans="1:23">
      <c r="A19" t="s">
        <v>278</v>
      </c>
    </row>
  </sheetData>
  <mergeCells count="39">
    <mergeCell ref="V2:V3"/>
    <mergeCell ref="W2:W3"/>
    <mergeCell ref="B8:B11"/>
    <mergeCell ref="C8:C11"/>
    <mergeCell ref="D8:D11"/>
    <mergeCell ref="E8:E11"/>
    <mergeCell ref="F8:F11"/>
    <mergeCell ref="M5:O5"/>
    <mergeCell ref="P5:R5"/>
    <mergeCell ref="A4:A7"/>
    <mergeCell ref="B4:B7"/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A18:W18"/>
    <mergeCell ref="A14:A15"/>
    <mergeCell ref="S5:U5"/>
    <mergeCell ref="A10:A11"/>
    <mergeCell ref="A8:A9"/>
    <mergeCell ref="A12:A13"/>
    <mergeCell ref="A17:E17"/>
    <mergeCell ref="F17:G17"/>
    <mergeCell ref="B12:B15"/>
    <mergeCell ref="C12:C15"/>
    <mergeCell ref="D12:D15"/>
    <mergeCell ref="E12:E15"/>
    <mergeCell ref="F12:F15"/>
    <mergeCell ref="J17:U17"/>
    <mergeCell ref="G5:I5"/>
    <mergeCell ref="J5:L5"/>
  </mergeCells>
  <phoneticPr fontId="2" type="noConversion"/>
  <dataValidations count="1">
    <dataValidation type="list" allowBlank="1" showInputMessage="1" showErrorMessage="1" sqref="W1 W4:W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9" t="s">
        <v>132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s="44" customFormat="1" ht="16.5">
      <c r="A2" s="51" t="s">
        <v>133</v>
      </c>
      <c r="B2" s="52" t="s">
        <v>89</v>
      </c>
      <c r="C2" s="52" t="s">
        <v>90</v>
      </c>
      <c r="D2" s="52" t="s">
        <v>91</v>
      </c>
      <c r="E2" s="52" t="s">
        <v>92</v>
      </c>
      <c r="F2" s="52" t="s">
        <v>93</v>
      </c>
      <c r="G2" s="51" t="s">
        <v>134</v>
      </c>
      <c r="H2" s="51" t="s">
        <v>135</v>
      </c>
      <c r="I2" s="51" t="s">
        <v>136</v>
      </c>
      <c r="J2" s="51" t="s">
        <v>135</v>
      </c>
      <c r="K2" s="51" t="s">
        <v>137</v>
      </c>
      <c r="L2" s="51" t="s">
        <v>135</v>
      </c>
      <c r="M2" s="52" t="s">
        <v>123</v>
      </c>
      <c r="N2" s="52" t="s">
        <v>102</v>
      </c>
    </row>
    <row r="3" spans="1:14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6.5">
      <c r="A4" s="53" t="s">
        <v>133</v>
      </c>
      <c r="B4" s="54" t="s">
        <v>138</v>
      </c>
      <c r="C4" s="54" t="s">
        <v>124</v>
      </c>
      <c r="D4" s="54" t="s">
        <v>91</v>
      </c>
      <c r="E4" s="52" t="s">
        <v>92</v>
      </c>
      <c r="F4" s="52" t="s">
        <v>93</v>
      </c>
      <c r="G4" s="51" t="s">
        <v>134</v>
      </c>
      <c r="H4" s="51" t="s">
        <v>135</v>
      </c>
      <c r="I4" s="51" t="s">
        <v>136</v>
      </c>
      <c r="J4" s="51" t="s">
        <v>135</v>
      </c>
      <c r="K4" s="51" t="s">
        <v>137</v>
      </c>
      <c r="L4" s="51" t="s">
        <v>135</v>
      </c>
      <c r="M4" s="52" t="s">
        <v>123</v>
      </c>
      <c r="N4" s="52" t="s">
        <v>102</v>
      </c>
    </row>
    <row r="5" spans="1:14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s="49" customFormat="1" ht="18.75">
      <c r="A11" s="321" t="s">
        <v>104</v>
      </c>
      <c r="B11" s="322"/>
      <c r="C11" s="322"/>
      <c r="D11" s="323"/>
      <c r="E11" s="324"/>
      <c r="F11" s="325"/>
      <c r="G11" s="326"/>
      <c r="H11" s="50"/>
      <c r="I11" s="321" t="s">
        <v>105</v>
      </c>
      <c r="J11" s="322"/>
      <c r="K11" s="322"/>
      <c r="L11" s="47"/>
      <c r="M11" s="47"/>
      <c r="N11" s="48"/>
    </row>
    <row r="12" spans="1:14" ht="68.25" customHeight="1">
      <c r="A12" s="327" t="s">
        <v>139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</row>
    <row r="13" spans="1:14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phoneticPr fontId="2" type="noConversion"/>
  <dataValidations count="1">
    <dataValidation type="list" allowBlank="1" showInputMessage="1" showErrorMessage="1" sqref="N1 N3 N5:N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2020-03-11T01:34:53Z</dcterms:created>
  <dcterms:modified xsi:type="dcterms:W3CDTF">2024-03-25T10:51:38Z</dcterms:modified>
</cp:coreProperties>
</file>