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4FW\TAEEAM92222\3-20首期\"/>
    </mc:Choice>
  </mc:AlternateContent>
  <xr:revisionPtr revIDLastSave="0" documentId="13_ncr:1_{951B1F87-CCEB-48AC-9EA7-ED49CC1314AB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2" l="1"/>
  <c r="H5" i="12"/>
  <c r="H6" i="12"/>
  <c r="K9" i="8"/>
  <c r="K8" i="8"/>
  <c r="K7" i="8"/>
  <c r="K6" i="8"/>
  <c r="K5" i="8"/>
  <c r="K4" i="8"/>
  <c r="N4" i="7"/>
  <c r="N5" i="7"/>
  <c r="N6" i="7"/>
  <c r="N7" i="7"/>
  <c r="N8" i="7"/>
  <c r="N9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<sst xmlns="http://schemas.openxmlformats.org/spreadsheetml/2006/main" count="780" uniqueCount="383">
  <si>
    <t>QC出货报告书</t>
    <phoneticPr fontId="8" type="noConversion"/>
  </si>
  <si>
    <t>订单类别</t>
    <phoneticPr fontId="8" type="noConversion"/>
  </si>
  <si>
    <t>款号</t>
    <phoneticPr fontId="8" type="noConversion"/>
  </si>
  <si>
    <t>产品名称</t>
    <phoneticPr fontId="8" type="noConversion"/>
  </si>
  <si>
    <t>生产工厂</t>
    <phoneticPr fontId="8" type="noConversion"/>
  </si>
  <si>
    <t>订单数量</t>
    <phoneticPr fontId="8" type="noConversion"/>
  </si>
  <si>
    <t>合同日期</t>
    <phoneticPr fontId="8" type="noConversion"/>
  </si>
  <si>
    <t>检验资料确认</t>
    <phoneticPr fontId="8" type="noConversion"/>
  </si>
  <si>
    <t>色/号型数</t>
    <phoneticPr fontId="8" type="noConversion"/>
  </si>
  <si>
    <t>交货形式</t>
    <phoneticPr fontId="8" type="noConversion"/>
  </si>
  <si>
    <t>面料第三方合格报告</t>
    <phoneticPr fontId="8" type="noConversion"/>
  </si>
  <si>
    <t>有</t>
    <phoneticPr fontId="8" type="noConversion"/>
  </si>
  <si>
    <t>无</t>
    <phoneticPr fontId="8" type="noConversion"/>
  </si>
  <si>
    <t>验货次数</t>
    <phoneticPr fontId="8" type="noConversion"/>
  </si>
  <si>
    <t>非直发</t>
    <phoneticPr fontId="8" type="noConversion"/>
  </si>
  <si>
    <t>苏州库</t>
    <phoneticPr fontId="8" type="noConversion"/>
  </si>
  <si>
    <t>天津库</t>
    <phoneticPr fontId="8" type="noConversion"/>
  </si>
  <si>
    <t>直发</t>
    <phoneticPr fontId="2" type="noConversion"/>
  </si>
  <si>
    <t>成品第三方合格报告</t>
    <phoneticPr fontId="8" type="noConversion"/>
  </si>
  <si>
    <t>验货数量</t>
    <phoneticPr fontId="8" type="noConversion"/>
  </si>
  <si>
    <t>入仓数量</t>
    <phoneticPr fontId="8" type="noConversion"/>
  </si>
  <si>
    <t>中期检验报告</t>
    <phoneticPr fontId="8" type="noConversion"/>
  </si>
  <si>
    <t>检验方式</t>
    <phoneticPr fontId="8" type="noConversion"/>
  </si>
  <si>
    <t>全检</t>
    <phoneticPr fontId="8" type="noConversion"/>
  </si>
  <si>
    <t>抽检</t>
    <phoneticPr fontId="8" type="noConversion"/>
  </si>
  <si>
    <t>免检</t>
    <phoneticPr fontId="8" type="noConversion"/>
  </si>
  <si>
    <t>复检</t>
    <phoneticPr fontId="8" type="noConversion"/>
  </si>
  <si>
    <t>再复检</t>
    <phoneticPr fontId="8" type="noConversion"/>
  </si>
  <si>
    <t>中期检验重大改善项目</t>
    <phoneticPr fontId="8" type="noConversion"/>
  </si>
  <si>
    <t>改善结果</t>
    <phoneticPr fontId="8" type="noConversion"/>
  </si>
  <si>
    <t>已改善</t>
    <phoneticPr fontId="8" type="noConversion"/>
  </si>
  <si>
    <t>全色耐洗水测试</t>
    <phoneticPr fontId="8" type="noConversion"/>
  </si>
  <si>
    <t>洗后结果</t>
  </si>
  <si>
    <t>无异常</t>
    <phoneticPr fontId="8" type="noConversion"/>
  </si>
  <si>
    <t>洗水前后缩量正常</t>
    <phoneticPr fontId="2" type="noConversion"/>
  </si>
  <si>
    <t>【附属资料确认】</t>
    <phoneticPr fontId="8" type="noConversion"/>
  </si>
  <si>
    <t>洗水唛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</si>
  <si>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</si>
  <si>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</si>
  <si>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</si>
  <si>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正</t>
    <phoneticPr fontId="8" type="noConversion"/>
  </si>
  <si>
    <t>误</t>
    <phoneticPr fontId="8" type="noConversion"/>
  </si>
  <si>
    <t>装箱数量</t>
    <phoneticPr fontId="8" type="noConversion"/>
  </si>
  <si>
    <t>误</t>
    <phoneticPr fontId="8" type="noConversion"/>
  </si>
  <si>
    <t>合格证</t>
    <phoneticPr fontId="8" type="noConversion"/>
  </si>
  <si>
    <t>缝纫用线</t>
    <phoneticPr fontId="8" type="noConversion"/>
  </si>
  <si>
    <t>箱唛表示</t>
    <phoneticPr fontId="8" type="noConversion"/>
  </si>
  <si>
    <t>吊牌</t>
    <phoneticPr fontId="8" type="noConversion"/>
  </si>
  <si>
    <t>包装方式</t>
    <phoneticPr fontId="8" type="noConversion"/>
  </si>
  <si>
    <t>正</t>
    <phoneticPr fontId="8" type="noConversion"/>
  </si>
  <si>
    <t>误</t>
    <phoneticPr fontId="8" type="noConversion"/>
  </si>
  <si>
    <t>纸箱规格</t>
    <phoneticPr fontId="8" type="noConversion"/>
  </si>
  <si>
    <t>正</t>
    <phoneticPr fontId="8" type="noConversion"/>
  </si>
  <si>
    <t>误</t>
    <phoneticPr fontId="8" type="noConversion"/>
  </si>
  <si>
    <t>【检验时成品完成情况及检验明细】</t>
    <phoneticPr fontId="8" type="noConversion"/>
  </si>
  <si>
    <t>②检验明细：</t>
    <phoneticPr fontId="8" type="noConversion"/>
  </si>
  <si>
    <t>②规格异常情况</t>
    <phoneticPr fontId="8" type="noConversion"/>
  </si>
  <si>
    <t>情况说明：</t>
    <phoneticPr fontId="8" type="noConversion"/>
  </si>
  <si>
    <t xml:space="preserve">【问题点描述】  </t>
    <phoneticPr fontId="8" type="noConversion"/>
  </si>
  <si>
    <t>【检验结果】</t>
    <phoneticPr fontId="8" type="noConversion"/>
  </si>
  <si>
    <t>合格：（正常接收）</t>
    <phoneticPr fontId="8" type="noConversion"/>
  </si>
  <si>
    <t xml:space="preserve">         不合格：</t>
    <phoneticPr fontId="8" type="noConversion"/>
  </si>
  <si>
    <t>①返工翻修</t>
    <phoneticPr fontId="8" type="noConversion"/>
  </si>
  <si>
    <t>②让步接受</t>
    <phoneticPr fontId="8" type="noConversion"/>
  </si>
  <si>
    <t>③拒绝接收</t>
    <phoneticPr fontId="8" type="noConversion"/>
  </si>
  <si>
    <t>备注：</t>
    <phoneticPr fontId="8" type="noConversion"/>
  </si>
  <si>
    <t>请按照以上提出的问题点改正</t>
    <phoneticPr fontId="2" type="noConversion"/>
  </si>
  <si>
    <t>检验部门</t>
    <phoneticPr fontId="8" type="noConversion"/>
  </si>
  <si>
    <t>服装QC部门</t>
    <phoneticPr fontId="8" type="noConversion"/>
  </si>
  <si>
    <t>检验人</t>
    <phoneticPr fontId="8" type="noConversion"/>
  </si>
  <si>
    <t>查验时间</t>
    <phoneticPr fontId="8" type="noConversion"/>
  </si>
  <si>
    <t>工厂负责人</t>
    <phoneticPr fontId="8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</si>
  <si>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</si>
  <si>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</si>
  <si>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</si>
  <si>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</si>
  <si>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</si>
  <si>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</si>
  <si>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</si>
  <si>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</si>
  <si>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</si>
  <si>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</si>
  <si>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</si>
  <si>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</si>
  <si>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备注：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</si>
  <si>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</si>
  <si>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</si>
  <si>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</si>
  <si>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</si>
  <si>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</si>
  <si>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</si>
  <si>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</si>
  <si>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</si>
  <si>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</si>
  <si>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</si>
  <si>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</si>
  <si>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</si>
  <si>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</si>
  <si>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</si>
  <si>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</si>
  <si>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</si>
  <si>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</si>
  <si>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</si>
  <si>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</si>
  <si>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</si>
  <si>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</si>
  <si>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</si>
  <si>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</si>
  <si>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</si>
  <si>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</si>
  <si>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</si>
  <si>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</si>
  <si>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</si>
  <si>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</si>
  <si>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</si>
  <si>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</si>
  <si>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</si>
  <si>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</si>
  <si>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</si>
  <si>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</si>
  <si>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</si>
  <si>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</si>
  <si>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</si>
  <si>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</si>
  <si>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</si>
  <si>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</si>
  <si>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</si>
  <si>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</si>
  <si>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</si>
  <si>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</si>
  <si>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</si>
  <si>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</si>
  <si>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</si>
  <si>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</si>
  <si>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</si>
  <si>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</si>
  <si>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</si>
  <si>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</si>
  <si>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</si>
  <si>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</si>
  <si>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</si>
  <si>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</si>
  <si>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</si>
  <si>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</si>
  <si>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</si>
  <si>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</si>
  <si>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</si>
  <si>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</si>
  <si>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</si>
  <si>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</si>
  <si>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</si>
  <si>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</si>
  <si>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</si>
  <si>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8" type="noConversion"/>
  </si>
  <si>
    <t>订单类别</t>
    <phoneticPr fontId="8" type="noConversion"/>
  </si>
  <si>
    <t>合同签订方</t>
    <phoneticPr fontId="8" type="noConversion"/>
  </si>
  <si>
    <t>生产工厂</t>
    <phoneticPr fontId="8" type="noConversion"/>
  </si>
  <si>
    <t>订单基础信息</t>
    <phoneticPr fontId="8" type="noConversion"/>
  </si>
  <si>
    <t>生产•出货进度</t>
    <phoneticPr fontId="8" type="noConversion"/>
  </si>
  <si>
    <t>指示•确认资料</t>
    <phoneticPr fontId="8" type="noConversion"/>
  </si>
  <si>
    <t>合同交期</t>
    <phoneticPr fontId="8" type="noConversion"/>
  </si>
  <si>
    <t>产前确认样</t>
    <phoneticPr fontId="8" type="noConversion"/>
  </si>
  <si>
    <t>有</t>
    <phoneticPr fontId="8" type="noConversion"/>
  </si>
  <si>
    <t>品名</t>
    <phoneticPr fontId="8" type="noConversion"/>
  </si>
  <si>
    <t>上线日</t>
    <phoneticPr fontId="8" type="noConversion"/>
  </si>
  <si>
    <t>原辅材料卡</t>
    <phoneticPr fontId="8" type="noConversion"/>
  </si>
  <si>
    <t>缝制预计完成日</t>
    <phoneticPr fontId="8" type="noConversion"/>
  </si>
  <si>
    <t>大货面料确认样</t>
    <phoneticPr fontId="8" type="noConversion"/>
  </si>
  <si>
    <t>包装预计完成日</t>
    <phoneticPr fontId="8" type="noConversion"/>
  </si>
  <si>
    <t>印花、刺绣确认样</t>
    <phoneticPr fontId="8" type="noConversion"/>
  </si>
  <si>
    <t>预计发货时间</t>
    <phoneticPr fontId="8" type="noConversion"/>
  </si>
  <si>
    <t>洗唛、合格证指示资料</t>
    <phoneticPr fontId="8" type="noConversion"/>
  </si>
  <si>
    <t>【工艺确认】</t>
    <phoneticPr fontId="8" type="noConversion"/>
  </si>
  <si>
    <t>原材料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</si>
  <si>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</si>
  <si>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</si>
  <si>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</si>
  <si>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无此工艺</t>
    <phoneticPr fontId="8" type="noConversion"/>
  </si>
  <si>
    <t>辅料使用</t>
    <phoneticPr fontId="8" type="noConversion"/>
  </si>
  <si>
    <t>胶膜工艺</t>
    <phoneticPr fontId="8" type="noConversion"/>
  </si>
  <si>
    <t>无此工艺</t>
    <phoneticPr fontId="8" type="noConversion"/>
  </si>
  <si>
    <t>合格证</t>
    <phoneticPr fontId="8" type="noConversion"/>
  </si>
  <si>
    <t>正</t>
    <phoneticPr fontId="8" type="noConversion"/>
  </si>
  <si>
    <t>误</t>
    <phoneticPr fontId="8" type="noConversion"/>
  </si>
  <si>
    <t>制作工艺</t>
    <phoneticPr fontId="8" type="noConversion"/>
  </si>
  <si>
    <t>压胶水压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</si>
  <si>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</si>
  <si>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</si>
  <si>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</si>
  <si>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缝纫用线</t>
    <phoneticPr fontId="8" type="noConversion"/>
  </si>
  <si>
    <t>补充事项：</t>
    <phoneticPr fontId="8" type="noConversion"/>
  </si>
  <si>
    <t>【面料品质确认】</t>
    <phoneticPr fontId="8" type="noConversion"/>
  </si>
  <si>
    <t>物性检测</t>
    <phoneticPr fontId="8" type="noConversion"/>
  </si>
  <si>
    <t>OK</t>
    <phoneticPr fontId="8" type="noConversion"/>
  </si>
  <si>
    <t>NG</t>
    <phoneticPr fontId="8" type="noConversion"/>
  </si>
  <si>
    <t>面料颜色</t>
    <phoneticPr fontId="8" type="noConversion"/>
  </si>
  <si>
    <t>互染测试</t>
    <phoneticPr fontId="8" type="noConversion"/>
  </si>
  <si>
    <t>外观查验</t>
    <phoneticPr fontId="8" type="noConversion"/>
  </si>
  <si>
    <t>面料缸差</t>
    <phoneticPr fontId="8" type="noConversion"/>
  </si>
  <si>
    <t>水洗缩率</t>
    <phoneticPr fontId="8" type="noConversion"/>
  </si>
  <si>
    <t>问题描述：</t>
    <phoneticPr fontId="8" type="noConversion"/>
  </si>
  <si>
    <t>【裁剪完成情况】</t>
    <phoneticPr fontId="8" type="noConversion"/>
  </si>
  <si>
    <t>①裁剪完成比例（%）：</t>
    <phoneticPr fontId="8" type="noConversion"/>
  </si>
  <si>
    <t xml:space="preserve">     号型     颜色</t>
    <phoneticPr fontId="8" type="noConversion"/>
  </si>
  <si>
    <t>XXS</t>
    <phoneticPr fontId="8" type="noConversion"/>
  </si>
  <si>
    <t>XS</t>
    <phoneticPr fontId="8" type="noConversion"/>
  </si>
  <si>
    <t>S</t>
    <phoneticPr fontId="8" type="noConversion"/>
  </si>
  <si>
    <t>M</t>
    <phoneticPr fontId="8" type="noConversion"/>
  </si>
  <si>
    <t>L</t>
    <phoneticPr fontId="8" type="noConversion"/>
  </si>
  <si>
    <t>XL</t>
    <phoneticPr fontId="8" type="noConversion"/>
  </si>
  <si>
    <t>XXL</t>
    <phoneticPr fontId="8" type="noConversion"/>
  </si>
  <si>
    <t>XXXL</t>
    <phoneticPr fontId="8" type="noConversion"/>
  </si>
  <si>
    <t>XXXXL</t>
    <phoneticPr fontId="8" type="noConversion"/>
  </si>
  <si>
    <t>未裁齐原因</t>
    <phoneticPr fontId="8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</si>
  <si>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8" type="noConversion"/>
  </si>
  <si>
    <t>【规格确认】</t>
    <phoneticPr fontId="8" type="noConversion"/>
  </si>
  <si>
    <t>①规格测量明细以插入附件形式列明，并注明洗前洗后规格</t>
    <phoneticPr fontId="8" type="noConversion"/>
  </si>
  <si>
    <t>备注：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</si>
  <si>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8" type="noConversion"/>
  </si>
  <si>
    <t>以上问题请及时改正。</t>
    <phoneticPr fontId="8" type="noConversion"/>
  </si>
  <si>
    <t>【耐洗水确认】</t>
    <phoneticPr fontId="8" type="noConversion"/>
  </si>
  <si>
    <t>粘衬</t>
    <phoneticPr fontId="8" type="noConversion"/>
  </si>
  <si>
    <t>OK</t>
    <phoneticPr fontId="8" type="noConversion"/>
  </si>
  <si>
    <t>胶膜</t>
    <phoneticPr fontId="8" type="noConversion"/>
  </si>
  <si>
    <t>扭曲</t>
    <phoneticPr fontId="8" type="noConversion"/>
  </si>
  <si>
    <t>压胶水压</t>
    <phoneticPr fontId="8" type="noConversion"/>
  </si>
  <si>
    <t>水洗缩率</t>
    <phoneticPr fontId="8" type="noConversion"/>
  </si>
  <si>
    <t>【重大改善说明及整改复核时间】</t>
    <phoneticPr fontId="8" type="noConversion"/>
  </si>
  <si>
    <t>检验部门</t>
    <phoneticPr fontId="8" type="noConversion"/>
  </si>
  <si>
    <t>服装品控部</t>
    <phoneticPr fontId="8" type="noConversion"/>
  </si>
  <si>
    <t>检验担当</t>
    <phoneticPr fontId="8" type="noConversion"/>
  </si>
  <si>
    <t>查验时间</t>
    <phoneticPr fontId="8" type="noConversion"/>
  </si>
  <si>
    <t>工厂负责人</t>
    <phoneticPr fontId="8" type="noConversion"/>
  </si>
  <si>
    <t>【整改结果】</t>
    <phoneticPr fontId="8" type="noConversion"/>
  </si>
  <si>
    <t>复核时间</t>
    <phoneticPr fontId="8" type="noConversion"/>
  </si>
  <si>
    <t>TOREAD-QC中期检验报告书</t>
    <phoneticPr fontId="8" type="noConversion"/>
  </si>
  <si>
    <t>合同交期</t>
    <phoneticPr fontId="8" type="noConversion"/>
  </si>
  <si>
    <t>首件检验报告</t>
    <phoneticPr fontId="8" type="noConversion"/>
  </si>
  <si>
    <t>裁剪完成数量</t>
    <phoneticPr fontId="8" type="noConversion"/>
  </si>
  <si>
    <t>首件检验未尽事项</t>
    <phoneticPr fontId="8" type="noConversion"/>
  </si>
  <si>
    <t>色/号型数</t>
    <phoneticPr fontId="8" type="noConversion"/>
  </si>
  <si>
    <t>缝制完成数量</t>
    <phoneticPr fontId="8" type="noConversion"/>
  </si>
  <si>
    <t>首件检验未尽事项内容</t>
    <phoneticPr fontId="8" type="noConversion"/>
  </si>
  <si>
    <t>包装完成数量</t>
    <phoneticPr fontId="8" type="noConversion"/>
  </si>
  <si>
    <t>预计发货时间</t>
    <phoneticPr fontId="8" type="noConversion"/>
  </si>
  <si>
    <t>原材料</t>
    <phoneticPr fontId="8" type="noConversion"/>
  </si>
  <si>
    <t>洗水唛</t>
    <phoneticPr fontId="8" type="noConversion"/>
  </si>
  <si>
    <t>印、绣花</t>
    <phoneticPr fontId="8" type="noConversion"/>
  </si>
  <si>
    <t>合格证</t>
    <phoneticPr fontId="8" type="noConversion"/>
  </si>
  <si>
    <t>缝纫用线</t>
    <phoneticPr fontId="8" type="noConversion"/>
  </si>
  <si>
    <t>备注：</t>
    <phoneticPr fontId="8" type="noConversion"/>
  </si>
  <si>
    <t>【检验明细】：检验明细（要求齐色、齐号至少10件检查）</t>
    <phoneticPr fontId="8" type="noConversion"/>
  </si>
  <si>
    <t>【耐水洗测试】：耐洗水测试明细（要求齐色、齐号）</t>
    <phoneticPr fontId="8" type="noConversion"/>
  </si>
  <si>
    <t>说明：</t>
    <phoneticPr fontId="8" type="noConversion"/>
  </si>
  <si>
    <t>印、绣花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</si>
  <si>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</si>
  <si>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</si>
  <si>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</si>
  <si>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压胶水压</t>
    <phoneticPr fontId="8" type="noConversion"/>
  </si>
  <si>
    <t>OK</t>
    <phoneticPr fontId="8" type="noConversion"/>
  </si>
  <si>
    <t>水洗缩率</t>
    <phoneticPr fontId="8" type="noConversion"/>
  </si>
  <si>
    <t>补充事项：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</si>
  <si>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8" type="noConversion"/>
  </si>
  <si>
    <t>【整改的严重缺陷及整改复核时间】</t>
    <phoneticPr fontId="8" type="noConversion"/>
  </si>
  <si>
    <t>①成品完成比例（%）：95%</t>
    <phoneticPr fontId="8" type="noConversion"/>
  </si>
  <si>
    <t>整批数量</t>
    <phoneticPr fontId="2" type="noConversion"/>
  </si>
  <si>
    <t>抽验数量</t>
    <phoneticPr fontId="2" type="noConversion"/>
  </si>
  <si>
    <t>AQL1.0</t>
    <phoneticPr fontId="2" type="noConversion"/>
  </si>
  <si>
    <t>AQL2.5</t>
    <phoneticPr fontId="2" type="noConversion"/>
  </si>
  <si>
    <t>AQL4.0</t>
    <phoneticPr fontId="2" type="noConversion"/>
  </si>
  <si>
    <t>Ac</t>
    <phoneticPr fontId="2" type="noConversion"/>
  </si>
  <si>
    <t>Re</t>
    <phoneticPr fontId="2" type="noConversion"/>
  </si>
  <si>
    <t>≤90</t>
    <phoneticPr fontId="2" type="noConversion"/>
  </si>
  <si>
    <t>91-150</t>
    <phoneticPr fontId="2" type="noConversion"/>
  </si>
  <si>
    <t>151-280</t>
    <phoneticPr fontId="2" type="noConversion"/>
  </si>
  <si>
    <t>281-500</t>
    <phoneticPr fontId="2" type="noConversion"/>
  </si>
  <si>
    <t>501-1200</t>
    <phoneticPr fontId="2" type="noConversion"/>
  </si>
  <si>
    <t>1201-3200</t>
    <phoneticPr fontId="2" type="noConversion"/>
  </si>
  <si>
    <t>3201-10000</t>
    <phoneticPr fontId="2" type="noConversion"/>
  </si>
  <si>
    <t>10001-35000</t>
    <phoneticPr fontId="2" type="noConversion"/>
  </si>
  <si>
    <t>探路者尾期验货抽验标准</t>
    <phoneticPr fontId="2" type="noConversion"/>
  </si>
  <si>
    <t>注：探路者验货按照AQL2.5验货标准实行</t>
    <phoneticPr fontId="2" type="noConversion"/>
  </si>
  <si>
    <t>注：实物要留底保存，有问题的寄公司探讨</t>
  </si>
  <si>
    <t>注：实物要留底保存，有问题的寄公司探讨</t>
    <phoneticPr fontId="2" type="noConversion"/>
  </si>
  <si>
    <t>注：问题实物要留底保存，有问题的寄公司探讨</t>
    <phoneticPr fontId="2" type="noConversion"/>
  </si>
  <si>
    <t xml:space="preserve">    1. 初期请洗测2-3件，有问题的另加测量数量。</t>
    <phoneticPr fontId="2" type="noConversion"/>
  </si>
  <si>
    <t>2.中期验货需要齐色码洗水测试，并填写洗水前后尺寸</t>
    <phoneticPr fontId="2" type="noConversion"/>
  </si>
  <si>
    <t>3.尾期验货按单量，5000件一下的齐色错码各测量3件。</t>
    <phoneticPr fontId="2" type="noConversion"/>
  </si>
  <si>
    <t>7-10.7-26.</t>
    <phoneticPr fontId="2" type="noConversion"/>
  </si>
  <si>
    <t>面料未到齐</t>
    <phoneticPr fontId="2" type="noConversion"/>
  </si>
  <si>
    <t>质检</t>
    <phoneticPr fontId="2" type="noConversion"/>
  </si>
  <si>
    <t>李泽峰</t>
    <phoneticPr fontId="2" type="noConversion"/>
  </si>
  <si>
    <t>杨金铃</t>
    <phoneticPr fontId="2" type="noConversion"/>
  </si>
  <si>
    <t>前中拉链长</t>
  </si>
  <si>
    <t>胸围</t>
  </si>
  <si>
    <t>腰围</t>
  </si>
  <si>
    <t>肩宽</t>
  </si>
  <si>
    <t>下领围</t>
  </si>
  <si>
    <t>袖肘围/2</t>
  </si>
  <si>
    <t>男式立领软壳外套</t>
    <phoneticPr fontId="2" type="noConversion"/>
  </si>
  <si>
    <t>探越</t>
    <phoneticPr fontId="2" type="noConversion"/>
  </si>
  <si>
    <t>验货时间：3-19</t>
    <phoneticPr fontId="2" type="noConversion"/>
  </si>
  <si>
    <t>跟单QC:李波</t>
    <phoneticPr fontId="2" type="noConversion"/>
  </si>
  <si>
    <t>李晓龙</t>
    <phoneticPr fontId="2" type="noConversion"/>
  </si>
  <si>
    <t>期货</t>
    <phoneticPr fontId="2" type="noConversion"/>
  </si>
  <si>
    <t>喜益祥</t>
    <phoneticPr fontId="2" type="noConversion"/>
  </si>
  <si>
    <t>探越天津</t>
    <phoneticPr fontId="2" type="noConversion"/>
  </si>
  <si>
    <t>女式软壳外套</t>
    <phoneticPr fontId="2" type="noConversion"/>
  </si>
  <si>
    <t>寂静紫</t>
  </si>
  <si>
    <t>TAEEAM92222</t>
    <phoneticPr fontId="2" type="noConversion"/>
  </si>
  <si>
    <t>TAEEAM92222</t>
    <phoneticPr fontId="2" type="noConversion"/>
  </si>
  <si>
    <t>后中长</t>
  </si>
  <si>
    <t>61.5</t>
  </si>
  <si>
    <t>摆围</t>
  </si>
  <si>
    <t>袖长</t>
  </si>
  <si>
    <t>袖肥/2</t>
  </si>
  <si>
    <t>袖口围/2（平量）</t>
  </si>
  <si>
    <t>XS</t>
  </si>
  <si>
    <t>150/80B</t>
  </si>
  <si>
    <t>155/84B</t>
  </si>
  <si>
    <t>160/88B</t>
  </si>
  <si>
    <t>160/92B</t>
  </si>
  <si>
    <t>165/96B</t>
  </si>
  <si>
    <t>170/100B</t>
  </si>
  <si>
    <t>21SS米色/K08//'21SS米色</t>
  </si>
  <si>
    <t>23FW寂静紫/Q77//23FW寂静紫</t>
  </si>
  <si>
    <t>23FW瓷瓦粉/Q67/23FW瓷瓦粉/</t>
  </si>
  <si>
    <t>TAEEAM92222</t>
  </si>
  <si>
    <t>FK04370</t>
  </si>
  <si>
    <t>上海汇良纺织材料有限公司</t>
  </si>
  <si>
    <t>有</t>
    <phoneticPr fontId="2" type="noConversion"/>
  </si>
  <si>
    <t>YES</t>
  </si>
  <si>
    <t>制表时间：3-15</t>
    <phoneticPr fontId="2" type="noConversion"/>
  </si>
  <si>
    <t>测试人签名：尹正合</t>
    <phoneticPr fontId="2" type="noConversion"/>
  </si>
  <si>
    <t>合格</t>
    <phoneticPr fontId="2" type="noConversion"/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</si>
  <si>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</si>
  <si>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</si>
  <si>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</si>
  <si>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</si>
  <si>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</si>
  <si>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XJ00002</t>
  </si>
  <si>
    <t xml:space="preserve">橡筋绳（0.25CM） </t>
  </si>
  <si>
    <t>锦湾</t>
  </si>
  <si>
    <t>KE00644</t>
  </si>
  <si>
    <t>KE00678</t>
  </si>
  <si>
    <t>拉链</t>
    <phoneticPr fontId="2" type="noConversion"/>
  </si>
  <si>
    <t>kee</t>
    <phoneticPr fontId="2" type="noConversion"/>
  </si>
  <si>
    <t>印花1</t>
  </si>
  <si>
    <t>印花2</t>
  </si>
  <si>
    <t>前胸</t>
    <phoneticPr fontId="2" type="noConversion"/>
  </si>
  <si>
    <t>19SS黑色/E77//</t>
  </si>
  <si>
    <t>'XJ00002</t>
  </si>
  <si>
    <t>TAEEAM92222</t>
    <phoneticPr fontId="2" type="noConversion"/>
  </si>
  <si>
    <t>测试人签名：魏永军</t>
    <phoneticPr fontId="2" type="noConversion"/>
  </si>
  <si>
    <t>寂静紫</t>
    <phoneticPr fontId="2" type="noConversion"/>
  </si>
  <si>
    <t>+0</t>
    <phoneticPr fontId="2" type="noConversion"/>
  </si>
  <si>
    <t>+3</t>
    <phoneticPr fontId="2" type="noConversion"/>
  </si>
  <si>
    <t>+1</t>
    <phoneticPr fontId="2" type="noConversion"/>
  </si>
  <si>
    <t>-0.5</t>
    <phoneticPr fontId="2" type="noConversion"/>
  </si>
  <si>
    <t>+0.3</t>
    <phoneticPr fontId="2" type="noConversion"/>
  </si>
  <si>
    <t>+0.6</t>
    <phoneticPr fontId="2" type="noConversion"/>
  </si>
  <si>
    <t>-0.7</t>
    <phoneticPr fontId="2" type="noConversion"/>
  </si>
  <si>
    <r>
      <t>确认资料缺失内容说明：</t>
    </r>
    <r>
      <rPr>
        <b/>
        <sz val="11"/>
        <color rgb="FFFF0000"/>
        <rFont val="宋体"/>
        <family val="3"/>
        <charset val="134"/>
      </rPr>
      <t>面料头缸，九宫格，克重表，面料缩率测试实物无</t>
    </r>
    <r>
      <rPr>
        <b/>
        <sz val="11"/>
        <rFont val="宋体"/>
        <family val="3"/>
        <charset val="134"/>
      </rPr>
      <t>，面料检测报告无</t>
    </r>
    <phoneticPr fontId="8" type="noConversion"/>
  </si>
  <si>
    <t>寂静紫3件XXL</t>
    <phoneticPr fontId="2" type="noConversion"/>
  </si>
  <si>
    <r>
      <t>补充事项：</t>
    </r>
    <r>
      <rPr>
        <b/>
        <sz val="11"/>
        <color rgb="FFFF0000"/>
        <rFont val="宋体"/>
        <family val="3"/>
        <charset val="134"/>
      </rPr>
      <t>大货首件未洗水，</t>
    </r>
    <phoneticPr fontId="8" type="noConversion"/>
  </si>
  <si>
    <t>门襟拉链起拱不平，拉链包条太紧造成的</t>
    <phoneticPr fontId="2" type="noConversion"/>
  </si>
  <si>
    <t>门襟本布吃皱不均。</t>
    <phoneticPr fontId="2" type="noConversion"/>
  </si>
  <si>
    <t>整件压线中途不允许接线，大货有接线回针不良，要求整件压0.3cm，大货均偏宽了，有的都到0.4cm了</t>
    <phoneticPr fontId="2" type="noConversion"/>
  </si>
  <si>
    <t>前袋拉链上端本布定位线外露不能接受</t>
    <phoneticPr fontId="2" type="noConversion"/>
  </si>
  <si>
    <t>袖口松紧带两端固定后不平，袖口扭曲，袖口宽窄</t>
    <phoneticPr fontId="2" type="noConversion"/>
  </si>
  <si>
    <t>内里锁边线迹不合，针距稀，重线，接线多，</t>
    <phoneticPr fontId="2" type="noConversion"/>
  </si>
  <si>
    <t>整件要保证针距统一，不管是压线还是暗线，均需达到12针/3cm，大货针距稀密不一</t>
    <phoneticPr fontId="2" type="noConversion"/>
  </si>
  <si>
    <t>大货未洗水，品质问题较严重，暂不能寄大货首件回公司，</t>
    <phoneticPr fontId="2" type="noConversion"/>
  </si>
  <si>
    <t>备注：尺寸正常，大货首件未洗水</t>
    <phoneticPr fontId="8" type="noConversion"/>
  </si>
  <si>
    <t>以上问题请及时通知工厂生产把控，一周后复核</t>
    <phoneticPr fontId="2" type="noConversion"/>
  </si>
  <si>
    <t>XXL洗前/后</t>
    <phoneticPr fontId="2" type="noConversion"/>
  </si>
  <si>
    <t>+0/+0</t>
    <phoneticPr fontId="2" type="noConversion"/>
  </si>
  <si>
    <t>+0/-1</t>
    <phoneticPr fontId="2" type="noConversion"/>
  </si>
  <si>
    <t>+1/+0</t>
    <phoneticPr fontId="2" type="noConversion"/>
  </si>
  <si>
    <t>-3.5/-0.5</t>
    <phoneticPr fontId="2" type="noConversion"/>
  </si>
  <si>
    <t>-1/-1.5</t>
    <phoneticPr fontId="2" type="noConversion"/>
  </si>
  <si>
    <t>-0.7/-1.3</t>
  </si>
  <si>
    <t>大货首件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</si>
</sst>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1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</cellStyleXfs>
  <cellXfs count="369">
    <xf numFmtId="0" fontId="0" fillId="0" borderId="0" xfId="0"/>
    <xf numFmtId="0" fontId="6" fillId="0" borderId="0" xfId="1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center" vertical="center"/>
    </xf>
    <xf numFmtId="0" fontId="11" fillId="0" borderId="3" xfId="11" applyFont="1" applyBorder="1">
      <alignment vertical="center"/>
    </xf>
    <xf numFmtId="0" fontId="9" fillId="0" borderId="3" xfId="11" applyFont="1" applyBorder="1">
      <alignment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>
      <alignment vertical="center"/>
    </xf>
    <xf numFmtId="0" fontId="9" fillId="0" borderId="6" xfId="11" applyFont="1" applyBorder="1">
      <alignment vertical="center"/>
    </xf>
    <xf numFmtId="0" fontId="9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right" vertical="center"/>
    </xf>
    <xf numFmtId="0" fontId="9" fillId="0" borderId="6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9" fillId="0" borderId="8" xfId="11" applyFont="1" applyBorder="1">
      <alignment vertical="center"/>
    </xf>
    <xf numFmtId="0" fontId="9" fillId="0" borderId="9" xfId="11" applyFont="1" applyBorder="1">
      <alignment vertical="center"/>
    </xf>
    <xf numFmtId="0" fontId="11" fillId="0" borderId="9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9" fillId="0" borderId="0" xfId="11" applyFont="1">
      <alignment vertical="center"/>
    </xf>
    <xf numFmtId="0" fontId="11" fillId="0" borderId="0" xfId="11" applyFont="1">
      <alignment vertical="center"/>
    </xf>
    <xf numFmtId="0" fontId="11" fillId="0" borderId="0" xfId="11" applyFont="1" applyAlignment="1">
      <alignment horizontal="left" vertical="center"/>
    </xf>
    <xf numFmtId="0" fontId="9" fillId="0" borderId="2" xfId="11" applyFont="1" applyBorder="1">
      <alignment vertical="center"/>
    </xf>
    <xf numFmtId="0" fontId="11" fillId="0" borderId="6" xfId="11" applyFont="1" applyBorder="1">
      <alignment vertical="center"/>
    </xf>
    <xf numFmtId="0" fontId="9" fillId="0" borderId="8" xfId="11" applyFont="1" applyBorder="1" applyAlignment="1">
      <alignment horizontal="left" vertical="center"/>
    </xf>
    <xf numFmtId="58" fontId="11" fillId="0" borderId="9" xfId="11" applyNumberFormat="1" applyFont="1" applyBorder="1">
      <alignment vertical="center"/>
    </xf>
    <xf numFmtId="0" fontId="15" fillId="2" borderId="0" xfId="12" applyFont="1" applyFill="1"/>
    <xf numFmtId="0" fontId="14" fillId="2" borderId="24" xfId="11" applyFont="1" applyFill="1" applyBorder="1" applyAlignment="1">
      <alignment horizontal="left" vertical="center"/>
    </xf>
    <xf numFmtId="0" fontId="14" fillId="2" borderId="25" xfId="11" applyFont="1" applyFill="1" applyBorder="1">
      <alignment vertical="center"/>
    </xf>
    <xf numFmtId="0" fontId="14" fillId="2" borderId="25" xfId="11" applyFont="1" applyFill="1" applyBorder="1" applyAlignment="1">
      <alignment horizontal="left" vertical="center"/>
    </xf>
    <xf numFmtId="0" fontId="14" fillId="2" borderId="28" xfId="13" applyFont="1" applyFill="1" applyBorder="1" applyAlignment="1">
      <alignment horizontal="center" vertical="center"/>
    </xf>
    <xf numFmtId="0" fontId="14" fillId="2" borderId="31" xfId="13" applyFont="1" applyFill="1" applyBorder="1" applyAlignment="1">
      <alignment horizontal="center" vertical="center"/>
    </xf>
    <xf numFmtId="49" fontId="14" fillId="2" borderId="28" xfId="13" applyNumberFormat="1" applyFont="1" applyFill="1" applyBorder="1" applyAlignment="1">
      <alignment horizontal="center" vertical="center"/>
    </xf>
    <xf numFmtId="49" fontId="14" fillId="2" borderId="32" xfId="13" applyNumberFormat="1" applyFont="1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3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4" fillId="2" borderId="0" xfId="12" applyFont="1" applyFill="1"/>
    <xf numFmtId="0" fontId="1" fillId="2" borderId="0" xfId="13" applyFont="1" applyFill="1">
      <alignment vertical="center"/>
    </xf>
    <xf numFmtId="14" fontId="14" fillId="2" borderId="0" xfId="12" applyNumberFormat="1" applyFont="1" applyFill="1"/>
    <xf numFmtId="0" fontId="18" fillId="3" borderId="28" xfId="0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4" fillId="0" borderId="28" xfId="0" applyFont="1" applyBorder="1"/>
    <xf numFmtId="0" fontId="24" fillId="0" borderId="28" xfId="0" applyFont="1" applyBorder="1" applyAlignment="1">
      <alignment horizontal="center"/>
    </xf>
    <xf numFmtId="0" fontId="18" fillId="3" borderId="36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3" fillId="0" borderId="41" xfId="11" applyFont="1" applyBorder="1" applyAlignment="1">
      <alignment horizontal="left" vertical="center"/>
    </xf>
    <xf numFmtId="0" fontId="12" fillId="0" borderId="42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7" xfId="11" applyFont="1" applyBorder="1">
      <alignment vertical="center"/>
    </xf>
    <xf numFmtId="0" fontId="12" fillId="0" borderId="6" xfId="11" applyFont="1" applyBorder="1">
      <alignment vertical="center"/>
    </xf>
    <xf numFmtId="0" fontId="6" fillId="0" borderId="6" xfId="11" applyBorder="1">
      <alignment vertical="center"/>
    </xf>
    <xf numFmtId="0" fontId="12" fillId="0" borderId="8" xfId="11" applyFont="1" applyBorder="1">
      <alignment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49" xfId="11" applyFont="1" applyBorder="1">
      <alignment vertical="center"/>
    </xf>
    <xf numFmtId="0" fontId="6" fillId="0" borderId="50" xfId="11" applyBorder="1" applyAlignment="1">
      <alignment horizontal="left" vertical="center"/>
    </xf>
    <xf numFmtId="0" fontId="10" fillId="0" borderId="50" xfId="11" applyFont="1" applyBorder="1" applyAlignment="1">
      <alignment horizontal="left" vertical="center"/>
    </xf>
    <xf numFmtId="0" fontId="6" fillId="0" borderId="50" xfId="11" applyBorder="1">
      <alignment vertical="center"/>
    </xf>
    <xf numFmtId="0" fontId="12" fillId="0" borderId="50" xfId="11" applyFont="1" applyBorder="1">
      <alignment vertical="center"/>
    </xf>
    <xf numFmtId="0" fontId="10" fillId="0" borderId="51" xfId="11" applyFont="1" applyBorder="1" applyAlignment="1">
      <alignment horizontal="left" vertical="center"/>
    </xf>
    <xf numFmtId="0" fontId="6" fillId="0" borderId="6" xfId="11" applyBorder="1" applyAlignment="1">
      <alignment horizontal="left" vertical="center"/>
    </xf>
    <xf numFmtId="0" fontId="12" fillId="0" borderId="49" xfId="11" applyFont="1" applyBorder="1" applyAlignment="1">
      <alignment horizontal="center" vertical="center"/>
    </xf>
    <xf numFmtId="0" fontId="10" fillId="0" borderId="50" xfId="11" applyFont="1" applyBorder="1" applyAlignment="1">
      <alignment horizontal="center" vertical="center"/>
    </xf>
    <xf numFmtId="0" fontId="12" fillId="0" borderId="50" xfId="11" applyFont="1" applyBorder="1" applyAlignment="1">
      <alignment horizontal="center" vertical="center"/>
    </xf>
    <xf numFmtId="0" fontId="6" fillId="0" borderId="50" xfId="1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12" fillId="0" borderId="0" xfId="11" applyFont="1">
      <alignment vertical="center"/>
    </xf>
    <xf numFmtId="0" fontId="26" fillId="0" borderId="52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9" fontId="10" fillId="0" borderId="6" xfId="11" applyNumberFormat="1" applyFont="1" applyBorder="1" applyAlignment="1">
      <alignment horizontal="center" vertical="center"/>
    </xf>
    <xf numFmtId="0" fontId="8" fillId="0" borderId="7" xfId="11" applyFont="1" applyBorder="1" applyAlignment="1">
      <alignment horizontal="left" vertical="center" wrapText="1"/>
    </xf>
    <xf numFmtId="0" fontId="8" fillId="0" borderId="7" xfId="11" applyFont="1" applyBorder="1" applyAlignment="1">
      <alignment horizontal="left" vertical="center"/>
    </xf>
    <xf numFmtId="0" fontId="13" fillId="0" borderId="41" xfId="11" applyFont="1" applyBorder="1">
      <alignment vertical="center"/>
    </xf>
    <xf numFmtId="0" fontId="13" fillId="0" borderId="42" xfId="11" applyFont="1" applyBorder="1">
      <alignment vertical="center"/>
    </xf>
    <xf numFmtId="0" fontId="10" fillId="0" borderId="57" xfId="11" applyFont="1" applyBorder="1">
      <alignment vertical="center"/>
    </xf>
    <xf numFmtId="0" fontId="13" fillId="0" borderId="57" xfId="11" applyFont="1" applyBorder="1">
      <alignment vertical="center"/>
    </xf>
    <xf numFmtId="58" fontId="6" fillId="0" borderId="42" xfId="11" applyNumberFormat="1" applyBorder="1">
      <alignment vertical="center"/>
    </xf>
    <xf numFmtId="0" fontId="6" fillId="0" borderId="57" xfId="11" applyBorder="1">
      <alignment vertical="center"/>
    </xf>
    <xf numFmtId="0" fontId="12" fillId="0" borderId="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2" xfId="11" applyFont="1" applyBorder="1">
      <alignment vertical="center"/>
    </xf>
    <xf numFmtId="0" fontId="6" fillId="0" borderId="3" xfId="1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6" fillId="0" borderId="3" xfId="11" applyBorder="1">
      <alignment vertical="center"/>
    </xf>
    <xf numFmtId="0" fontId="12" fillId="0" borderId="3" xfId="11" applyFont="1" applyBorder="1">
      <alignment vertical="center"/>
    </xf>
    <xf numFmtId="0" fontId="10" fillId="0" borderId="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0" borderId="59" xfId="11" applyFont="1" applyBorder="1">
      <alignment vertical="center"/>
    </xf>
    <xf numFmtId="0" fontId="13" fillId="0" borderId="47" xfId="11" applyFont="1" applyBorder="1">
      <alignment vertical="center"/>
    </xf>
    <xf numFmtId="0" fontId="10" fillId="0" borderId="47" xfId="11" applyFont="1" applyBorder="1">
      <alignment vertical="center"/>
    </xf>
    <xf numFmtId="58" fontId="6" fillId="0" borderId="47" xfId="11" applyNumberFormat="1" applyBorder="1">
      <alignment vertical="center"/>
    </xf>
    <xf numFmtId="0" fontId="0" fillId="4" borderId="0" xfId="0" applyFill="1"/>
    <xf numFmtId="0" fontId="5" fillId="0" borderId="28" xfId="0" applyFont="1" applyBorder="1"/>
    <xf numFmtId="0" fontId="5" fillId="0" borderId="64" xfId="0" applyFont="1" applyBorder="1"/>
    <xf numFmtId="0" fontId="5" fillId="0" borderId="66" xfId="0" applyFont="1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5" fillId="5" borderId="28" xfId="0" applyFont="1" applyFill="1" applyBorder="1"/>
    <xf numFmtId="0" fontId="0" fillId="5" borderId="28" xfId="0" applyFill="1" applyBorder="1"/>
    <xf numFmtId="0" fontId="0" fillId="5" borderId="68" xfId="0" applyFill="1" applyBorder="1"/>
    <xf numFmtId="0" fontId="0" fillId="2" borderId="0" xfId="13" applyFont="1" applyFill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8" xfId="17" applyFont="1" applyBorder="1" applyAlignment="1">
      <alignment horizontal="left"/>
    </xf>
    <xf numFmtId="0" fontId="32" fillId="0" borderId="28" xfId="17" applyFont="1" applyBorder="1" applyAlignment="1">
      <alignment horizontal="center"/>
    </xf>
    <xf numFmtId="0" fontId="33" fillId="0" borderId="37" xfId="17" applyFont="1" applyBorder="1" applyAlignment="1">
      <alignment horizontal="center"/>
    </xf>
    <xf numFmtId="176" fontId="34" fillId="0" borderId="28" xfId="17" applyNumberFormat="1" applyFont="1" applyBorder="1" applyAlignment="1">
      <alignment horizontal="center"/>
    </xf>
    <xf numFmtId="0" fontId="36" fillId="0" borderId="28" xfId="18" applyFont="1" applyBorder="1" applyAlignment="1">
      <alignment horizontal="center" vertical="center"/>
    </xf>
    <xf numFmtId="0" fontId="33" fillId="0" borderId="28" xfId="17" applyFont="1" applyBorder="1" applyAlignment="1">
      <alignment horizontal="center"/>
    </xf>
    <xf numFmtId="176" fontId="34" fillId="6" borderId="28" xfId="17" applyNumberFormat="1" applyFont="1" applyFill="1" applyBorder="1" applyAlignment="1">
      <alignment horizontal="center"/>
    </xf>
    <xf numFmtId="49" fontId="18" fillId="6" borderId="37" xfId="19" applyNumberFormat="1" applyFont="1" applyFill="1" applyBorder="1" applyAlignment="1">
      <alignment horizontal="center" vertical="center"/>
    </xf>
    <xf numFmtId="49" fontId="36" fillId="0" borderId="37" xfId="19" applyNumberFormat="1" applyFont="1" applyBorder="1" applyAlignment="1">
      <alignment horizontal="center" vertical="center"/>
    </xf>
    <xf numFmtId="0" fontId="34" fillId="0" borderId="28" xfId="18" applyFont="1" applyBorder="1" applyAlignment="1">
      <alignment horizontal="center"/>
    </xf>
    <xf numFmtId="0" fontId="36" fillId="0" borderId="38" xfId="18" applyFont="1" applyBorder="1" applyAlignment="1">
      <alignment horizontal="center" vertical="center"/>
    </xf>
    <xf numFmtId="177" fontId="34" fillId="0" borderId="28" xfId="17" applyNumberFormat="1" applyFont="1" applyBorder="1" applyAlignment="1">
      <alignment horizontal="center"/>
    </xf>
    <xf numFmtId="0" fontId="33" fillId="0" borderId="30" xfId="17" applyFont="1" applyBorder="1" applyAlignment="1">
      <alignment horizontal="center"/>
    </xf>
    <xf numFmtId="0" fontId="36" fillId="0" borderId="28" xfId="17" applyFont="1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/>
    </xf>
    <xf numFmtId="0" fontId="39" fillId="0" borderId="70" xfId="21" quotePrefix="1" applyFont="1" applyBorder="1" applyAlignment="1">
      <alignment horizontal="center" vertical="center" wrapText="1"/>
    </xf>
    <xf numFmtId="0" fontId="37" fillId="2" borderId="70" xfId="20" quotePrefix="1" applyFill="1" applyBorder="1" applyAlignment="1">
      <alignment horizontal="center" vertical="center" wrapText="1"/>
    </xf>
    <xf numFmtId="9" fontId="0" fillId="0" borderId="70" xfId="0" applyNumberFormat="1" applyBorder="1" applyAlignment="1">
      <alignment horizontal="center"/>
    </xf>
    <xf numFmtId="9" fontId="0" fillId="0" borderId="70" xfId="0" applyNumberFormat="1" applyBorder="1"/>
    <xf numFmtId="0" fontId="39" fillId="0" borderId="71" xfId="21" quotePrefix="1" applyFont="1" applyBorder="1" applyAlignment="1">
      <alignment horizontal="center" vertical="center" wrapText="1"/>
    </xf>
    <xf numFmtId="0" fontId="39" fillId="0" borderId="72" xfId="21" quotePrefix="1" applyFont="1" applyBorder="1" applyAlignment="1">
      <alignment horizontal="center" vertical="center" wrapText="1"/>
    </xf>
    <xf numFmtId="0" fontId="39" fillId="0" borderId="73" xfId="21" quotePrefix="1" applyFont="1" applyBorder="1" applyAlignment="1">
      <alignment horizontal="center" vertical="center" wrapText="1"/>
    </xf>
    <xf numFmtId="0" fontId="39" fillId="0" borderId="74" xfId="21" quotePrefix="1" applyFont="1" applyBorder="1" applyAlignment="1">
      <alignment horizontal="center" vertical="center" wrapText="1"/>
    </xf>
    <xf numFmtId="0" fontId="39" fillId="0" borderId="75" xfId="21" applyFont="1" applyBorder="1" applyAlignment="1">
      <alignment horizontal="center" vertical="center" wrapText="1"/>
    </xf>
    <xf numFmtId="0" fontId="37" fillId="0" borderId="74" xfId="20" quotePrefix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25" fillId="0" borderId="1" xfId="11" applyFont="1" applyBorder="1" applyAlignment="1">
      <alignment horizontal="center" vertical="top"/>
    </xf>
    <xf numFmtId="0" fontId="10" fillId="0" borderId="42" xfId="11" applyFont="1" applyBorder="1" applyAlignment="1">
      <alignment horizontal="center" vertical="center"/>
    </xf>
    <xf numFmtId="0" fontId="13" fillId="0" borderId="42" xfId="11" applyFont="1" applyBorder="1" applyAlignment="1">
      <alignment horizontal="center" vertical="center"/>
    </xf>
    <xf numFmtId="0" fontId="6" fillId="0" borderId="42" xfId="11" applyBorder="1" applyAlignment="1">
      <alignment horizontal="center" vertical="center"/>
    </xf>
    <xf numFmtId="0" fontId="6" fillId="0" borderId="43" xfId="11" applyBorder="1" applyAlignment="1">
      <alignment horizontal="center" vertical="center"/>
    </xf>
    <xf numFmtId="0" fontId="12" fillId="0" borderId="20" xfId="11" applyFont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22" xfId="11" applyFont="1" applyBorder="1" applyAlignment="1">
      <alignment horizontal="left" vertical="center" wrapText="1"/>
    </xf>
    <xf numFmtId="0" fontId="13" fillId="0" borderId="46" xfId="11" applyFont="1" applyBorder="1" applyAlignment="1">
      <alignment horizontal="left" vertical="center"/>
    </xf>
    <xf numFmtId="0" fontId="13" fillId="0" borderId="47" xfId="11" applyFont="1" applyBorder="1" applyAlignment="1">
      <alignment horizontal="left" vertical="center"/>
    </xf>
    <xf numFmtId="0" fontId="13" fillId="0" borderId="48" xfId="11" applyFont="1" applyBorder="1" applyAlignment="1">
      <alignment horizontal="left" vertical="center"/>
    </xf>
    <xf numFmtId="0" fontId="12" fillId="0" borderId="49" xfId="11" applyFont="1" applyBorder="1" applyAlignment="1">
      <alignment horizontal="left" vertical="center"/>
    </xf>
    <xf numFmtId="0" fontId="12" fillId="0" borderId="50" xfId="11" applyFont="1" applyBorder="1" applyAlignment="1">
      <alignment horizontal="left" vertical="center"/>
    </xf>
    <xf numFmtId="0" fontId="12" fillId="0" borderId="51" xfId="11" applyFont="1" applyBorder="1" applyAlignment="1">
      <alignment horizontal="left" vertical="center"/>
    </xf>
    <xf numFmtId="14" fontId="10" fillId="0" borderId="9" xfId="11" applyNumberFormat="1" applyFont="1" applyBorder="1" applyAlignment="1">
      <alignment horizontal="center" vertical="center"/>
    </xf>
    <xf numFmtId="14" fontId="10" fillId="0" borderId="10" xfId="11" applyNumberFormat="1" applyFont="1" applyBorder="1" applyAlignment="1">
      <alignment horizontal="center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14" fontId="10" fillId="0" borderId="6" xfId="11" applyNumberFormat="1" applyFont="1" applyBorder="1" applyAlignment="1">
      <alignment horizontal="center" vertical="center"/>
    </xf>
    <xf numFmtId="14" fontId="10" fillId="0" borderId="7" xfId="11" applyNumberFormat="1" applyFont="1" applyBorder="1" applyAlignment="1">
      <alignment horizontal="center" vertical="center"/>
    </xf>
    <xf numFmtId="0" fontId="10" fillId="0" borderId="14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9" xfId="11" applyFont="1" applyBorder="1" applyAlignment="1">
      <alignment horizontal="left" vertical="center"/>
    </xf>
    <xf numFmtId="0" fontId="10" fillId="0" borderId="9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2" fillId="0" borderId="10" xfId="11" applyFont="1" applyBorder="1" applyAlignment="1">
      <alignment horizontal="left" vertical="center"/>
    </xf>
    <xf numFmtId="0" fontId="12" fillId="0" borderId="44" xfId="11" applyFont="1" applyBorder="1" applyAlignment="1">
      <alignment horizontal="left" vertical="center"/>
    </xf>
    <xf numFmtId="0" fontId="12" fillId="0" borderId="18" xfId="11" applyFont="1" applyBorder="1" applyAlignment="1">
      <alignment horizontal="left" vertical="center"/>
    </xf>
    <xf numFmtId="0" fontId="12" fillId="0" borderId="45" xfId="11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9" fontId="10" fillId="0" borderId="19" xfId="11" applyNumberFormat="1" applyFont="1" applyBorder="1" applyAlignment="1">
      <alignment horizontal="left" vertical="center"/>
    </xf>
    <xf numFmtId="9" fontId="10" fillId="0" borderId="12" xfId="11" applyNumberFormat="1" applyFont="1" applyBorder="1" applyAlignment="1">
      <alignment horizontal="left" vertical="center"/>
    </xf>
    <xf numFmtId="9" fontId="10" fillId="0" borderId="13" xfId="11" applyNumberFormat="1" applyFont="1" applyBorder="1" applyAlignment="1">
      <alignment horizontal="left" vertical="center"/>
    </xf>
    <xf numFmtId="9" fontId="10" fillId="0" borderId="20" xfId="11" applyNumberFormat="1" applyFont="1" applyBorder="1" applyAlignment="1">
      <alignment horizontal="left" vertical="center"/>
    </xf>
    <xf numFmtId="9" fontId="10" fillId="0" borderId="21" xfId="11" applyNumberFormat="1" applyFont="1" applyBorder="1" applyAlignment="1">
      <alignment horizontal="left" vertical="center"/>
    </xf>
    <xf numFmtId="9" fontId="10" fillId="0" borderId="22" xfId="11" applyNumberFormat="1" applyFont="1" applyBorder="1" applyAlignment="1">
      <alignment horizontal="left" vertical="center"/>
    </xf>
    <xf numFmtId="0" fontId="9" fillId="0" borderId="49" xfId="11" applyFont="1" applyBorder="1" applyAlignment="1">
      <alignment horizontal="left" vertical="center"/>
    </xf>
    <xf numFmtId="0" fontId="9" fillId="0" borderId="50" xfId="11" applyFont="1" applyBorder="1" applyAlignment="1">
      <alignment horizontal="left" vertical="center"/>
    </xf>
    <xf numFmtId="0" fontId="9" fillId="0" borderId="51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53" xfId="11" applyFont="1" applyBorder="1" applyAlignment="1">
      <alignment horizontal="left" vertical="center"/>
    </xf>
    <xf numFmtId="0" fontId="9" fillId="0" borderId="21" xfId="11" applyFont="1" applyBorder="1" applyAlignment="1">
      <alignment horizontal="left" vertical="center"/>
    </xf>
    <xf numFmtId="0" fontId="9" fillId="0" borderId="22" xfId="11" applyFont="1" applyBorder="1" applyAlignment="1">
      <alignment horizontal="left" vertical="center"/>
    </xf>
    <xf numFmtId="0" fontId="10" fillId="0" borderId="54" xfId="11" applyFont="1" applyBorder="1" applyAlignment="1">
      <alignment horizontal="left" vertical="center"/>
    </xf>
    <xf numFmtId="0" fontId="10" fillId="0" borderId="55" xfId="11" applyFont="1" applyBorder="1" applyAlignment="1">
      <alignment horizontal="left" vertical="center"/>
    </xf>
    <xf numFmtId="0" fontId="10" fillId="0" borderId="56" xfId="11" applyFont="1" applyBorder="1" applyAlignment="1">
      <alignment horizontal="left" vertical="center"/>
    </xf>
    <xf numFmtId="0" fontId="10" fillId="0" borderId="17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3" fillId="7" borderId="17" xfId="11" applyFont="1" applyFill="1" applyBorder="1" applyAlignment="1">
      <alignment horizontal="left" vertical="center"/>
    </xf>
    <xf numFmtId="0" fontId="13" fillId="7" borderId="15" xfId="11" applyFont="1" applyFill="1" applyBorder="1" applyAlignment="1">
      <alignment horizontal="left" vertical="center"/>
    </xf>
    <xf numFmtId="0" fontId="13" fillId="7" borderId="16" xfId="11" applyFont="1" applyFill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0" fillId="0" borderId="44" xfId="11" applyFont="1" applyBorder="1" applyAlignment="1">
      <alignment horizontal="left" vertical="center"/>
    </xf>
    <xf numFmtId="0" fontId="10" fillId="0" borderId="18" xfId="11" applyFont="1" applyBorder="1" applyAlignment="1">
      <alignment horizontal="left" vertical="center"/>
    </xf>
    <xf numFmtId="0" fontId="10" fillId="0" borderId="45" xfId="11" applyFont="1" applyBorder="1" applyAlignment="1">
      <alignment horizontal="left" vertical="center"/>
    </xf>
    <xf numFmtId="0" fontId="27" fillId="0" borderId="47" xfId="11" applyFont="1" applyBorder="1" applyAlignment="1">
      <alignment horizontal="center" vertical="center"/>
    </xf>
    <xf numFmtId="0" fontId="13" fillId="0" borderId="18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0" fillId="0" borderId="57" xfId="11" applyFont="1" applyBorder="1" applyAlignment="1">
      <alignment horizontal="center" vertical="center"/>
    </xf>
    <xf numFmtId="0" fontId="10" fillId="0" borderId="45" xfId="11" applyFont="1" applyBorder="1" applyAlignment="1">
      <alignment horizontal="center" vertical="center"/>
    </xf>
    <xf numFmtId="0" fontId="10" fillId="8" borderId="54" xfId="11" applyFont="1" applyFill="1" applyBorder="1" applyAlignment="1">
      <alignment horizontal="left" vertical="center"/>
    </xf>
    <xf numFmtId="0" fontId="10" fillId="8" borderId="55" xfId="11" applyFont="1" applyFill="1" applyBorder="1" applyAlignment="1">
      <alignment horizontal="left" vertical="center"/>
    </xf>
    <xf numFmtId="0" fontId="10" fillId="8" borderId="56" xfId="11" applyFont="1" applyFill="1" applyBorder="1" applyAlignment="1">
      <alignment horizontal="left" vertical="center"/>
    </xf>
    <xf numFmtId="0" fontId="14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0" fontId="15" fillId="2" borderId="25" xfId="11" applyFont="1" applyFill="1" applyBorder="1" applyAlignment="1">
      <alignment horizontal="center" vertical="center"/>
    </xf>
    <xf numFmtId="0" fontId="15" fillId="2" borderId="25" xfId="12" applyFont="1" applyFill="1" applyBorder="1" applyAlignment="1">
      <alignment horizontal="center"/>
    </xf>
    <xf numFmtId="0" fontId="15" fillId="2" borderId="28" xfId="12" applyFont="1" applyFill="1" applyBorder="1" applyAlignment="1">
      <alignment horizontal="center"/>
    </xf>
    <xf numFmtId="0" fontId="15" fillId="2" borderId="26" xfId="11" applyFont="1" applyFill="1" applyBorder="1" applyAlignment="1">
      <alignment horizontal="center" vertical="center"/>
    </xf>
    <xf numFmtId="0" fontId="14" fillId="2" borderId="27" xfId="12" applyFont="1" applyFill="1" applyBorder="1" applyAlignment="1">
      <alignment horizontal="center" vertical="center"/>
    </xf>
    <xf numFmtId="0" fontId="14" fillId="2" borderId="28" xfId="12" applyFont="1" applyFill="1" applyBorder="1" applyAlignment="1">
      <alignment horizontal="center" vertical="center"/>
    </xf>
    <xf numFmtId="0" fontId="14" fillId="2" borderId="29" xfId="12" applyFont="1" applyFill="1" applyBorder="1" applyAlignment="1">
      <alignment horizontal="center" vertical="center"/>
    </xf>
    <xf numFmtId="0" fontId="28" fillId="0" borderId="1" xfId="11" applyFont="1" applyBorder="1" applyAlignment="1">
      <alignment horizontal="center" vertical="top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0" fillId="0" borderId="5" xfId="11" applyFont="1" applyBorder="1" applyAlignment="1">
      <alignment horizontal="left" vertical="center"/>
    </xf>
    <xf numFmtId="0" fontId="10" fillId="0" borderId="8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0" xfId="11" applyFont="1" applyAlignment="1">
      <alignment horizontal="left" vertical="center"/>
    </xf>
    <xf numFmtId="0" fontId="11" fillId="0" borderId="2" xfId="11" applyFont="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23" xfId="11" applyFont="1" applyBorder="1" applyAlignment="1">
      <alignment horizontal="left" vertical="center"/>
    </xf>
    <xf numFmtId="0" fontId="11" fillId="0" borderId="14" xfId="11" applyFont="1" applyBorder="1" applyAlignment="1">
      <alignment horizontal="left" vertical="center"/>
    </xf>
    <xf numFmtId="0" fontId="9" fillId="0" borderId="14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6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0" fillId="0" borderId="47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0" fontId="10" fillId="0" borderId="60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51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6" fillId="0" borderId="47" xfId="11" applyBorder="1" applyAlignment="1">
      <alignment horizontal="center" vertical="center"/>
    </xf>
    <xf numFmtId="0" fontId="6" fillId="0" borderId="60" xfId="11" applyBorder="1" applyAlignment="1">
      <alignment horizontal="center" vertical="center"/>
    </xf>
    <xf numFmtId="0" fontId="11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6" fillId="0" borderId="17" xfId="11" applyBorder="1" applyAlignment="1">
      <alignment horizontal="left" vertical="center"/>
    </xf>
    <xf numFmtId="0" fontId="6" fillId="0" borderId="15" xfId="11" applyBorder="1" applyAlignment="1">
      <alignment horizontal="left" vertical="center"/>
    </xf>
    <xf numFmtId="0" fontId="6" fillId="0" borderId="16" xfId="1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1" fillId="0" borderId="20" xfId="11" applyFont="1" applyBorder="1" applyAlignment="1">
      <alignment horizontal="left" vertical="center"/>
    </xf>
    <xf numFmtId="0" fontId="11" fillId="0" borderId="21" xfId="11" applyFont="1" applyBorder="1" applyAlignment="1">
      <alignment horizontal="left" vertical="center"/>
    </xf>
    <xf numFmtId="0" fontId="11" fillId="0" borderId="22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9" fillId="0" borderId="23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7" xfId="11" applyFont="1" applyBorder="1" applyAlignment="1">
      <alignment horizontal="left" vertical="center" wrapText="1"/>
    </xf>
    <xf numFmtId="0" fontId="6" fillId="0" borderId="9" xfId="11" applyBorder="1" applyAlignment="1">
      <alignment horizontal="center" vertical="center"/>
    </xf>
    <xf numFmtId="0" fontId="6" fillId="0" borderId="10" xfId="1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19" xfId="11" applyFont="1" applyBorder="1" applyAlignment="1">
      <alignment horizontal="left" vertical="center"/>
    </xf>
    <xf numFmtId="0" fontId="9" fillId="0" borderId="12" xfId="11" applyFont="1" applyBorder="1" applyAlignment="1">
      <alignment horizontal="left" vertical="center"/>
    </xf>
    <xf numFmtId="0" fontId="9" fillId="0" borderId="13" xfId="11" applyFont="1" applyBorder="1" applyAlignment="1">
      <alignment horizontal="left" vertical="center"/>
    </xf>
    <xf numFmtId="0" fontId="11" fillId="0" borderId="11" xfId="11" applyFont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0" fillId="0" borderId="9" xfId="11" applyFont="1" applyBorder="1" applyAlignment="1">
      <alignment horizontal="right" vertical="center"/>
    </xf>
    <xf numFmtId="0" fontId="9" fillId="0" borderId="9" xfId="11" applyFont="1" applyBorder="1" applyAlignment="1">
      <alignment horizontal="left" vertical="center"/>
    </xf>
    <xf numFmtId="0" fontId="7" fillId="0" borderId="1" xfId="11" applyFont="1" applyBorder="1" applyAlignment="1">
      <alignment horizontal="center" vertical="top"/>
    </xf>
    <xf numFmtId="0" fontId="10" fillId="0" borderId="3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58" fontId="11" fillId="0" borderId="6" xfId="11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/>
    </xf>
    <xf numFmtId="0" fontId="17" fillId="0" borderId="35" xfId="0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8" fillId="3" borderId="4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2">
    <cellStyle name="S10" xfId="21" xr:uid="{00000000-0005-0000-0000-000000000000}"/>
    <cellStyle name="S16" xfId="20" xr:uid="{00000000-0005-0000-0000-000001000000}"/>
    <cellStyle name="常规" xfId="0" builtinId="0"/>
    <cellStyle name="常规 11 17" xfId="18" xr:uid="{00000000-0005-0000-0000-000003000000}"/>
    <cellStyle name="常规 2" xfId="11" xr:uid="{00000000-0005-0000-0000-000004000000}"/>
    <cellStyle name="常规 23" xfId="17" xr:uid="{00000000-0005-0000-0000-000005000000}"/>
    <cellStyle name="常规 3" xfId="12" xr:uid="{00000000-0005-0000-0000-000006000000}"/>
    <cellStyle name="常规 4" xfId="13" xr:uid="{00000000-0005-0000-0000-000007000000}"/>
    <cellStyle name="常规 40" xfId="14" xr:uid="{00000000-0005-0000-0000-000008000000}"/>
    <cellStyle name="常规_110509_2006-09-28 2" xfId="19" xr:uid="{00000000-0005-0000-0000-000009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 x14ac:dyDescent="0.2"/>
    <row r="2" spans="2:9" ht="41.1" customHeight="1" x14ac:dyDescent="0.15">
      <c r="B2" s="151" t="s">
        <v>280</v>
      </c>
      <c r="C2" s="152"/>
      <c r="D2" s="152"/>
      <c r="E2" s="152"/>
      <c r="F2" s="152"/>
      <c r="G2" s="152"/>
      <c r="H2" s="152"/>
      <c r="I2" s="153"/>
    </row>
    <row r="3" spans="2:9" ht="27.95" customHeight="1" x14ac:dyDescent="0.25">
      <c r="B3" s="111"/>
      <c r="C3" s="110"/>
      <c r="D3" s="154" t="s">
        <v>267</v>
      </c>
      <c r="E3" s="155"/>
      <c r="F3" s="156" t="s">
        <v>268</v>
      </c>
      <c r="G3" s="157"/>
      <c r="H3" s="154" t="s">
        <v>269</v>
      </c>
      <c r="I3" s="158"/>
    </row>
    <row r="4" spans="2:9" ht="27.95" customHeight="1" x14ac:dyDescent="0.25">
      <c r="B4" s="111" t="s">
        <v>265</v>
      </c>
      <c r="C4" s="110" t="s">
        <v>266</v>
      </c>
      <c r="D4" s="110" t="s">
        <v>270</v>
      </c>
      <c r="E4" s="110" t="s">
        <v>271</v>
      </c>
      <c r="F4" s="118" t="s">
        <v>270</v>
      </c>
      <c r="G4" s="118" t="s">
        <v>271</v>
      </c>
      <c r="H4" s="110" t="s">
        <v>270</v>
      </c>
      <c r="I4" s="112" t="s">
        <v>271</v>
      </c>
    </row>
    <row r="5" spans="2:9" ht="27.95" customHeight="1" x14ac:dyDescent="0.15">
      <c r="B5" s="113" t="s">
        <v>272</v>
      </c>
      <c r="C5" s="42">
        <v>13</v>
      </c>
      <c r="D5" s="42">
        <v>0</v>
      </c>
      <c r="E5" s="42">
        <v>1</v>
      </c>
      <c r="F5" s="119">
        <v>0</v>
      </c>
      <c r="G5" s="119">
        <v>1</v>
      </c>
      <c r="H5" s="42">
        <v>1</v>
      </c>
      <c r="I5" s="114">
        <v>2</v>
      </c>
    </row>
    <row r="6" spans="2:9" ht="27.95" customHeight="1" x14ac:dyDescent="0.15">
      <c r="B6" s="113" t="s">
        <v>273</v>
      </c>
      <c r="C6" s="42">
        <v>20</v>
      </c>
      <c r="D6" s="42">
        <v>0</v>
      </c>
      <c r="E6" s="42">
        <v>1</v>
      </c>
      <c r="F6" s="119">
        <v>1</v>
      </c>
      <c r="G6" s="119">
        <v>2</v>
      </c>
      <c r="H6" s="42">
        <v>2</v>
      </c>
      <c r="I6" s="114">
        <v>3</v>
      </c>
    </row>
    <row r="7" spans="2:9" ht="27.95" customHeight="1" x14ac:dyDescent="0.15">
      <c r="B7" s="113" t="s">
        <v>274</v>
      </c>
      <c r="C7" s="42">
        <v>32</v>
      </c>
      <c r="D7" s="42">
        <v>0</v>
      </c>
      <c r="E7" s="42">
        <v>1</v>
      </c>
      <c r="F7" s="119">
        <v>2</v>
      </c>
      <c r="G7" s="119">
        <v>3</v>
      </c>
      <c r="H7" s="42">
        <v>3</v>
      </c>
      <c r="I7" s="114">
        <v>4</v>
      </c>
    </row>
    <row r="8" spans="2:9" ht="27.95" customHeight="1" x14ac:dyDescent="0.15">
      <c r="B8" s="113" t="s">
        <v>275</v>
      </c>
      <c r="C8" s="42">
        <v>50</v>
      </c>
      <c r="D8" s="42">
        <v>1</v>
      </c>
      <c r="E8" s="42">
        <v>2</v>
      </c>
      <c r="F8" s="119">
        <v>3</v>
      </c>
      <c r="G8" s="119">
        <v>4</v>
      </c>
      <c r="H8" s="42">
        <v>5</v>
      </c>
      <c r="I8" s="114">
        <v>6</v>
      </c>
    </row>
    <row r="9" spans="2:9" ht="27.95" customHeight="1" x14ac:dyDescent="0.15">
      <c r="B9" s="113" t="s">
        <v>276</v>
      </c>
      <c r="C9" s="42">
        <v>80</v>
      </c>
      <c r="D9" s="42">
        <v>2</v>
      </c>
      <c r="E9" s="42">
        <v>3</v>
      </c>
      <c r="F9" s="119">
        <v>5</v>
      </c>
      <c r="G9" s="119">
        <v>6</v>
      </c>
      <c r="H9" s="42">
        <v>7</v>
      </c>
      <c r="I9" s="114">
        <v>8</v>
      </c>
    </row>
    <row r="10" spans="2:9" ht="27.95" customHeight="1" x14ac:dyDescent="0.15">
      <c r="B10" s="113" t="s">
        <v>277</v>
      </c>
      <c r="C10" s="42">
        <v>125</v>
      </c>
      <c r="D10" s="42">
        <v>3</v>
      </c>
      <c r="E10" s="42">
        <v>4</v>
      </c>
      <c r="F10" s="119">
        <v>7</v>
      </c>
      <c r="G10" s="119">
        <v>8</v>
      </c>
      <c r="H10" s="42">
        <v>10</v>
      </c>
      <c r="I10" s="114">
        <v>11</v>
      </c>
    </row>
    <row r="11" spans="2:9" ht="27.95" customHeight="1" x14ac:dyDescent="0.15">
      <c r="B11" s="113" t="s">
        <v>278</v>
      </c>
      <c r="C11" s="42">
        <v>200</v>
      </c>
      <c r="D11" s="42">
        <v>5</v>
      </c>
      <c r="E11" s="42">
        <v>6</v>
      </c>
      <c r="F11" s="119">
        <v>10</v>
      </c>
      <c r="G11" s="119">
        <v>11</v>
      </c>
      <c r="H11" s="42">
        <v>14</v>
      </c>
      <c r="I11" s="114">
        <v>15</v>
      </c>
    </row>
    <row r="12" spans="2:9" ht="27.95" customHeight="1" thickBot="1" x14ac:dyDescent="0.2">
      <c r="B12" s="115" t="s">
        <v>279</v>
      </c>
      <c r="C12" s="116">
        <v>315</v>
      </c>
      <c r="D12" s="116">
        <v>7</v>
      </c>
      <c r="E12" s="116">
        <v>8</v>
      </c>
      <c r="F12" s="120">
        <v>14</v>
      </c>
      <c r="G12" s="120">
        <v>15</v>
      </c>
      <c r="H12" s="116">
        <v>21</v>
      </c>
      <c r="I12" s="117">
        <v>22</v>
      </c>
    </row>
    <row r="14" spans="2:9" x14ac:dyDescent="0.15">
      <c r="B14" s="109" t="s">
        <v>281</v>
      </c>
      <c r="C14" s="109"/>
      <c r="D14" s="109"/>
    </row>
  </sheetData>
  <mergeCells count="4">
    <mergeCell ref="B2:I2"/>
    <mergeCell ref="D3:E3"/>
    <mergeCell ref="F3:G3"/>
    <mergeCell ref="H3:I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zoomScaleNormal="100" zoomScalePageLayoutView="125" workbookViewId="0">
      <selection activeCell="G27" sqref="G27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4" t="s">
        <v>143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s="41" customFormat="1" ht="16.5" x14ac:dyDescent="0.3">
      <c r="A2" s="40" t="s">
        <v>116</v>
      </c>
      <c r="B2" s="52" t="s">
        <v>92</v>
      </c>
      <c r="C2" s="52" t="s">
        <v>88</v>
      </c>
      <c r="D2" s="52" t="s">
        <v>89</v>
      </c>
      <c r="E2" s="52" t="s">
        <v>90</v>
      </c>
      <c r="F2" s="52" t="s">
        <v>91</v>
      </c>
      <c r="G2" s="40" t="s">
        <v>144</v>
      </c>
      <c r="H2" s="40" t="s">
        <v>145</v>
      </c>
      <c r="I2" s="40" t="s">
        <v>146</v>
      </c>
      <c r="J2" s="40" t="s">
        <v>147</v>
      </c>
      <c r="K2" s="52" t="s">
        <v>122</v>
      </c>
      <c r="L2" s="52" t="s">
        <v>101</v>
      </c>
    </row>
    <row r="3" spans="1:12" ht="33.75" x14ac:dyDescent="0.15">
      <c r="A3" s="42" t="s">
        <v>124</v>
      </c>
      <c r="B3" s="42"/>
      <c r="C3" s="139">
        <v>33</v>
      </c>
      <c r="D3" s="140" t="s">
        <v>328</v>
      </c>
      <c r="E3" s="141" t="s">
        <v>326</v>
      </c>
      <c r="F3" s="139" t="s">
        <v>327</v>
      </c>
      <c r="G3" s="43" t="s">
        <v>349</v>
      </c>
      <c r="H3" s="148" t="s">
        <v>347</v>
      </c>
      <c r="I3" s="148" t="s">
        <v>348</v>
      </c>
      <c r="J3" s="43"/>
      <c r="K3" s="43"/>
      <c r="L3" s="43"/>
    </row>
    <row r="4" spans="1:12" ht="33.75" x14ac:dyDescent="0.15">
      <c r="A4" s="42" t="s">
        <v>130</v>
      </c>
      <c r="B4" s="42"/>
      <c r="C4" s="139">
        <v>33</v>
      </c>
      <c r="D4" s="140" t="s">
        <v>328</v>
      </c>
      <c r="E4" s="141" t="s">
        <v>325</v>
      </c>
      <c r="F4" s="43" t="s">
        <v>327</v>
      </c>
      <c r="G4" s="43" t="s">
        <v>349</v>
      </c>
      <c r="H4" s="148" t="s">
        <v>347</v>
      </c>
      <c r="I4" s="148" t="s">
        <v>348</v>
      </c>
      <c r="J4" s="43"/>
      <c r="K4" s="43"/>
      <c r="L4" s="43"/>
    </row>
    <row r="5" spans="1:12" ht="22.5" x14ac:dyDescent="0.15">
      <c r="A5" s="42" t="s">
        <v>131</v>
      </c>
      <c r="B5" s="42"/>
      <c r="C5" s="139">
        <v>33</v>
      </c>
      <c r="D5" s="140" t="s">
        <v>328</v>
      </c>
      <c r="E5" s="141" t="s">
        <v>324</v>
      </c>
      <c r="F5" s="43" t="s">
        <v>327</v>
      </c>
      <c r="G5" s="43" t="s">
        <v>349</v>
      </c>
      <c r="H5" s="148" t="s">
        <v>347</v>
      </c>
      <c r="I5" s="148" t="s">
        <v>348</v>
      </c>
      <c r="J5" s="43"/>
      <c r="K5" s="43"/>
      <c r="L5" s="43"/>
    </row>
    <row r="6" spans="1:12" ht="22.5" x14ac:dyDescent="0.15">
      <c r="A6" s="42" t="s">
        <v>132</v>
      </c>
      <c r="B6" s="42"/>
      <c r="C6" s="139">
        <v>33</v>
      </c>
      <c r="D6" s="140" t="s">
        <v>328</v>
      </c>
      <c r="E6" s="141" t="s">
        <v>324</v>
      </c>
      <c r="F6" s="43" t="s">
        <v>327</v>
      </c>
      <c r="G6" s="43" t="s">
        <v>349</v>
      </c>
      <c r="H6" s="148" t="s">
        <v>347</v>
      </c>
      <c r="I6" s="148" t="s">
        <v>348</v>
      </c>
      <c r="J6" s="43"/>
      <c r="K6" s="43"/>
      <c r="L6" s="43"/>
    </row>
    <row r="7" spans="1:12" x14ac:dyDescent="0.15">
      <c r="A7" s="42" t="s">
        <v>133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6" customFormat="1" ht="18.75" x14ac:dyDescent="0.15">
      <c r="A11" s="336" t="s">
        <v>332</v>
      </c>
      <c r="B11" s="337"/>
      <c r="C11" s="337"/>
      <c r="D11" s="337"/>
      <c r="E11" s="338"/>
      <c r="F11" s="339"/>
      <c r="G11" s="341"/>
      <c r="H11" s="336" t="s">
        <v>353</v>
      </c>
      <c r="I11" s="337"/>
      <c r="J11" s="337"/>
      <c r="K11" s="44"/>
      <c r="L11" s="45"/>
    </row>
    <row r="12" spans="1:12" ht="79.5" customHeight="1" x14ac:dyDescent="0.15">
      <c r="A12" s="342" t="s">
        <v>148</v>
      </c>
      <c r="B12" s="342"/>
      <c r="C12" s="343"/>
      <c r="D12" s="343"/>
      <c r="E12" s="343"/>
      <c r="F12" s="343"/>
      <c r="G12" s="343"/>
      <c r="H12" s="343"/>
      <c r="I12" s="343"/>
      <c r="J12" s="343"/>
      <c r="K12" s="343"/>
      <c r="L12" s="343"/>
    </row>
    <row r="13" spans="1:12" x14ac:dyDescent="0.15">
      <c r="A13" t="s">
        <v>282</v>
      </c>
    </row>
  </sheetData>
  <mergeCells count="5">
    <mergeCell ref="A1:J1"/>
    <mergeCell ref="A11:E11"/>
    <mergeCell ref="F11:G11"/>
    <mergeCell ref="H11:J11"/>
    <mergeCell ref="A12:L12"/>
  </mergeCells>
  <phoneticPr fontId="2" type="noConversion"/>
  <dataValidations count="1">
    <dataValidation type="list" allowBlank="1" showInputMessage="1" showErrorMessage="1" sqref="L3:L12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zoomScaleNormal="100" zoomScalePageLayoutView="125" workbookViewId="0">
      <selection activeCell="G21" sqref="G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4" t="s">
        <v>149</v>
      </c>
      <c r="B1" s="344"/>
      <c r="C1" s="344"/>
      <c r="D1" s="344"/>
      <c r="E1" s="344"/>
      <c r="F1" s="344"/>
      <c r="G1" s="344"/>
      <c r="H1" s="344"/>
      <c r="I1" s="344"/>
    </row>
    <row r="2" spans="1:9" s="41" customFormat="1" ht="16.5" x14ac:dyDescent="0.3">
      <c r="A2" s="345" t="s">
        <v>87</v>
      </c>
      <c r="B2" s="346" t="s">
        <v>92</v>
      </c>
      <c r="C2" s="346" t="s">
        <v>123</v>
      </c>
      <c r="D2" s="346" t="s">
        <v>90</v>
      </c>
      <c r="E2" s="346" t="s">
        <v>91</v>
      </c>
      <c r="F2" s="40" t="s">
        <v>150</v>
      </c>
      <c r="G2" s="40" t="s">
        <v>108</v>
      </c>
      <c r="H2" s="355" t="s">
        <v>109</v>
      </c>
      <c r="I2" s="351" t="s">
        <v>111</v>
      </c>
    </row>
    <row r="3" spans="1:9" s="41" customFormat="1" ht="16.5" x14ac:dyDescent="0.3">
      <c r="A3" s="345"/>
      <c r="B3" s="347"/>
      <c r="C3" s="347"/>
      <c r="D3" s="347"/>
      <c r="E3" s="347"/>
      <c r="F3" s="40" t="s">
        <v>151</v>
      </c>
      <c r="G3" s="40" t="s">
        <v>112</v>
      </c>
      <c r="H3" s="356"/>
      <c r="I3" s="352"/>
    </row>
    <row r="4" spans="1:9" x14ac:dyDescent="0.15">
      <c r="A4" s="42"/>
      <c r="B4" s="42" t="s">
        <v>342</v>
      </c>
      <c r="C4" s="43" t="s">
        <v>351</v>
      </c>
      <c r="D4" s="149" t="s">
        <v>350</v>
      </c>
      <c r="E4" s="139" t="s">
        <v>352</v>
      </c>
      <c r="F4" s="150">
        <v>0.02</v>
      </c>
      <c r="G4" s="150">
        <v>0.02</v>
      </c>
      <c r="H4" s="150">
        <f>SUM(F4:G4)</f>
        <v>0.04</v>
      </c>
      <c r="I4" s="43" t="s">
        <v>331</v>
      </c>
    </row>
    <row r="5" spans="1:9" x14ac:dyDescent="0.15">
      <c r="A5" s="42"/>
      <c r="B5" s="42" t="s">
        <v>342</v>
      </c>
      <c r="C5" s="43" t="s">
        <v>351</v>
      </c>
      <c r="D5" s="149" t="s">
        <v>350</v>
      </c>
      <c r="E5" s="139" t="s">
        <v>327</v>
      </c>
      <c r="F5" s="150">
        <v>0.02</v>
      </c>
      <c r="G5" s="150">
        <v>0.02</v>
      </c>
      <c r="H5" s="150">
        <f>SUM(F5:G5)</f>
        <v>0.04</v>
      </c>
      <c r="I5" s="43" t="s">
        <v>331</v>
      </c>
    </row>
    <row r="6" spans="1:9" x14ac:dyDescent="0.15">
      <c r="A6" s="42"/>
      <c r="B6" s="42" t="s">
        <v>342</v>
      </c>
      <c r="C6" s="43" t="s">
        <v>351</v>
      </c>
      <c r="D6" s="149" t="s">
        <v>350</v>
      </c>
      <c r="E6" s="139" t="s">
        <v>327</v>
      </c>
      <c r="F6" s="150">
        <v>0.02</v>
      </c>
      <c r="G6" s="150">
        <v>0.02</v>
      </c>
      <c r="H6" s="150">
        <f>SUM(F6:G6)</f>
        <v>0.04</v>
      </c>
      <c r="I6" s="43" t="s">
        <v>331</v>
      </c>
    </row>
    <row r="7" spans="1:9" x14ac:dyDescent="0.15">
      <c r="A7" s="42"/>
      <c r="B7" s="42"/>
      <c r="C7" s="43"/>
      <c r="D7" s="43"/>
      <c r="E7" s="43"/>
      <c r="F7" s="43"/>
      <c r="G7" s="43"/>
      <c r="H7" s="43"/>
      <c r="I7" s="43"/>
    </row>
    <row r="8" spans="1:9" x14ac:dyDescent="0.1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1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1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15">
      <c r="A11" s="42"/>
      <c r="B11" s="42"/>
      <c r="C11" s="42"/>
      <c r="D11" s="42"/>
      <c r="E11" s="42"/>
      <c r="F11" s="42"/>
      <c r="G11" s="42"/>
      <c r="H11" s="42"/>
      <c r="I11" s="42"/>
    </row>
    <row r="12" spans="1:9" s="46" customFormat="1" ht="18.75" x14ac:dyDescent="0.15">
      <c r="A12" s="336" t="s">
        <v>332</v>
      </c>
      <c r="B12" s="337"/>
      <c r="C12" s="337"/>
      <c r="D12" s="338"/>
      <c r="E12" s="53"/>
      <c r="F12" s="336" t="s">
        <v>353</v>
      </c>
      <c r="G12" s="337"/>
      <c r="H12" s="338"/>
      <c r="I12" s="45"/>
    </row>
    <row r="13" spans="1:9" ht="39" customHeight="1" x14ac:dyDescent="0.15">
      <c r="A13" s="342" t="s">
        <v>152</v>
      </c>
      <c r="B13" s="342"/>
      <c r="C13" s="343"/>
      <c r="D13" s="343"/>
      <c r="E13" s="343"/>
      <c r="F13" s="343"/>
      <c r="G13" s="343"/>
      <c r="H13" s="343"/>
      <c r="I13" s="343"/>
    </row>
    <row r="14" spans="1:9" x14ac:dyDescent="0.15">
      <c r="A14" t="s">
        <v>282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2" type="noConversion"/>
  <dataValidations count="1">
    <dataValidation type="list" allowBlank="1" showInputMessage="1" showErrorMessage="1" sqref="I1:I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topLeftCell="A31" zoomScaleNormal="100" zoomScalePageLayoutView="125" workbookViewId="0">
      <selection activeCell="A32" sqref="A32:K32"/>
    </sheetView>
  </sheetViews>
  <sheetFormatPr defaultColWidth="10.375" defaultRowHeight="16.5" customHeight="1" x14ac:dyDescent="0.15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 x14ac:dyDescent="0.2">
      <c r="A1" s="167" t="s">
        <v>153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 thickBot="1" x14ac:dyDescent="0.2">
      <c r="A2" s="54" t="s">
        <v>154</v>
      </c>
      <c r="B2" s="168" t="s">
        <v>304</v>
      </c>
      <c r="C2" s="168"/>
      <c r="D2" s="169" t="s">
        <v>155</v>
      </c>
      <c r="E2" s="169"/>
      <c r="F2" s="168" t="s">
        <v>305</v>
      </c>
      <c r="G2" s="168"/>
      <c r="H2" s="55" t="s">
        <v>156</v>
      </c>
      <c r="I2" s="170" t="s">
        <v>306</v>
      </c>
      <c r="J2" s="170"/>
      <c r="K2" s="171"/>
    </row>
    <row r="3" spans="1:11" ht="14.25" x14ac:dyDescent="0.15">
      <c r="A3" s="161" t="s">
        <v>157</v>
      </c>
      <c r="B3" s="162"/>
      <c r="C3" s="163"/>
      <c r="D3" s="164" t="s">
        <v>158</v>
      </c>
      <c r="E3" s="165"/>
      <c r="F3" s="165"/>
      <c r="G3" s="166"/>
      <c r="H3" s="164" t="s">
        <v>159</v>
      </c>
      <c r="I3" s="165"/>
      <c r="J3" s="165"/>
      <c r="K3" s="166"/>
    </row>
    <row r="4" spans="1:11" ht="14.25" x14ac:dyDescent="0.15">
      <c r="A4" s="56" t="s">
        <v>2</v>
      </c>
      <c r="B4" s="183" t="s">
        <v>309</v>
      </c>
      <c r="C4" s="184"/>
      <c r="D4" s="159" t="s">
        <v>160</v>
      </c>
      <c r="E4" s="160"/>
      <c r="F4" s="185" t="s">
        <v>288</v>
      </c>
      <c r="G4" s="186"/>
      <c r="H4" s="159" t="s">
        <v>161</v>
      </c>
      <c r="I4" s="160"/>
      <c r="J4" s="57" t="s">
        <v>162</v>
      </c>
      <c r="K4" s="58" t="s">
        <v>12</v>
      </c>
    </row>
    <row r="5" spans="1:11" ht="14.25" x14ac:dyDescent="0.15">
      <c r="A5" s="59" t="s">
        <v>163</v>
      </c>
      <c r="B5" s="183" t="s">
        <v>307</v>
      </c>
      <c r="C5" s="184"/>
      <c r="D5" s="159" t="s">
        <v>164</v>
      </c>
      <c r="E5" s="160"/>
      <c r="F5" s="185">
        <v>45370</v>
      </c>
      <c r="G5" s="186"/>
      <c r="H5" s="159" t="s">
        <v>165</v>
      </c>
      <c r="I5" s="160"/>
      <c r="J5" s="57" t="s">
        <v>162</v>
      </c>
      <c r="K5" s="58" t="s">
        <v>12</v>
      </c>
    </row>
    <row r="6" spans="1:11" ht="14.25" x14ac:dyDescent="0.15">
      <c r="A6" s="56" t="s">
        <v>8</v>
      </c>
      <c r="B6" s="60">
        <v>4</v>
      </c>
      <c r="C6" s="61">
        <v>5</v>
      </c>
      <c r="D6" s="59" t="s">
        <v>166</v>
      </c>
      <c r="E6" s="62"/>
      <c r="F6" s="185">
        <v>45427</v>
      </c>
      <c r="G6" s="186"/>
      <c r="H6" s="159" t="s">
        <v>167</v>
      </c>
      <c r="I6" s="160"/>
      <c r="J6" s="57" t="s">
        <v>162</v>
      </c>
      <c r="K6" s="58" t="s">
        <v>12</v>
      </c>
    </row>
    <row r="7" spans="1:11" ht="14.25" x14ac:dyDescent="0.15">
      <c r="A7" s="56" t="s">
        <v>5</v>
      </c>
      <c r="B7" s="187">
        <v>20883</v>
      </c>
      <c r="C7" s="188"/>
      <c r="D7" s="59" t="s">
        <v>168</v>
      </c>
      <c r="E7" s="63"/>
      <c r="F7" s="185">
        <v>45432</v>
      </c>
      <c r="G7" s="186"/>
      <c r="H7" s="159" t="s">
        <v>169</v>
      </c>
      <c r="I7" s="160"/>
      <c r="J7" s="57" t="s">
        <v>162</v>
      </c>
      <c r="K7" s="58" t="s">
        <v>12</v>
      </c>
    </row>
    <row r="8" spans="1:11" ht="15" thickBot="1" x14ac:dyDescent="0.2">
      <c r="A8" s="64"/>
      <c r="B8" s="191"/>
      <c r="C8" s="192"/>
      <c r="D8" s="189" t="s">
        <v>170</v>
      </c>
      <c r="E8" s="190"/>
      <c r="F8" s="181">
        <v>45442</v>
      </c>
      <c r="G8" s="182"/>
      <c r="H8" s="189" t="s">
        <v>171</v>
      </c>
      <c r="I8" s="190"/>
      <c r="J8" s="65" t="s">
        <v>162</v>
      </c>
      <c r="K8" s="66" t="s">
        <v>12</v>
      </c>
    </row>
    <row r="9" spans="1:11" ht="15" thickBot="1" x14ac:dyDescent="0.2">
      <c r="A9" s="194" t="s">
        <v>362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5" thickBot="1" x14ac:dyDescent="0.2">
      <c r="A10" s="175" t="s">
        <v>172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1" ht="14.25" x14ac:dyDescent="0.15">
      <c r="A11" s="67" t="s">
        <v>173</v>
      </c>
      <c r="B11" s="68" t="s">
        <v>174</v>
      </c>
      <c r="C11" s="69" t="s">
        <v>175</v>
      </c>
      <c r="D11" s="70"/>
      <c r="E11" s="71" t="s">
        <v>176</v>
      </c>
      <c r="F11" s="68" t="s">
        <v>174</v>
      </c>
      <c r="G11" s="69" t="s">
        <v>43</v>
      </c>
      <c r="H11" s="69" t="s">
        <v>177</v>
      </c>
      <c r="I11" s="71" t="s">
        <v>36</v>
      </c>
      <c r="J11" s="68" t="s">
        <v>174</v>
      </c>
      <c r="K11" s="72" t="s">
        <v>43</v>
      </c>
    </row>
    <row r="12" spans="1:11" ht="14.25" x14ac:dyDescent="0.15">
      <c r="A12" s="59" t="s">
        <v>178</v>
      </c>
      <c r="B12" s="73" t="s">
        <v>174</v>
      </c>
      <c r="C12" s="57" t="s">
        <v>43</v>
      </c>
      <c r="D12" s="63"/>
      <c r="E12" s="62" t="s">
        <v>179</v>
      </c>
      <c r="F12" s="73" t="s">
        <v>174</v>
      </c>
      <c r="G12" s="57" t="s">
        <v>43</v>
      </c>
      <c r="H12" s="57" t="s">
        <v>180</v>
      </c>
      <c r="I12" s="62" t="s">
        <v>181</v>
      </c>
      <c r="J12" s="73" t="s">
        <v>182</v>
      </c>
      <c r="K12" s="58" t="s">
        <v>183</v>
      </c>
    </row>
    <row r="13" spans="1:11" ht="14.25" x14ac:dyDescent="0.15">
      <c r="A13" s="59" t="s">
        <v>184</v>
      </c>
      <c r="B13" s="73" t="s">
        <v>174</v>
      </c>
      <c r="C13" s="57" t="s">
        <v>43</v>
      </c>
      <c r="D13" s="63"/>
      <c r="E13" s="62" t="s">
        <v>185</v>
      </c>
      <c r="F13" s="57" t="s">
        <v>186</v>
      </c>
      <c r="G13" s="57" t="s">
        <v>187</v>
      </c>
      <c r="H13" s="57" t="s">
        <v>188</v>
      </c>
      <c r="I13" s="62" t="s">
        <v>189</v>
      </c>
      <c r="J13" s="73" t="s">
        <v>174</v>
      </c>
      <c r="K13" s="58" t="s">
        <v>43</v>
      </c>
    </row>
    <row r="14" spans="1:11" ht="15" thickBot="1" x14ac:dyDescent="0.2">
      <c r="A14" s="189" t="s">
        <v>190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3"/>
    </row>
    <row r="15" spans="1:11" ht="15" thickBot="1" x14ac:dyDescent="0.2">
      <c r="A15" s="175" t="s">
        <v>191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7"/>
    </row>
    <row r="16" spans="1:11" ht="14.25" x14ac:dyDescent="0.15">
      <c r="A16" s="74" t="s">
        <v>192</v>
      </c>
      <c r="B16" s="69" t="s">
        <v>193</v>
      </c>
      <c r="C16" s="69" t="s">
        <v>194</v>
      </c>
      <c r="D16" s="75"/>
      <c r="E16" s="76" t="s">
        <v>195</v>
      </c>
      <c r="F16" s="69" t="s">
        <v>193</v>
      </c>
      <c r="G16" s="69" t="s">
        <v>194</v>
      </c>
      <c r="H16" s="77"/>
      <c r="I16" s="76" t="s">
        <v>196</v>
      </c>
      <c r="J16" s="69" t="s">
        <v>193</v>
      </c>
      <c r="K16" s="72" t="s">
        <v>194</v>
      </c>
    </row>
    <row r="17" spans="1:22" ht="16.5" customHeight="1" x14ac:dyDescent="0.15">
      <c r="A17" s="78" t="s">
        <v>197</v>
      </c>
      <c r="B17" s="57" t="s">
        <v>193</v>
      </c>
      <c r="C17" s="57" t="s">
        <v>194</v>
      </c>
      <c r="D17" s="79"/>
      <c r="E17" s="80" t="s">
        <v>198</v>
      </c>
      <c r="F17" s="57" t="s">
        <v>193</v>
      </c>
      <c r="G17" s="57" t="s">
        <v>194</v>
      </c>
      <c r="H17" s="81"/>
      <c r="I17" s="80" t="s">
        <v>199</v>
      </c>
      <c r="J17" s="57" t="s">
        <v>193</v>
      </c>
      <c r="K17" s="58" t="s">
        <v>194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18" customHeight="1" thickBot="1" x14ac:dyDescent="0.2">
      <c r="A18" s="172" t="s">
        <v>200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4"/>
    </row>
    <row r="19" spans="1:22" ht="18" customHeight="1" thickBot="1" x14ac:dyDescent="0.2">
      <c r="A19" s="175" t="s">
        <v>201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7"/>
    </row>
    <row r="20" spans="1:22" ht="16.5" customHeight="1" x14ac:dyDescent="0.15">
      <c r="A20" s="178" t="s">
        <v>202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80"/>
    </row>
    <row r="21" spans="1:22" ht="21.75" customHeight="1" x14ac:dyDescent="0.15">
      <c r="A21" s="83" t="s">
        <v>203</v>
      </c>
      <c r="B21" s="80" t="s">
        <v>204</v>
      </c>
      <c r="C21" s="80" t="s">
        <v>205</v>
      </c>
      <c r="D21" s="80" t="s">
        <v>206</v>
      </c>
      <c r="E21" s="80" t="s">
        <v>207</v>
      </c>
      <c r="F21" s="80" t="s">
        <v>208</v>
      </c>
      <c r="G21" s="80" t="s">
        <v>209</v>
      </c>
      <c r="H21" s="80" t="s">
        <v>210</v>
      </c>
      <c r="I21" s="80" t="s">
        <v>211</v>
      </c>
      <c r="J21" s="80" t="s">
        <v>212</v>
      </c>
      <c r="K21" s="84" t="s">
        <v>213</v>
      </c>
    </row>
    <row r="22" spans="1:22" ht="16.5" customHeight="1" x14ac:dyDescent="0.15">
      <c r="A22" s="123" t="s">
        <v>308</v>
      </c>
      <c r="B22" s="86"/>
      <c r="C22" s="86"/>
      <c r="D22" s="122">
        <v>90</v>
      </c>
      <c r="E22" s="122">
        <v>608</v>
      </c>
      <c r="F22" s="122">
        <v>1139</v>
      </c>
      <c r="G22" s="122">
        <v>1067</v>
      </c>
      <c r="H22" s="122">
        <v>646</v>
      </c>
      <c r="I22" s="122"/>
      <c r="J22" s="86"/>
      <c r="K22" s="87" t="s">
        <v>289</v>
      </c>
    </row>
    <row r="23" spans="1:22" ht="16.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8"/>
    </row>
    <row r="24" spans="1:22" ht="16.5" customHeight="1" x14ac:dyDescent="0.1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8"/>
    </row>
    <row r="25" spans="1:22" ht="16.5" customHeight="1" x14ac:dyDescent="0.1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13"/>
    </row>
    <row r="26" spans="1:22" ht="16.5" customHeight="1" x14ac:dyDescent="0.1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13"/>
    </row>
    <row r="27" spans="1:22" ht="16.5" customHeight="1" x14ac:dyDescent="0.15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13"/>
    </row>
    <row r="28" spans="1:22" ht="16.5" customHeight="1" thickBot="1" x14ac:dyDescent="0.2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13"/>
    </row>
    <row r="29" spans="1:22" ht="18" customHeight="1" thickBot="1" x14ac:dyDescent="0.2">
      <c r="A29" s="197" t="s">
        <v>214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 x14ac:dyDescent="0.15">
      <c r="A30" s="200" t="s">
        <v>363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 thickBot="1" x14ac:dyDescent="0.2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 thickBot="1" x14ac:dyDescent="0.2">
      <c r="A32" s="197" t="s">
        <v>215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4.25" x14ac:dyDescent="0.15">
      <c r="A33" s="206" t="s">
        <v>216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 thickBot="1" x14ac:dyDescent="0.2">
      <c r="A34" s="210" t="s">
        <v>56</v>
      </c>
      <c r="B34" s="211"/>
      <c r="C34" s="57" t="s">
        <v>162</v>
      </c>
      <c r="D34" s="57" t="s">
        <v>12</v>
      </c>
      <c r="E34" s="212" t="s">
        <v>373</v>
      </c>
      <c r="F34" s="213"/>
      <c r="G34" s="213"/>
      <c r="H34" s="213"/>
      <c r="I34" s="213"/>
      <c r="J34" s="213"/>
      <c r="K34" s="214"/>
    </row>
    <row r="35" spans="1:11" ht="15" thickBot="1" x14ac:dyDescent="0.2">
      <c r="A35" s="209" t="s">
        <v>218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</row>
    <row r="36" spans="1:11" ht="14.25" x14ac:dyDescent="0.15">
      <c r="A36" s="215" t="s">
        <v>365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4.25" x14ac:dyDescent="0.15">
      <c r="A37" s="218" t="s">
        <v>366</v>
      </c>
      <c r="B37" s="219"/>
      <c r="C37" s="219"/>
      <c r="D37" s="219"/>
      <c r="E37" s="219"/>
      <c r="F37" s="219"/>
      <c r="G37" s="219"/>
      <c r="H37" s="219"/>
      <c r="I37" s="219"/>
      <c r="J37" s="219"/>
      <c r="K37" s="188"/>
    </row>
    <row r="38" spans="1:11" ht="14.25" x14ac:dyDescent="0.15">
      <c r="A38" s="218" t="s">
        <v>367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188"/>
    </row>
    <row r="39" spans="1:11" ht="14.25" x14ac:dyDescent="0.15">
      <c r="A39" s="218" t="s">
        <v>368</v>
      </c>
      <c r="B39" s="219"/>
      <c r="C39" s="219"/>
      <c r="D39" s="219"/>
      <c r="E39" s="219"/>
      <c r="F39" s="219"/>
      <c r="G39" s="219"/>
      <c r="H39" s="219"/>
      <c r="I39" s="219"/>
      <c r="J39" s="219"/>
      <c r="K39" s="188"/>
    </row>
    <row r="40" spans="1:11" ht="14.25" x14ac:dyDescent="0.15">
      <c r="A40" s="218" t="s">
        <v>369</v>
      </c>
      <c r="B40" s="219"/>
      <c r="C40" s="219"/>
      <c r="D40" s="219"/>
      <c r="E40" s="219"/>
      <c r="F40" s="219"/>
      <c r="G40" s="219"/>
      <c r="H40" s="219"/>
      <c r="I40" s="219"/>
      <c r="J40" s="219"/>
      <c r="K40" s="188"/>
    </row>
    <row r="41" spans="1:11" ht="14.25" x14ac:dyDescent="0.15">
      <c r="A41" s="218" t="s">
        <v>370</v>
      </c>
      <c r="B41" s="219"/>
      <c r="C41" s="219"/>
      <c r="D41" s="219"/>
      <c r="E41" s="219"/>
      <c r="F41" s="219"/>
      <c r="G41" s="219"/>
      <c r="H41" s="219"/>
      <c r="I41" s="219"/>
      <c r="J41" s="219"/>
      <c r="K41" s="188"/>
    </row>
    <row r="42" spans="1:11" ht="14.25" x14ac:dyDescent="0.15">
      <c r="A42" s="218" t="s">
        <v>371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188"/>
    </row>
    <row r="43" spans="1:11" ht="14.25" x14ac:dyDescent="0.15">
      <c r="A43" s="218"/>
      <c r="B43" s="219"/>
      <c r="C43" s="219"/>
      <c r="D43" s="219"/>
      <c r="E43" s="219"/>
      <c r="F43" s="219"/>
      <c r="G43" s="219"/>
      <c r="H43" s="219"/>
      <c r="I43" s="219"/>
      <c r="J43" s="219"/>
      <c r="K43" s="188"/>
    </row>
    <row r="44" spans="1:11" ht="14.25" x14ac:dyDescent="0.15">
      <c r="A44" s="220" t="s">
        <v>372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5" thickBot="1" x14ac:dyDescent="0.2">
      <c r="A45" s="223" t="s">
        <v>219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5"/>
    </row>
    <row r="46" spans="1:11" ht="15" thickBot="1" x14ac:dyDescent="0.2">
      <c r="A46" s="175" t="s">
        <v>220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7"/>
    </row>
    <row r="47" spans="1:11" ht="14.25" x14ac:dyDescent="0.15">
      <c r="A47" s="74" t="s">
        <v>221</v>
      </c>
      <c r="B47" s="69" t="s">
        <v>222</v>
      </c>
      <c r="C47" s="69" t="s">
        <v>187</v>
      </c>
      <c r="D47" s="69" t="s">
        <v>188</v>
      </c>
      <c r="E47" s="76" t="s">
        <v>223</v>
      </c>
      <c r="F47" s="69" t="s">
        <v>222</v>
      </c>
      <c r="G47" s="69" t="s">
        <v>187</v>
      </c>
      <c r="H47" s="69" t="s">
        <v>188</v>
      </c>
      <c r="I47" s="76" t="s">
        <v>224</v>
      </c>
      <c r="J47" s="69" t="s">
        <v>222</v>
      </c>
      <c r="K47" s="72" t="s">
        <v>187</v>
      </c>
    </row>
    <row r="48" spans="1:11" ht="14.25" x14ac:dyDescent="0.15">
      <c r="A48" s="78" t="s">
        <v>39</v>
      </c>
      <c r="B48" s="57" t="s">
        <v>222</v>
      </c>
      <c r="C48" s="57" t="s">
        <v>187</v>
      </c>
      <c r="D48" s="57" t="s">
        <v>188</v>
      </c>
      <c r="E48" s="80" t="s">
        <v>225</v>
      </c>
      <c r="F48" s="57" t="s">
        <v>222</v>
      </c>
      <c r="G48" s="57" t="s">
        <v>187</v>
      </c>
      <c r="H48" s="57" t="s">
        <v>188</v>
      </c>
      <c r="I48" s="80" t="s">
        <v>226</v>
      </c>
      <c r="J48" s="57" t="s">
        <v>222</v>
      </c>
      <c r="K48" s="58" t="s">
        <v>187</v>
      </c>
    </row>
    <row r="49" spans="1:11" ht="15" thickBot="1" x14ac:dyDescent="0.2">
      <c r="A49" s="189" t="s">
        <v>364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3"/>
    </row>
    <row r="50" spans="1:11" ht="15" thickBot="1" x14ac:dyDescent="0.2">
      <c r="A50" s="209" t="s">
        <v>227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</row>
    <row r="51" spans="1:11" ht="15" thickBot="1" x14ac:dyDescent="0.2">
      <c r="A51" s="234" t="s">
        <v>374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6"/>
    </row>
    <row r="52" spans="1:11" ht="15" thickBot="1" x14ac:dyDescent="0.2">
      <c r="A52" s="89" t="s">
        <v>228</v>
      </c>
      <c r="B52" s="229" t="s">
        <v>229</v>
      </c>
      <c r="C52" s="229"/>
      <c r="D52" s="90" t="s">
        <v>230</v>
      </c>
      <c r="E52" s="91" t="s">
        <v>290</v>
      </c>
      <c r="F52" s="92" t="s">
        <v>231</v>
      </c>
      <c r="G52" s="93">
        <v>45370</v>
      </c>
      <c r="H52" s="230" t="s">
        <v>232</v>
      </c>
      <c r="I52" s="231"/>
      <c r="J52" s="232" t="s">
        <v>292</v>
      </c>
      <c r="K52" s="233"/>
    </row>
    <row r="53" spans="1:11" ht="15" thickBot="1" x14ac:dyDescent="0.2">
      <c r="A53" s="209" t="s">
        <v>233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</row>
    <row r="54" spans="1:11" ht="15" thickBot="1" x14ac:dyDescent="0.2">
      <c r="A54" s="226"/>
      <c r="B54" s="227"/>
      <c r="C54" s="227"/>
      <c r="D54" s="227"/>
      <c r="E54" s="227"/>
      <c r="F54" s="227"/>
      <c r="G54" s="227"/>
      <c r="H54" s="227"/>
      <c r="I54" s="227"/>
      <c r="J54" s="227"/>
      <c r="K54" s="228"/>
    </row>
    <row r="55" spans="1:11" ht="15" thickBot="1" x14ac:dyDescent="0.2">
      <c r="A55" s="89" t="s">
        <v>228</v>
      </c>
      <c r="B55" s="229" t="s">
        <v>229</v>
      </c>
      <c r="C55" s="229"/>
      <c r="D55" s="90" t="s">
        <v>230</v>
      </c>
      <c r="E55" s="94" t="s">
        <v>291</v>
      </c>
      <c r="F55" s="92" t="s">
        <v>234</v>
      </c>
      <c r="G55" s="93">
        <v>45370</v>
      </c>
      <c r="H55" s="230" t="s">
        <v>232</v>
      </c>
      <c r="I55" s="231"/>
      <c r="J55" s="232" t="s">
        <v>291</v>
      </c>
      <c r="K55" s="233"/>
    </row>
  </sheetData>
  <mergeCells count="62"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9:K49"/>
    <mergeCell ref="A50:K50"/>
    <mergeCell ref="A46:K46"/>
    <mergeCell ref="A34:B34"/>
    <mergeCell ref="E34:K34"/>
    <mergeCell ref="A35:K35"/>
    <mergeCell ref="A36:K36"/>
    <mergeCell ref="A37:K37"/>
    <mergeCell ref="A38:K38"/>
    <mergeCell ref="A39:K39"/>
    <mergeCell ref="A40:K40"/>
    <mergeCell ref="A43:K43"/>
    <mergeCell ref="A44:K44"/>
    <mergeCell ref="A45:K45"/>
    <mergeCell ref="A41:K41"/>
    <mergeCell ref="A42:K42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zoomScale="70" zoomScaleNormal="70" workbookViewId="0">
      <selection activeCell="Q12" sqref="Q12"/>
    </sheetView>
  </sheetViews>
  <sheetFormatPr defaultColWidth="9" defaultRowHeight="26.1" customHeight="1" x14ac:dyDescent="0.15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0" width="17" style="26" customWidth="1"/>
    <col min="11" max="11" width="18.5" style="26" customWidth="1"/>
    <col min="12" max="12" width="16.625" style="26" customWidth="1"/>
    <col min="13" max="13" width="14.125" style="26" customWidth="1"/>
    <col min="14" max="14" width="16.375" style="26" customWidth="1"/>
    <col min="15" max="16384" width="9" style="26"/>
  </cols>
  <sheetData>
    <row r="1" spans="1:14" ht="30" customHeight="1" thickBot="1" x14ac:dyDescent="0.2">
      <c r="A1" s="237" t="s">
        <v>72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9.1" customHeight="1" thickTop="1" x14ac:dyDescent="0.15">
      <c r="A2" s="27" t="s">
        <v>73</v>
      </c>
      <c r="B2" s="239" t="s">
        <v>310</v>
      </c>
      <c r="C2" s="239"/>
      <c r="D2" s="28" t="s">
        <v>74</v>
      </c>
      <c r="E2" s="239" t="s">
        <v>299</v>
      </c>
      <c r="F2" s="239"/>
      <c r="G2" s="239"/>
      <c r="H2" s="240"/>
      <c r="I2" s="29" t="s">
        <v>75</v>
      </c>
      <c r="J2" s="239" t="s">
        <v>300</v>
      </c>
      <c r="K2" s="239"/>
      <c r="L2" s="239"/>
      <c r="M2" s="239"/>
      <c r="N2" s="242"/>
    </row>
    <row r="3" spans="1:14" ht="29.1" customHeight="1" x14ac:dyDescent="0.15">
      <c r="A3" s="243" t="s">
        <v>76</v>
      </c>
      <c r="B3" s="244" t="s">
        <v>77</v>
      </c>
      <c r="C3" s="244"/>
      <c r="D3" s="244"/>
      <c r="E3" s="244"/>
      <c r="F3" s="244"/>
      <c r="G3" s="244"/>
      <c r="H3" s="241"/>
      <c r="I3" s="244" t="s">
        <v>78</v>
      </c>
      <c r="J3" s="244"/>
      <c r="K3" s="244"/>
      <c r="L3" s="244"/>
      <c r="M3" s="244"/>
      <c r="N3" s="245"/>
    </row>
    <row r="4" spans="1:14" ht="29.1" customHeight="1" x14ac:dyDescent="0.35">
      <c r="A4" s="243"/>
      <c r="B4" s="136" t="s">
        <v>317</v>
      </c>
      <c r="C4" s="129" t="s">
        <v>79</v>
      </c>
      <c r="D4" s="137" t="s">
        <v>80</v>
      </c>
      <c r="E4" s="129" t="s">
        <v>81</v>
      </c>
      <c r="F4" s="129" t="s">
        <v>82</v>
      </c>
      <c r="G4" s="129" t="s">
        <v>83</v>
      </c>
      <c r="H4" s="241"/>
      <c r="I4" s="136" t="s">
        <v>317</v>
      </c>
      <c r="J4" s="129" t="s">
        <v>79</v>
      </c>
      <c r="K4" s="137" t="s">
        <v>80</v>
      </c>
      <c r="L4" s="129" t="s">
        <v>81</v>
      </c>
      <c r="M4" s="129" t="s">
        <v>375</v>
      </c>
      <c r="N4" s="129" t="s">
        <v>83</v>
      </c>
    </row>
    <row r="5" spans="1:14" ht="29.1" customHeight="1" x14ac:dyDescent="0.35">
      <c r="A5" s="243"/>
      <c r="B5" s="136" t="s">
        <v>318</v>
      </c>
      <c r="C5" s="129" t="s">
        <v>319</v>
      </c>
      <c r="D5" s="137" t="s">
        <v>320</v>
      </c>
      <c r="E5" s="129" t="s">
        <v>321</v>
      </c>
      <c r="F5" s="129" t="s">
        <v>322</v>
      </c>
      <c r="G5" s="129" t="s">
        <v>323</v>
      </c>
      <c r="H5" s="241"/>
      <c r="I5" s="30"/>
      <c r="J5" s="30"/>
      <c r="K5" s="30"/>
      <c r="L5" s="123"/>
      <c r="M5" s="31" t="s">
        <v>354</v>
      </c>
      <c r="N5" s="31" t="s">
        <v>354</v>
      </c>
    </row>
    <row r="6" spans="1:14" ht="29.1" customHeight="1" x14ac:dyDescent="0.35">
      <c r="A6" s="126" t="s">
        <v>311</v>
      </c>
      <c r="B6" s="127">
        <f>C6-1</f>
        <v>59</v>
      </c>
      <c r="C6" s="127">
        <f>D6-2</f>
        <v>60</v>
      </c>
      <c r="D6" s="128">
        <v>62</v>
      </c>
      <c r="E6" s="127">
        <f t="shared" ref="E6:F7" si="0">D6+2</f>
        <v>64</v>
      </c>
      <c r="F6" s="127">
        <f t="shared" si="0"/>
        <v>66</v>
      </c>
      <c r="G6" s="127">
        <f t="shared" ref="G6:G7" si="1">F6+1</f>
        <v>67</v>
      </c>
      <c r="H6" s="241"/>
      <c r="I6" s="32"/>
      <c r="J6" s="32"/>
      <c r="K6" s="32"/>
      <c r="L6" s="32"/>
      <c r="M6" s="32" t="s">
        <v>376</v>
      </c>
      <c r="N6" s="33" t="s">
        <v>355</v>
      </c>
    </row>
    <row r="7" spans="1:14" ht="29.1" customHeight="1" x14ac:dyDescent="0.35">
      <c r="A7" s="129" t="s">
        <v>293</v>
      </c>
      <c r="B7" s="130">
        <f>C7-1</f>
        <v>58.5</v>
      </c>
      <c r="C7" s="130">
        <f>D7-2</f>
        <v>59.5</v>
      </c>
      <c r="D7" s="131" t="s">
        <v>312</v>
      </c>
      <c r="E7" s="130">
        <f t="shared" si="0"/>
        <v>63.5</v>
      </c>
      <c r="F7" s="130">
        <f t="shared" si="0"/>
        <v>65.5</v>
      </c>
      <c r="G7" s="130">
        <f t="shared" si="1"/>
        <v>66.5</v>
      </c>
      <c r="H7" s="241"/>
      <c r="I7" s="32"/>
      <c r="J7" s="32"/>
      <c r="K7" s="32"/>
      <c r="L7" s="32"/>
      <c r="M7" s="32"/>
      <c r="N7" s="33"/>
    </row>
    <row r="8" spans="1:14" ht="29.1" customHeight="1" x14ac:dyDescent="0.35">
      <c r="A8" s="129" t="s">
        <v>294</v>
      </c>
      <c r="B8" s="127">
        <f t="shared" ref="B8:C10" si="2">C8-4</f>
        <v>91</v>
      </c>
      <c r="C8" s="127">
        <f t="shared" si="2"/>
        <v>95</v>
      </c>
      <c r="D8" s="132">
        <v>99</v>
      </c>
      <c r="E8" s="127">
        <f>D8+4</f>
        <v>103</v>
      </c>
      <c r="F8" s="127">
        <f>E8+4</f>
        <v>107</v>
      </c>
      <c r="G8" s="127">
        <f>F8+6</f>
        <v>113</v>
      </c>
      <c r="H8" s="241"/>
      <c r="I8" s="32"/>
      <c r="J8" s="32"/>
      <c r="K8" s="32"/>
      <c r="L8" s="32"/>
      <c r="M8" s="32" t="s">
        <v>377</v>
      </c>
      <c r="N8" s="33" t="s">
        <v>356</v>
      </c>
    </row>
    <row r="9" spans="1:14" ht="29.1" customHeight="1" x14ac:dyDescent="0.35">
      <c r="A9" s="129" t="s">
        <v>295</v>
      </c>
      <c r="B9" s="127">
        <f t="shared" si="2"/>
        <v>84</v>
      </c>
      <c r="C9" s="127">
        <f t="shared" si="2"/>
        <v>88</v>
      </c>
      <c r="D9" s="132">
        <v>92</v>
      </c>
      <c r="E9" s="127">
        <f>D9+4</f>
        <v>96</v>
      </c>
      <c r="F9" s="127">
        <f>E9+5</f>
        <v>101</v>
      </c>
      <c r="G9" s="127">
        <f>F9+6</f>
        <v>107</v>
      </c>
      <c r="H9" s="241"/>
      <c r="I9" s="32"/>
      <c r="J9" s="32"/>
      <c r="K9" s="32"/>
      <c r="L9" s="32"/>
      <c r="M9" s="32" t="s">
        <v>378</v>
      </c>
      <c r="N9" s="33" t="s">
        <v>357</v>
      </c>
    </row>
    <row r="10" spans="1:14" ht="29.1" customHeight="1" x14ac:dyDescent="0.35">
      <c r="A10" s="129" t="s">
        <v>313</v>
      </c>
      <c r="B10" s="133">
        <f t="shared" si="2"/>
        <v>96</v>
      </c>
      <c r="C10" s="133">
        <f t="shared" si="2"/>
        <v>100</v>
      </c>
      <c r="D10" s="132">
        <v>104</v>
      </c>
      <c r="E10" s="133">
        <f>D10+4</f>
        <v>108</v>
      </c>
      <c r="F10" s="133">
        <f>E10+5</f>
        <v>113</v>
      </c>
      <c r="G10" s="133">
        <f>F10+6</f>
        <v>119</v>
      </c>
      <c r="H10" s="241"/>
      <c r="I10" s="32"/>
      <c r="J10" s="32"/>
      <c r="K10" s="32"/>
      <c r="L10" s="32"/>
      <c r="M10" s="32" t="s">
        <v>376</v>
      </c>
      <c r="N10" s="33" t="s">
        <v>356</v>
      </c>
    </row>
    <row r="11" spans="1:14" ht="29.1" customHeight="1" x14ac:dyDescent="0.35">
      <c r="A11" s="129" t="s">
        <v>297</v>
      </c>
      <c r="B11" s="127">
        <f t="shared" ref="B11:C12" si="3">C11-1</f>
        <v>48</v>
      </c>
      <c r="C11" s="127">
        <f t="shared" si="3"/>
        <v>49</v>
      </c>
      <c r="D11" s="128">
        <v>50</v>
      </c>
      <c r="E11" s="127">
        <f t="shared" ref="E11:F13" si="4">D11+1</f>
        <v>51</v>
      </c>
      <c r="F11" s="127">
        <f t="shared" si="4"/>
        <v>52</v>
      </c>
      <c r="G11" s="127">
        <f>F11+1.5</f>
        <v>53.5</v>
      </c>
      <c r="H11" s="241"/>
      <c r="I11" s="32"/>
      <c r="J11" s="32"/>
      <c r="K11" s="32"/>
      <c r="L11" s="32"/>
      <c r="M11" s="32" t="s">
        <v>379</v>
      </c>
      <c r="N11" s="33" t="s">
        <v>358</v>
      </c>
    </row>
    <row r="12" spans="1:14" ht="29.1" customHeight="1" x14ac:dyDescent="0.35">
      <c r="A12" s="129" t="s">
        <v>296</v>
      </c>
      <c r="B12" s="127">
        <f t="shared" si="3"/>
        <v>36.5</v>
      </c>
      <c r="C12" s="127">
        <f t="shared" si="3"/>
        <v>37.5</v>
      </c>
      <c r="D12" s="128">
        <v>38.5</v>
      </c>
      <c r="E12" s="127">
        <f t="shared" si="4"/>
        <v>39.5</v>
      </c>
      <c r="F12" s="127">
        <f t="shared" si="4"/>
        <v>40.5</v>
      </c>
      <c r="G12" s="127">
        <f>F12+1.2</f>
        <v>41.7</v>
      </c>
      <c r="H12" s="241"/>
      <c r="I12" s="32"/>
      <c r="J12" s="32"/>
      <c r="K12" s="32"/>
      <c r="L12" s="32"/>
      <c r="M12" s="32" t="s">
        <v>376</v>
      </c>
      <c r="N12" s="33" t="s">
        <v>359</v>
      </c>
    </row>
    <row r="13" spans="1:14" ht="29.1" customHeight="1" x14ac:dyDescent="0.35">
      <c r="A13" s="129" t="s">
        <v>314</v>
      </c>
      <c r="B13" s="127">
        <f>C13-0.5</f>
        <v>59.5</v>
      </c>
      <c r="C13" s="127">
        <f>D13-1</f>
        <v>60</v>
      </c>
      <c r="D13" s="128">
        <v>61</v>
      </c>
      <c r="E13" s="127">
        <f t="shared" si="4"/>
        <v>62</v>
      </c>
      <c r="F13" s="127">
        <f t="shared" si="4"/>
        <v>63</v>
      </c>
      <c r="G13" s="127">
        <f>F13+0.5</f>
        <v>63.5</v>
      </c>
      <c r="H13" s="241"/>
      <c r="I13" s="32"/>
      <c r="J13" s="32"/>
      <c r="K13" s="32"/>
      <c r="L13" s="32"/>
      <c r="M13" s="32" t="s">
        <v>380</v>
      </c>
      <c r="N13" s="33" t="s">
        <v>355</v>
      </c>
    </row>
    <row r="14" spans="1:14" ht="29.1" customHeight="1" x14ac:dyDescent="0.35">
      <c r="A14" s="129" t="s">
        <v>315</v>
      </c>
      <c r="B14" s="127">
        <f>C14-0.8</f>
        <v>17.399999999999999</v>
      </c>
      <c r="C14" s="127">
        <f>D14-0.8</f>
        <v>18.2</v>
      </c>
      <c r="D14" s="128">
        <v>19</v>
      </c>
      <c r="E14" s="127">
        <f>D14+0.8</f>
        <v>19.8</v>
      </c>
      <c r="F14" s="127">
        <f>E14+0.8</f>
        <v>20.6</v>
      </c>
      <c r="G14" s="127">
        <f>F14+1.1</f>
        <v>21.700000000000003</v>
      </c>
      <c r="H14" s="241"/>
      <c r="I14" s="32"/>
      <c r="J14" s="32"/>
      <c r="K14" s="32"/>
      <c r="L14" s="32"/>
      <c r="M14" s="32" t="s">
        <v>376</v>
      </c>
      <c r="N14" s="33" t="s">
        <v>360</v>
      </c>
    </row>
    <row r="15" spans="1:14" ht="29.1" customHeight="1" x14ac:dyDescent="0.35">
      <c r="A15" s="129" t="s">
        <v>298</v>
      </c>
      <c r="B15" s="127">
        <f>C15-0.6</f>
        <v>14.8</v>
      </c>
      <c r="C15" s="127">
        <f>D15-0.6</f>
        <v>15.4</v>
      </c>
      <c r="D15" s="134">
        <v>16</v>
      </c>
      <c r="E15" s="127">
        <f>D15+0.6</f>
        <v>16.600000000000001</v>
      </c>
      <c r="F15" s="127">
        <f>E15+0.6</f>
        <v>17.200000000000003</v>
      </c>
      <c r="G15" s="127">
        <f>F15+0.95</f>
        <v>18.150000000000002</v>
      </c>
      <c r="H15" s="241"/>
      <c r="I15" s="34"/>
      <c r="J15" s="34"/>
      <c r="K15" s="34"/>
      <c r="L15" s="32"/>
      <c r="M15" s="34"/>
      <c r="N15" s="35" t="s">
        <v>360</v>
      </c>
    </row>
    <row r="16" spans="1:14" ht="29.1" customHeight="1" x14ac:dyDescent="0.35">
      <c r="A16" s="129" t="s">
        <v>316</v>
      </c>
      <c r="B16" s="127">
        <f>C16-0.5</f>
        <v>10.5</v>
      </c>
      <c r="C16" s="127">
        <f>D16-0.5</f>
        <v>11</v>
      </c>
      <c r="D16" s="128">
        <v>11.5</v>
      </c>
      <c r="E16" s="127">
        <f>D16+0.5</f>
        <v>12</v>
      </c>
      <c r="F16" s="127">
        <f>E16+0.5</f>
        <v>12.5</v>
      </c>
      <c r="G16" s="135">
        <f>F16+0.7</f>
        <v>13.2</v>
      </c>
      <c r="H16" s="241"/>
      <c r="I16" s="34"/>
      <c r="J16" s="34"/>
      <c r="K16" s="34"/>
      <c r="L16" s="32"/>
      <c r="M16" s="34" t="s">
        <v>381</v>
      </c>
      <c r="N16" s="36" t="s">
        <v>361</v>
      </c>
    </row>
    <row r="17" spans="1:14" ht="29.1" customHeight="1" x14ac:dyDescent="0.15">
      <c r="A17" s="124"/>
      <c r="B17" s="125"/>
      <c r="C17" s="125"/>
      <c r="D17" s="125"/>
      <c r="E17" s="125"/>
      <c r="F17" s="125"/>
      <c r="G17" s="125"/>
      <c r="H17" s="241"/>
      <c r="I17" s="34"/>
      <c r="J17" s="34"/>
      <c r="K17" s="34"/>
      <c r="L17" s="32"/>
      <c r="M17" s="34" t="s">
        <v>382</v>
      </c>
      <c r="N17" s="36"/>
    </row>
    <row r="18" spans="1:14" ht="14.25" x14ac:dyDescent="0.15">
      <c r="A18" s="37" t="s">
        <v>84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x14ac:dyDescent="0.15">
      <c r="A19" s="26" t="s">
        <v>285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x14ac:dyDescent="0.15">
      <c r="A20" s="121" t="s">
        <v>286</v>
      </c>
      <c r="B20" s="38"/>
      <c r="C20" s="38"/>
      <c r="D20" s="38"/>
      <c r="E20" s="38"/>
      <c r="F20" s="38"/>
      <c r="G20" s="38"/>
      <c r="H20" s="38"/>
      <c r="I20" s="37" t="s">
        <v>301</v>
      </c>
      <c r="J20" s="39"/>
      <c r="K20" s="37" t="s">
        <v>302</v>
      </c>
      <c r="L20" s="37"/>
      <c r="M20" s="37" t="s">
        <v>85</v>
      </c>
      <c r="N20" s="26" t="s">
        <v>303</v>
      </c>
    </row>
    <row r="21" spans="1:14" ht="18.95" customHeight="1" x14ac:dyDescent="0.15">
      <c r="A21" s="26" t="s">
        <v>287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A13" sqref="A13:K13"/>
    </sheetView>
  </sheetViews>
  <sheetFormatPr defaultColWidth="10" defaultRowHeight="16.5" customHeight="1" x14ac:dyDescent="0.15"/>
  <cols>
    <col min="1" max="16384" width="10" style="1"/>
  </cols>
  <sheetData>
    <row r="1" spans="1:11" ht="22.5" customHeight="1" thickBot="1" x14ac:dyDescent="0.2">
      <c r="A1" s="246" t="s">
        <v>235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 thickBot="1" x14ac:dyDescent="0.2">
      <c r="A2" s="54" t="s">
        <v>154</v>
      </c>
      <c r="B2" s="168"/>
      <c r="C2" s="168"/>
      <c r="D2" s="169" t="s">
        <v>155</v>
      </c>
      <c r="E2" s="169"/>
      <c r="F2" s="168"/>
      <c r="G2" s="168"/>
      <c r="H2" s="55" t="s">
        <v>156</v>
      </c>
      <c r="I2" s="170"/>
      <c r="J2" s="170"/>
      <c r="K2" s="171"/>
    </row>
    <row r="3" spans="1:11" ht="16.5" customHeight="1" x14ac:dyDescent="0.15">
      <c r="A3" s="161" t="s">
        <v>157</v>
      </c>
      <c r="B3" s="162"/>
      <c r="C3" s="163"/>
      <c r="D3" s="164" t="s">
        <v>158</v>
      </c>
      <c r="E3" s="165"/>
      <c r="F3" s="165"/>
      <c r="G3" s="166"/>
      <c r="H3" s="164" t="s">
        <v>159</v>
      </c>
      <c r="I3" s="165"/>
      <c r="J3" s="165"/>
      <c r="K3" s="166"/>
    </row>
    <row r="4" spans="1:11" ht="16.5" customHeight="1" x14ac:dyDescent="0.15">
      <c r="A4" s="56" t="s">
        <v>2</v>
      </c>
      <c r="B4" s="247"/>
      <c r="C4" s="248"/>
      <c r="D4" s="159" t="s">
        <v>236</v>
      </c>
      <c r="E4" s="160"/>
      <c r="F4" s="185"/>
      <c r="G4" s="186"/>
      <c r="H4" s="159" t="s">
        <v>237</v>
      </c>
      <c r="I4" s="160"/>
      <c r="J4" s="57" t="s">
        <v>162</v>
      </c>
      <c r="K4" s="58" t="s">
        <v>12</v>
      </c>
    </row>
    <row r="5" spans="1:11" ht="16.5" customHeight="1" x14ac:dyDescent="0.15">
      <c r="A5" s="59" t="s">
        <v>163</v>
      </c>
      <c r="B5" s="249"/>
      <c r="C5" s="250"/>
      <c r="D5" s="159" t="s">
        <v>238</v>
      </c>
      <c r="E5" s="160"/>
      <c r="F5" s="247"/>
      <c r="G5" s="248"/>
      <c r="H5" s="159" t="s">
        <v>239</v>
      </c>
      <c r="I5" s="160"/>
      <c r="J5" s="57" t="s">
        <v>162</v>
      </c>
      <c r="K5" s="58" t="s">
        <v>12</v>
      </c>
    </row>
    <row r="6" spans="1:11" ht="16.5" customHeight="1" x14ac:dyDescent="0.15">
      <c r="A6" s="56" t="s">
        <v>240</v>
      </c>
      <c r="B6" s="60"/>
      <c r="C6" s="61"/>
      <c r="D6" s="159" t="s">
        <v>241</v>
      </c>
      <c r="E6" s="160"/>
      <c r="F6" s="247"/>
      <c r="G6" s="248"/>
      <c r="H6" s="251" t="s">
        <v>242</v>
      </c>
      <c r="I6" s="252"/>
      <c r="J6" s="252"/>
      <c r="K6" s="253"/>
    </row>
    <row r="7" spans="1:11" ht="16.5" customHeight="1" x14ac:dyDescent="0.15">
      <c r="A7" s="56" t="s">
        <v>5</v>
      </c>
      <c r="B7" s="247"/>
      <c r="C7" s="248"/>
      <c r="D7" s="56" t="s">
        <v>243</v>
      </c>
      <c r="E7" s="95"/>
      <c r="F7" s="247"/>
      <c r="G7" s="248"/>
      <c r="H7" s="254"/>
      <c r="I7" s="183"/>
      <c r="J7" s="183"/>
      <c r="K7" s="184"/>
    </row>
    <row r="8" spans="1:11" ht="16.5" customHeight="1" thickBot="1" x14ac:dyDescent="0.2">
      <c r="A8" s="96"/>
      <c r="B8" s="191"/>
      <c r="C8" s="192"/>
      <c r="D8" s="189" t="s">
        <v>244</v>
      </c>
      <c r="E8" s="190"/>
      <c r="F8" s="181"/>
      <c r="G8" s="182"/>
      <c r="H8" s="255"/>
      <c r="I8" s="256"/>
      <c r="J8" s="256"/>
      <c r="K8" s="257"/>
    </row>
    <row r="9" spans="1:11" ht="16.5" customHeight="1" thickBot="1" x14ac:dyDescent="0.2">
      <c r="A9" s="258" t="s">
        <v>35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 x14ac:dyDescent="0.15">
      <c r="A10" s="97" t="s">
        <v>245</v>
      </c>
      <c r="B10" s="98" t="s">
        <v>174</v>
      </c>
      <c r="C10" s="99" t="s">
        <v>43</v>
      </c>
      <c r="D10" s="100"/>
      <c r="E10" s="101" t="s">
        <v>246</v>
      </c>
      <c r="F10" s="98" t="s">
        <v>174</v>
      </c>
      <c r="G10" s="99" t="s">
        <v>43</v>
      </c>
      <c r="H10" s="98"/>
      <c r="I10" s="101" t="s">
        <v>247</v>
      </c>
      <c r="J10" s="98" t="s">
        <v>174</v>
      </c>
      <c r="K10" s="102" t="s">
        <v>43</v>
      </c>
    </row>
    <row r="11" spans="1:11" ht="16.5" customHeight="1" x14ac:dyDescent="0.15">
      <c r="A11" s="59" t="s">
        <v>178</v>
      </c>
      <c r="B11" s="73" t="s">
        <v>174</v>
      </c>
      <c r="C11" s="57" t="s">
        <v>43</v>
      </c>
      <c r="D11" s="63"/>
      <c r="E11" s="62" t="s">
        <v>248</v>
      </c>
      <c r="F11" s="73" t="s">
        <v>174</v>
      </c>
      <c r="G11" s="57" t="s">
        <v>43</v>
      </c>
      <c r="H11" s="73"/>
      <c r="I11" s="62" t="s">
        <v>249</v>
      </c>
      <c r="J11" s="73" t="s">
        <v>174</v>
      </c>
      <c r="K11" s="58" t="s">
        <v>43</v>
      </c>
    </row>
    <row r="12" spans="1:11" ht="16.5" customHeight="1" thickBot="1" x14ac:dyDescent="0.2">
      <c r="A12" s="189" t="s">
        <v>250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3"/>
    </row>
    <row r="13" spans="1:11" ht="16.5" customHeight="1" thickBot="1" x14ac:dyDescent="0.2">
      <c r="A13" s="259" t="s">
        <v>251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1:11" ht="16.5" customHeight="1" x14ac:dyDescent="0.15">
      <c r="A14" s="260"/>
      <c r="B14" s="261"/>
      <c r="C14" s="261"/>
      <c r="D14" s="261"/>
      <c r="E14" s="261"/>
      <c r="F14" s="261"/>
      <c r="G14" s="261"/>
      <c r="H14" s="261"/>
      <c r="I14" s="262"/>
      <c r="J14" s="262"/>
      <c r="K14" s="263"/>
    </row>
    <row r="15" spans="1:11" ht="16.5" customHeight="1" x14ac:dyDescent="0.15">
      <c r="A15" s="264"/>
      <c r="B15" s="265"/>
      <c r="C15" s="265"/>
      <c r="D15" s="266"/>
      <c r="E15" s="267"/>
      <c r="F15" s="265"/>
      <c r="G15" s="265"/>
      <c r="H15" s="266"/>
      <c r="I15" s="268"/>
      <c r="J15" s="269"/>
      <c r="K15" s="270"/>
    </row>
    <row r="16" spans="1:11" ht="16.5" customHeight="1" thickBot="1" x14ac:dyDescent="0.2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spans="1:11" ht="16.5" customHeight="1" thickBot="1" x14ac:dyDescent="0.2">
      <c r="A17" s="259" t="s">
        <v>252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 ht="16.5" customHeight="1" x14ac:dyDescent="0.15">
      <c r="A18" s="260"/>
      <c r="B18" s="261"/>
      <c r="C18" s="261"/>
      <c r="D18" s="261"/>
      <c r="E18" s="261"/>
      <c r="F18" s="261"/>
      <c r="G18" s="261"/>
      <c r="H18" s="261"/>
      <c r="I18" s="262"/>
      <c r="J18" s="262"/>
      <c r="K18" s="263"/>
    </row>
    <row r="19" spans="1:11" ht="16.5" customHeight="1" x14ac:dyDescent="0.15">
      <c r="A19" s="264"/>
      <c r="B19" s="265"/>
      <c r="C19" s="265"/>
      <c r="D19" s="266"/>
      <c r="E19" s="267"/>
      <c r="F19" s="265"/>
      <c r="G19" s="265"/>
      <c r="H19" s="266"/>
      <c r="I19" s="268"/>
      <c r="J19" s="269"/>
      <c r="K19" s="270"/>
    </row>
    <row r="20" spans="1:11" ht="16.5" customHeight="1" thickBot="1" x14ac:dyDescent="0.2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11" ht="16.5" customHeight="1" thickBot="1" x14ac:dyDescent="0.2">
      <c r="A21" s="274" t="s">
        <v>215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 x14ac:dyDescent="0.15">
      <c r="A22" s="275" t="s">
        <v>216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 ht="16.5" customHeight="1" x14ac:dyDescent="0.15">
      <c r="A23" s="210" t="s">
        <v>56</v>
      </c>
      <c r="B23" s="211"/>
      <c r="C23" s="57" t="s">
        <v>162</v>
      </c>
      <c r="D23" s="57" t="s">
        <v>12</v>
      </c>
      <c r="E23" s="276"/>
      <c r="F23" s="276"/>
      <c r="G23" s="276"/>
      <c r="H23" s="276"/>
      <c r="I23" s="276"/>
      <c r="J23" s="276"/>
      <c r="K23" s="277"/>
    </row>
    <row r="24" spans="1:11" ht="16.5" customHeight="1" x14ac:dyDescent="0.15">
      <c r="A24" s="159" t="s">
        <v>253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4"/>
    </row>
    <row r="25" spans="1:11" ht="16.5" customHeight="1" thickBot="1" x14ac:dyDescent="0.2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 thickBot="1" x14ac:dyDescent="0.2">
      <c r="A26" s="258" t="s">
        <v>220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 x14ac:dyDescent="0.15">
      <c r="A27" s="103" t="s">
        <v>221</v>
      </c>
      <c r="B27" s="99" t="s">
        <v>222</v>
      </c>
      <c r="C27" s="99" t="s">
        <v>187</v>
      </c>
      <c r="D27" s="99" t="s">
        <v>188</v>
      </c>
      <c r="E27" s="104" t="s">
        <v>223</v>
      </c>
      <c r="F27" s="99" t="s">
        <v>222</v>
      </c>
      <c r="G27" s="99" t="s">
        <v>187</v>
      </c>
      <c r="H27" s="99" t="s">
        <v>188</v>
      </c>
      <c r="I27" s="104" t="s">
        <v>224</v>
      </c>
      <c r="J27" s="99" t="s">
        <v>222</v>
      </c>
      <c r="K27" s="102" t="s">
        <v>187</v>
      </c>
    </row>
    <row r="28" spans="1:11" ht="16.5" customHeight="1" x14ac:dyDescent="0.15">
      <c r="A28" s="78" t="s">
        <v>254</v>
      </c>
      <c r="B28" s="57" t="s">
        <v>255</v>
      </c>
      <c r="C28" s="57" t="s">
        <v>256</v>
      </c>
      <c r="D28" s="57" t="s">
        <v>257</v>
      </c>
      <c r="E28" s="80" t="s">
        <v>258</v>
      </c>
      <c r="F28" s="57" t="s">
        <v>259</v>
      </c>
      <c r="G28" s="57" t="s">
        <v>256</v>
      </c>
      <c r="H28" s="57" t="s">
        <v>257</v>
      </c>
      <c r="I28" s="80" t="s">
        <v>260</v>
      </c>
      <c r="J28" s="57" t="s">
        <v>259</v>
      </c>
      <c r="K28" s="58" t="s">
        <v>256</v>
      </c>
    </row>
    <row r="29" spans="1:11" ht="16.5" customHeight="1" x14ac:dyDescent="0.15">
      <c r="A29" s="159" t="s">
        <v>261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78"/>
    </row>
    <row r="30" spans="1:11" ht="16.5" customHeight="1" thickBot="1" x14ac:dyDescent="0.2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 thickBot="1" x14ac:dyDescent="0.2">
      <c r="A31" s="258" t="s">
        <v>262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pans="1:11" ht="17.25" customHeight="1" x14ac:dyDescent="0.15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15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188"/>
    </row>
    <row r="34" spans="1:11" ht="17.25" customHeight="1" x14ac:dyDescent="0.15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188"/>
    </row>
    <row r="35" spans="1:11" ht="17.25" customHeight="1" x14ac:dyDescent="0.15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188"/>
    </row>
    <row r="36" spans="1:11" ht="17.25" customHeight="1" x14ac:dyDescent="0.1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188"/>
    </row>
    <row r="37" spans="1:11" ht="17.25" customHeight="1" x14ac:dyDescent="0.1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188"/>
    </row>
    <row r="38" spans="1:11" ht="17.25" customHeight="1" x14ac:dyDescent="0.1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188"/>
    </row>
    <row r="39" spans="1:11" ht="17.25" customHeight="1" x14ac:dyDescent="0.1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188"/>
    </row>
    <row r="40" spans="1:11" ht="17.25" customHeight="1" x14ac:dyDescent="0.1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188"/>
    </row>
    <row r="41" spans="1:11" ht="17.25" customHeight="1" x14ac:dyDescent="0.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188"/>
    </row>
    <row r="42" spans="1:11" ht="17.25" customHeight="1" x14ac:dyDescent="0.15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188"/>
    </row>
    <row r="43" spans="1:11" ht="17.25" customHeight="1" thickBot="1" x14ac:dyDescent="0.2">
      <c r="A43" s="223" t="s">
        <v>219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 x14ac:dyDescent="0.15">
      <c r="A44" s="258" t="s">
        <v>263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pans="1:11" ht="18" customHeight="1" x14ac:dyDescent="0.15">
      <c r="A45" s="282" t="s">
        <v>217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1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thickBot="1" x14ac:dyDescent="0.2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21" customHeight="1" thickBot="1" x14ac:dyDescent="0.2">
      <c r="A48" s="105" t="s">
        <v>228</v>
      </c>
      <c r="B48" s="285" t="s">
        <v>229</v>
      </c>
      <c r="C48" s="285"/>
      <c r="D48" s="106" t="s">
        <v>230</v>
      </c>
      <c r="E48" s="107"/>
      <c r="F48" s="106" t="s">
        <v>231</v>
      </c>
      <c r="G48" s="108"/>
      <c r="H48" s="286" t="s">
        <v>232</v>
      </c>
      <c r="I48" s="286"/>
      <c r="J48" s="285"/>
      <c r="K48" s="287"/>
    </row>
    <row r="49" spans="1:11" ht="16.5" customHeight="1" thickBot="1" x14ac:dyDescent="0.2">
      <c r="A49" s="175" t="s">
        <v>233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1:11" ht="16.5" customHeight="1" x14ac:dyDescent="0.15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 thickBot="1" x14ac:dyDescent="0.2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 thickBot="1" x14ac:dyDescent="0.2">
      <c r="A52" s="105" t="s">
        <v>228</v>
      </c>
      <c r="B52" s="285" t="s">
        <v>229</v>
      </c>
      <c r="C52" s="285"/>
      <c r="D52" s="106" t="s">
        <v>230</v>
      </c>
      <c r="E52" s="106"/>
      <c r="F52" s="106" t="s">
        <v>231</v>
      </c>
      <c r="G52" s="106"/>
      <c r="H52" s="286" t="s">
        <v>232</v>
      </c>
      <c r="I52" s="286"/>
      <c r="J52" s="294"/>
      <c r="K52" s="295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zoomScalePageLayoutView="125" workbookViewId="0">
      <selection activeCell="A32" sqref="A32:K32"/>
    </sheetView>
  </sheetViews>
  <sheetFormatPr defaultColWidth="10.125" defaultRowHeight="14.25" x14ac:dyDescent="0.1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 x14ac:dyDescent="0.2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x14ac:dyDescent="0.15">
      <c r="A2" s="2" t="s">
        <v>1</v>
      </c>
      <c r="B2" s="332"/>
      <c r="C2" s="332"/>
      <c r="D2" s="3" t="s">
        <v>2</v>
      </c>
      <c r="E2" s="4"/>
      <c r="F2" s="5" t="s">
        <v>3</v>
      </c>
      <c r="G2" s="333"/>
      <c r="H2" s="333"/>
      <c r="I2" s="6" t="s">
        <v>4</v>
      </c>
      <c r="J2" s="333"/>
      <c r="K2" s="334"/>
    </row>
    <row r="3" spans="1:11" x14ac:dyDescent="0.15">
      <c r="A3" s="7" t="s">
        <v>5</v>
      </c>
      <c r="B3" s="247"/>
      <c r="C3" s="247"/>
      <c r="D3" s="8" t="s">
        <v>6</v>
      </c>
      <c r="E3" s="335"/>
      <c r="F3" s="249"/>
      <c r="G3" s="249"/>
      <c r="H3" s="276" t="s">
        <v>7</v>
      </c>
      <c r="I3" s="276"/>
      <c r="J3" s="276"/>
      <c r="K3" s="277"/>
    </row>
    <row r="4" spans="1:11" x14ac:dyDescent="0.15">
      <c r="A4" s="9" t="s">
        <v>8</v>
      </c>
      <c r="B4" s="10"/>
      <c r="C4" s="10"/>
      <c r="D4" s="11" t="s">
        <v>9</v>
      </c>
      <c r="E4" s="249"/>
      <c r="F4" s="249"/>
      <c r="G4" s="249"/>
      <c r="H4" s="211" t="s">
        <v>10</v>
      </c>
      <c r="I4" s="211"/>
      <c r="J4" s="12" t="s">
        <v>11</v>
      </c>
      <c r="K4" s="13" t="s">
        <v>12</v>
      </c>
    </row>
    <row r="5" spans="1:11" x14ac:dyDescent="0.15">
      <c r="A5" s="9" t="s">
        <v>13</v>
      </c>
      <c r="B5" s="247"/>
      <c r="C5" s="247"/>
      <c r="D5" s="8" t="s">
        <v>14</v>
      </c>
      <c r="E5" s="8" t="s">
        <v>15</v>
      </c>
      <c r="F5" s="8" t="s">
        <v>16</v>
      </c>
      <c r="G5" s="8" t="s">
        <v>17</v>
      </c>
      <c r="H5" s="211" t="s">
        <v>18</v>
      </c>
      <c r="I5" s="211"/>
      <c r="J5" s="12" t="s">
        <v>11</v>
      </c>
      <c r="K5" s="13" t="s">
        <v>12</v>
      </c>
    </row>
    <row r="6" spans="1:11" ht="15" thickBot="1" x14ac:dyDescent="0.2">
      <c r="A6" s="14" t="s">
        <v>19</v>
      </c>
      <c r="B6" s="329"/>
      <c r="C6" s="329"/>
      <c r="D6" s="15" t="s">
        <v>20</v>
      </c>
      <c r="E6" s="16"/>
      <c r="F6" s="17"/>
      <c r="G6" s="15"/>
      <c r="H6" s="330" t="s">
        <v>21</v>
      </c>
      <c r="I6" s="330"/>
      <c r="J6" s="17" t="s">
        <v>11</v>
      </c>
      <c r="K6" s="18" t="s">
        <v>12</v>
      </c>
    </row>
    <row r="7" spans="1:11" ht="15" thickBot="1" x14ac:dyDescent="0.2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 x14ac:dyDescent="0.15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320"/>
      <c r="H8" s="321"/>
      <c r="I8" s="321"/>
      <c r="J8" s="321"/>
      <c r="K8" s="322"/>
    </row>
    <row r="9" spans="1:11" x14ac:dyDescent="0.15">
      <c r="A9" s="210" t="s">
        <v>28</v>
      </c>
      <c r="B9" s="211"/>
      <c r="C9" s="12" t="s">
        <v>11</v>
      </c>
      <c r="D9" s="12" t="s">
        <v>12</v>
      </c>
      <c r="E9" s="8" t="s">
        <v>29</v>
      </c>
      <c r="F9" s="23" t="s">
        <v>30</v>
      </c>
      <c r="G9" s="323"/>
      <c r="H9" s="324"/>
      <c r="I9" s="324"/>
      <c r="J9" s="324"/>
      <c r="K9" s="325"/>
    </row>
    <row r="10" spans="1:11" x14ac:dyDescent="0.15">
      <c r="A10" s="210" t="s">
        <v>31</v>
      </c>
      <c r="B10" s="211"/>
      <c r="C10" s="12" t="s">
        <v>11</v>
      </c>
      <c r="D10" s="12" t="s">
        <v>12</v>
      </c>
      <c r="E10" s="8" t="s">
        <v>32</v>
      </c>
      <c r="F10" s="23" t="s">
        <v>33</v>
      </c>
      <c r="G10" s="323" t="s">
        <v>34</v>
      </c>
      <c r="H10" s="324"/>
      <c r="I10" s="324"/>
      <c r="J10" s="324"/>
      <c r="K10" s="325"/>
    </row>
    <row r="11" spans="1:11" x14ac:dyDescent="0.15">
      <c r="A11" s="282" t="s">
        <v>35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 x14ac:dyDescent="0.15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 x14ac:dyDescent="0.15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 x14ac:dyDescent="0.2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 x14ac:dyDescent="0.2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 x14ac:dyDescent="0.15">
      <c r="A16" s="275" t="s">
        <v>54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 x14ac:dyDescent="0.15">
      <c r="A17" s="210" t="s">
        <v>264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78"/>
    </row>
    <row r="18" spans="1:11" x14ac:dyDescent="0.15">
      <c r="A18" s="210" t="s">
        <v>55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78"/>
    </row>
    <row r="19" spans="1:11" x14ac:dyDescent="0.15">
      <c r="A19" s="326"/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1:11" x14ac:dyDescent="0.15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302"/>
    </row>
    <row r="21" spans="1:11" x14ac:dyDescent="0.15">
      <c r="A21" s="264"/>
      <c r="B21" s="265"/>
      <c r="C21" s="265"/>
      <c r="D21" s="265"/>
      <c r="E21" s="265"/>
      <c r="F21" s="265"/>
      <c r="G21" s="265"/>
      <c r="H21" s="265"/>
      <c r="I21" s="265"/>
      <c r="J21" s="265"/>
      <c r="K21" s="302"/>
    </row>
    <row r="22" spans="1:11" x14ac:dyDescent="0.15">
      <c r="A22" s="264"/>
      <c r="B22" s="265"/>
      <c r="C22" s="265"/>
      <c r="D22" s="265"/>
      <c r="E22" s="265"/>
      <c r="F22" s="265"/>
      <c r="G22" s="265"/>
      <c r="H22" s="265"/>
      <c r="I22" s="265"/>
      <c r="J22" s="265"/>
      <c r="K22" s="302"/>
    </row>
    <row r="23" spans="1:11" x14ac:dyDescent="0.15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 x14ac:dyDescent="0.15">
      <c r="A24" s="210" t="s">
        <v>56</v>
      </c>
      <c r="B24" s="211"/>
      <c r="C24" s="12" t="s">
        <v>11</v>
      </c>
      <c r="D24" s="12" t="s">
        <v>12</v>
      </c>
      <c r="E24" s="276"/>
      <c r="F24" s="276"/>
      <c r="G24" s="276"/>
      <c r="H24" s="276"/>
      <c r="I24" s="276"/>
      <c r="J24" s="276"/>
      <c r="K24" s="277"/>
    </row>
    <row r="25" spans="1:11" ht="15" thickBot="1" x14ac:dyDescent="0.2">
      <c r="A25" s="24" t="s">
        <v>57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5" thickBot="1" x14ac:dyDescent="0.2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x14ac:dyDescent="0.15">
      <c r="A27" s="317" t="s">
        <v>58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 x14ac:dyDescent="0.15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 x14ac:dyDescent="0.15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x14ac:dyDescent="0.15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 x14ac:dyDescent="0.15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 x14ac:dyDescent="0.15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23.1" customHeight="1" x14ac:dyDescent="0.15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23.1" customHeight="1" x14ac:dyDescent="0.15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302"/>
    </row>
    <row r="35" spans="1:11" ht="23.1" customHeight="1" x14ac:dyDescent="0.15">
      <c r="A35" s="303"/>
      <c r="B35" s="265"/>
      <c r="C35" s="265"/>
      <c r="D35" s="265"/>
      <c r="E35" s="265"/>
      <c r="F35" s="265"/>
      <c r="G35" s="265"/>
      <c r="H35" s="265"/>
      <c r="I35" s="265"/>
      <c r="J35" s="265"/>
      <c r="K35" s="302"/>
    </row>
    <row r="36" spans="1:11" ht="23.1" customHeight="1" thickBot="1" x14ac:dyDescent="0.2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8.75" customHeight="1" x14ac:dyDescent="0.15">
      <c r="A37" s="307" t="s">
        <v>59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 x14ac:dyDescent="0.15">
      <c r="A38" s="210" t="s">
        <v>60</v>
      </c>
      <c r="B38" s="211"/>
      <c r="C38" s="211"/>
      <c r="D38" s="276" t="s">
        <v>61</v>
      </c>
      <c r="E38" s="276"/>
      <c r="F38" s="268" t="s">
        <v>62</v>
      </c>
      <c r="G38" s="310"/>
      <c r="H38" s="211" t="s">
        <v>63</v>
      </c>
      <c r="I38" s="211"/>
      <c r="J38" s="211" t="s">
        <v>64</v>
      </c>
      <c r="K38" s="278"/>
    </row>
    <row r="39" spans="1:11" ht="18.75" customHeight="1" x14ac:dyDescent="0.15">
      <c r="A39" s="9" t="s">
        <v>65</v>
      </c>
      <c r="B39" s="211" t="s">
        <v>66</v>
      </c>
      <c r="C39" s="211"/>
      <c r="D39" s="211"/>
      <c r="E39" s="211"/>
      <c r="F39" s="211"/>
      <c r="G39" s="211"/>
      <c r="H39" s="211"/>
      <c r="I39" s="211"/>
      <c r="J39" s="211"/>
      <c r="K39" s="278"/>
    </row>
    <row r="40" spans="1:11" ht="30.95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78"/>
    </row>
    <row r="41" spans="1:11" ht="18.75" customHeight="1" x14ac:dyDescent="0.1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78"/>
    </row>
    <row r="42" spans="1:11" ht="32.1" customHeight="1" thickBot="1" x14ac:dyDescent="0.2">
      <c r="A42" s="14" t="s">
        <v>67</v>
      </c>
      <c r="B42" s="296" t="s">
        <v>68</v>
      </c>
      <c r="C42" s="296"/>
      <c r="D42" s="15" t="s">
        <v>69</v>
      </c>
      <c r="E42" s="16"/>
      <c r="F42" s="15" t="s">
        <v>70</v>
      </c>
      <c r="G42" s="25"/>
      <c r="H42" s="297" t="s">
        <v>71</v>
      </c>
      <c r="I42" s="297"/>
      <c r="J42" s="296"/>
      <c r="K42" s="29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zoomScaleNormal="100" zoomScalePageLayoutView="125" workbookViewId="0">
      <selection activeCell="E28" sqref="E2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4" t="s">
        <v>86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s="41" customFormat="1" ht="16.5" x14ac:dyDescent="0.3">
      <c r="A2" s="345" t="s">
        <v>87</v>
      </c>
      <c r="B2" s="346" t="s">
        <v>88</v>
      </c>
      <c r="C2" s="346" t="s">
        <v>89</v>
      </c>
      <c r="D2" s="346" t="s">
        <v>90</v>
      </c>
      <c r="E2" s="346" t="s">
        <v>91</v>
      </c>
      <c r="F2" s="346" t="s">
        <v>92</v>
      </c>
      <c r="G2" s="346" t="s">
        <v>93</v>
      </c>
      <c r="H2" s="346" t="s">
        <v>94</v>
      </c>
      <c r="I2" s="40" t="s">
        <v>95</v>
      </c>
      <c r="J2" s="40" t="s">
        <v>96</v>
      </c>
      <c r="K2" s="40" t="s">
        <v>97</v>
      </c>
      <c r="L2" s="40" t="s">
        <v>98</v>
      </c>
      <c r="M2" s="40" t="s">
        <v>99</v>
      </c>
      <c r="N2" s="346" t="s">
        <v>100</v>
      </c>
      <c r="O2" s="346" t="s">
        <v>101</v>
      </c>
    </row>
    <row r="3" spans="1:15" s="41" customFormat="1" ht="16.5" x14ac:dyDescent="0.3">
      <c r="A3" s="345"/>
      <c r="B3" s="347"/>
      <c r="C3" s="347"/>
      <c r="D3" s="347"/>
      <c r="E3" s="347"/>
      <c r="F3" s="347"/>
      <c r="G3" s="347"/>
      <c r="H3" s="347"/>
      <c r="I3" s="40" t="s">
        <v>102</v>
      </c>
      <c r="J3" s="40" t="s">
        <v>102</v>
      </c>
      <c r="K3" s="40" t="s">
        <v>102</v>
      </c>
      <c r="L3" s="40" t="s">
        <v>102</v>
      </c>
      <c r="M3" s="40" t="s">
        <v>102</v>
      </c>
      <c r="N3" s="347"/>
      <c r="O3" s="347"/>
    </row>
    <row r="4" spans="1:15" ht="33.75" x14ac:dyDescent="0.15">
      <c r="A4" s="138">
        <v>1</v>
      </c>
      <c r="B4" s="139">
        <v>36</v>
      </c>
      <c r="C4" s="140" t="s">
        <v>328</v>
      </c>
      <c r="D4" s="141" t="s">
        <v>324</v>
      </c>
      <c r="E4" s="139" t="s">
        <v>327</v>
      </c>
      <c r="F4" s="140" t="s">
        <v>329</v>
      </c>
      <c r="G4" s="139" t="s">
        <v>330</v>
      </c>
      <c r="H4" s="139" t="s">
        <v>330</v>
      </c>
      <c r="I4" s="139">
        <v>2</v>
      </c>
      <c r="J4" s="139">
        <v>2</v>
      </c>
      <c r="K4" s="139">
        <v>2</v>
      </c>
      <c r="L4" s="139">
        <v>2</v>
      </c>
      <c r="M4" s="139">
        <v>2</v>
      </c>
      <c r="N4" s="139">
        <f t="shared" ref="N4:N9" si="0">SUM(I4:M4)</f>
        <v>10</v>
      </c>
      <c r="O4" s="139" t="s">
        <v>331</v>
      </c>
    </row>
    <row r="5" spans="1:15" ht="33.75" x14ac:dyDescent="0.15">
      <c r="A5" s="138">
        <v>1</v>
      </c>
      <c r="B5" s="139">
        <v>35</v>
      </c>
      <c r="C5" s="140" t="s">
        <v>328</v>
      </c>
      <c r="D5" s="141" t="s">
        <v>325</v>
      </c>
      <c r="E5" s="139" t="s">
        <v>327</v>
      </c>
      <c r="F5" s="140" t="s">
        <v>329</v>
      </c>
      <c r="G5" s="139" t="s">
        <v>330</v>
      </c>
      <c r="H5" s="139" t="s">
        <v>330</v>
      </c>
      <c r="I5" s="139">
        <v>1</v>
      </c>
      <c r="J5" s="139">
        <v>2</v>
      </c>
      <c r="K5" s="139">
        <v>1</v>
      </c>
      <c r="L5" s="139">
        <v>1</v>
      </c>
      <c r="M5" s="139">
        <v>1</v>
      </c>
      <c r="N5" s="139">
        <f t="shared" si="0"/>
        <v>6</v>
      </c>
      <c r="O5" s="139" t="s">
        <v>331</v>
      </c>
    </row>
    <row r="6" spans="1:15" ht="33.75" x14ac:dyDescent="0.15">
      <c r="A6" s="138">
        <v>1</v>
      </c>
      <c r="B6" s="139">
        <v>33</v>
      </c>
      <c r="C6" s="140" t="s">
        <v>328</v>
      </c>
      <c r="D6" s="141" t="s">
        <v>326</v>
      </c>
      <c r="E6" s="139" t="s">
        <v>327</v>
      </c>
      <c r="F6" s="140" t="s">
        <v>329</v>
      </c>
      <c r="G6" s="139" t="s">
        <v>330</v>
      </c>
      <c r="H6" s="139" t="s">
        <v>330</v>
      </c>
      <c r="I6" s="139">
        <v>1</v>
      </c>
      <c r="J6" s="139">
        <v>2</v>
      </c>
      <c r="K6" s="139">
        <v>1</v>
      </c>
      <c r="L6" s="139">
        <v>1</v>
      </c>
      <c r="M6" s="139">
        <v>1</v>
      </c>
      <c r="N6" s="139">
        <f t="shared" si="0"/>
        <v>6</v>
      </c>
      <c r="O6" s="139" t="s">
        <v>331</v>
      </c>
    </row>
    <row r="7" spans="1:15" ht="33.75" x14ac:dyDescent="0.15">
      <c r="A7" s="138">
        <v>1</v>
      </c>
      <c r="B7" s="139">
        <v>36</v>
      </c>
      <c r="C7" s="140" t="s">
        <v>328</v>
      </c>
      <c r="D7" s="141" t="s">
        <v>324</v>
      </c>
      <c r="E7" s="139" t="s">
        <v>327</v>
      </c>
      <c r="F7" s="140" t="s">
        <v>329</v>
      </c>
      <c r="G7" s="139" t="s">
        <v>330</v>
      </c>
      <c r="H7" s="139" t="s">
        <v>330</v>
      </c>
      <c r="I7" s="139">
        <v>1</v>
      </c>
      <c r="J7" s="139">
        <v>2</v>
      </c>
      <c r="K7" s="139">
        <v>1</v>
      </c>
      <c r="L7" s="139">
        <v>2</v>
      </c>
      <c r="M7" s="139">
        <v>1</v>
      </c>
      <c r="N7" s="139">
        <f t="shared" si="0"/>
        <v>7</v>
      </c>
      <c r="O7" s="139" t="s">
        <v>331</v>
      </c>
    </row>
    <row r="8" spans="1:15" ht="33.75" x14ac:dyDescent="0.15">
      <c r="A8" s="138">
        <v>1</v>
      </c>
      <c r="B8" s="139">
        <v>35</v>
      </c>
      <c r="C8" s="140" t="s">
        <v>328</v>
      </c>
      <c r="D8" s="141" t="s">
        <v>325</v>
      </c>
      <c r="E8" s="139" t="s">
        <v>327</v>
      </c>
      <c r="F8" s="140" t="s">
        <v>329</v>
      </c>
      <c r="G8" s="139" t="s">
        <v>330</v>
      </c>
      <c r="H8" s="139" t="s">
        <v>330</v>
      </c>
      <c r="I8" s="138">
        <v>2</v>
      </c>
      <c r="J8" s="138">
        <v>1</v>
      </c>
      <c r="K8" s="138">
        <v>1</v>
      </c>
      <c r="L8" s="138">
        <v>1</v>
      </c>
      <c r="M8" s="138">
        <v>2</v>
      </c>
      <c r="N8" s="138">
        <f t="shared" si="0"/>
        <v>7</v>
      </c>
      <c r="O8" s="138" t="s">
        <v>331</v>
      </c>
    </row>
    <row r="9" spans="1:15" ht="33.75" x14ac:dyDescent="0.15">
      <c r="A9" s="138">
        <v>1</v>
      </c>
      <c r="B9" s="139">
        <v>33</v>
      </c>
      <c r="C9" s="140" t="s">
        <v>328</v>
      </c>
      <c r="D9" s="141" t="s">
        <v>326</v>
      </c>
      <c r="E9" s="139" t="s">
        <v>327</v>
      </c>
      <c r="F9" s="140" t="s">
        <v>329</v>
      </c>
      <c r="G9" s="139" t="s">
        <v>330</v>
      </c>
      <c r="H9" s="139" t="s">
        <v>330</v>
      </c>
      <c r="I9" s="138">
        <v>1</v>
      </c>
      <c r="J9" s="138">
        <v>1</v>
      </c>
      <c r="K9" s="138">
        <v>2</v>
      </c>
      <c r="L9" s="138">
        <v>1</v>
      </c>
      <c r="M9" s="138">
        <v>1</v>
      </c>
      <c r="N9" s="138">
        <f t="shared" si="0"/>
        <v>6</v>
      </c>
      <c r="O9" s="138" t="s">
        <v>331</v>
      </c>
    </row>
    <row r="10" spans="1:15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spans="1:15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spans="1:15" s="46" customFormat="1" ht="18.75" x14ac:dyDescent="0.15">
      <c r="A12" s="336" t="s">
        <v>332</v>
      </c>
      <c r="B12" s="337"/>
      <c r="C12" s="337"/>
      <c r="D12" s="338"/>
      <c r="E12" s="339"/>
      <c r="F12" s="340"/>
      <c r="G12" s="340"/>
      <c r="H12" s="340"/>
      <c r="I12" s="341"/>
      <c r="J12" s="336" t="s">
        <v>333</v>
      </c>
      <c r="K12" s="337"/>
      <c r="L12" s="337"/>
      <c r="M12" s="338"/>
      <c r="N12" s="44"/>
      <c r="O12" s="45"/>
    </row>
    <row r="13" spans="1:15" ht="63" customHeight="1" x14ac:dyDescent="0.15">
      <c r="A13" s="342" t="s">
        <v>105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</row>
    <row r="14" spans="1:15" x14ac:dyDescent="0.15">
      <c r="A14" t="s">
        <v>284</v>
      </c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" type="noConversion"/>
  <dataValidations count="1">
    <dataValidation type="list" allowBlank="1" showInputMessage="1" showErrorMessage="1" sqref="O1 O3:O1048576" xr:uid="{00000000-0002-0000-05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zoomScalePageLayoutView="125" workbookViewId="0">
      <selection activeCell="H12" sqref="H12:K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4" t="s">
        <v>106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s="41" customFormat="1" ht="16.5" x14ac:dyDescent="0.3">
      <c r="A2" s="345" t="s">
        <v>87</v>
      </c>
      <c r="B2" s="346" t="s">
        <v>92</v>
      </c>
      <c r="C2" s="346" t="s">
        <v>88</v>
      </c>
      <c r="D2" s="346" t="s">
        <v>89</v>
      </c>
      <c r="E2" s="346" t="s">
        <v>90</v>
      </c>
      <c r="F2" s="346" t="s">
        <v>91</v>
      </c>
      <c r="G2" s="345" t="s">
        <v>107</v>
      </c>
      <c r="H2" s="345"/>
      <c r="I2" s="345" t="s">
        <v>108</v>
      </c>
      <c r="J2" s="345"/>
      <c r="K2" s="355" t="s">
        <v>109</v>
      </c>
      <c r="L2" s="349" t="s">
        <v>110</v>
      </c>
      <c r="M2" s="351" t="s">
        <v>111</v>
      </c>
    </row>
    <row r="3" spans="1:13" s="41" customFormat="1" ht="16.5" x14ac:dyDescent="0.3">
      <c r="A3" s="345"/>
      <c r="B3" s="347"/>
      <c r="C3" s="347"/>
      <c r="D3" s="347"/>
      <c r="E3" s="347"/>
      <c r="F3" s="347"/>
      <c r="G3" s="40" t="s">
        <v>112</v>
      </c>
      <c r="H3" s="40" t="s">
        <v>113</v>
      </c>
      <c r="I3" s="40" t="s">
        <v>112</v>
      </c>
      <c r="J3" s="40" t="s">
        <v>113</v>
      </c>
      <c r="K3" s="356"/>
      <c r="L3" s="350"/>
      <c r="M3" s="352"/>
    </row>
    <row r="4" spans="1:13" ht="42.75" x14ac:dyDescent="0.15">
      <c r="A4" s="42"/>
      <c r="B4" s="140" t="s">
        <v>329</v>
      </c>
      <c r="C4" s="139">
        <v>36</v>
      </c>
      <c r="D4" s="140" t="s">
        <v>328</v>
      </c>
      <c r="E4" s="141" t="s">
        <v>324</v>
      </c>
      <c r="F4" s="139" t="s">
        <v>327</v>
      </c>
      <c r="G4" s="142">
        <v>0.02</v>
      </c>
      <c r="H4" s="142">
        <v>0.03</v>
      </c>
      <c r="I4" s="142">
        <v>0.02</v>
      </c>
      <c r="J4" s="142">
        <v>0.03</v>
      </c>
      <c r="K4" s="142">
        <f t="shared" ref="K4:K9" si="0">SUM(G4:J4)</f>
        <v>0.1</v>
      </c>
      <c r="L4" s="139" t="s">
        <v>334</v>
      </c>
      <c r="M4" s="139" t="s">
        <v>331</v>
      </c>
    </row>
    <row r="5" spans="1:13" ht="42.75" x14ac:dyDescent="0.15">
      <c r="A5" s="42"/>
      <c r="B5" s="140" t="s">
        <v>329</v>
      </c>
      <c r="C5" s="139">
        <v>35</v>
      </c>
      <c r="D5" s="140" t="s">
        <v>328</v>
      </c>
      <c r="E5" s="141" t="s">
        <v>325</v>
      </c>
      <c r="F5" s="139" t="s">
        <v>327</v>
      </c>
      <c r="G5" s="142">
        <v>0.02</v>
      </c>
      <c r="H5" s="142">
        <v>0.03</v>
      </c>
      <c r="I5" s="142">
        <v>0.03</v>
      </c>
      <c r="J5" s="142">
        <v>0.03</v>
      </c>
      <c r="K5" s="142">
        <f t="shared" si="0"/>
        <v>0.11</v>
      </c>
      <c r="L5" s="139" t="s">
        <v>334</v>
      </c>
      <c r="M5" s="139" t="s">
        <v>331</v>
      </c>
    </row>
    <row r="6" spans="1:13" ht="42.75" x14ac:dyDescent="0.15">
      <c r="A6" s="42"/>
      <c r="B6" s="140" t="s">
        <v>329</v>
      </c>
      <c r="C6" s="139">
        <v>33</v>
      </c>
      <c r="D6" s="140" t="s">
        <v>328</v>
      </c>
      <c r="E6" s="141" t="s">
        <v>326</v>
      </c>
      <c r="F6" s="139" t="s">
        <v>327</v>
      </c>
      <c r="G6" s="142">
        <v>0.03</v>
      </c>
      <c r="H6" s="142">
        <v>0.03</v>
      </c>
      <c r="I6" s="142">
        <v>0.03</v>
      </c>
      <c r="J6" s="142">
        <v>0.03</v>
      </c>
      <c r="K6" s="142">
        <f t="shared" si="0"/>
        <v>0.12</v>
      </c>
      <c r="L6" s="139" t="s">
        <v>334</v>
      </c>
      <c r="M6" s="139" t="s">
        <v>331</v>
      </c>
    </row>
    <row r="7" spans="1:13" ht="42.75" x14ac:dyDescent="0.15">
      <c r="A7" s="42"/>
      <c r="B7" s="140" t="s">
        <v>329</v>
      </c>
      <c r="C7" s="139">
        <v>36</v>
      </c>
      <c r="D7" s="140" t="s">
        <v>328</v>
      </c>
      <c r="E7" s="141" t="s">
        <v>324</v>
      </c>
      <c r="F7" s="139" t="s">
        <v>327</v>
      </c>
      <c r="G7" s="142">
        <v>0.02</v>
      </c>
      <c r="H7" s="142">
        <v>0.03</v>
      </c>
      <c r="I7" s="142">
        <v>0.01</v>
      </c>
      <c r="J7" s="142">
        <v>0.03</v>
      </c>
      <c r="K7" s="142">
        <f t="shared" si="0"/>
        <v>0.09</v>
      </c>
      <c r="L7" s="139" t="s">
        <v>334</v>
      </c>
      <c r="M7" s="139" t="s">
        <v>331</v>
      </c>
    </row>
    <row r="8" spans="1:13" ht="42.75" x14ac:dyDescent="0.15">
      <c r="A8" s="42"/>
      <c r="B8" s="140" t="s">
        <v>329</v>
      </c>
      <c r="C8" s="139">
        <v>35</v>
      </c>
      <c r="D8" s="140" t="s">
        <v>328</v>
      </c>
      <c r="E8" s="141" t="s">
        <v>325</v>
      </c>
      <c r="F8" s="139" t="s">
        <v>327</v>
      </c>
      <c r="G8" s="142">
        <v>0.02</v>
      </c>
      <c r="H8" s="142">
        <v>0.02</v>
      </c>
      <c r="I8" s="142">
        <v>0.02</v>
      </c>
      <c r="J8" s="142">
        <v>0.02</v>
      </c>
      <c r="K8" s="143">
        <f t="shared" si="0"/>
        <v>0.08</v>
      </c>
      <c r="L8" s="139" t="s">
        <v>334</v>
      </c>
      <c r="M8" s="138" t="s">
        <v>331</v>
      </c>
    </row>
    <row r="9" spans="1:13" ht="42.75" x14ac:dyDescent="0.15">
      <c r="A9" s="42"/>
      <c r="B9" s="140" t="s">
        <v>329</v>
      </c>
      <c r="C9" s="139">
        <v>33</v>
      </c>
      <c r="D9" s="140" t="s">
        <v>328</v>
      </c>
      <c r="E9" s="141" t="s">
        <v>326</v>
      </c>
      <c r="F9" s="139" t="s">
        <v>327</v>
      </c>
      <c r="G9" s="142">
        <v>0.02</v>
      </c>
      <c r="H9" s="142">
        <v>0.03</v>
      </c>
      <c r="I9" s="142">
        <v>0.02</v>
      </c>
      <c r="J9" s="142">
        <v>0.03</v>
      </c>
      <c r="K9" s="142">
        <f t="shared" si="0"/>
        <v>0.1</v>
      </c>
      <c r="L9" s="139" t="s">
        <v>334</v>
      </c>
      <c r="M9" s="139" t="s">
        <v>331</v>
      </c>
    </row>
    <row r="10" spans="1:13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s="46" customFormat="1" ht="18.75" x14ac:dyDescent="0.15">
      <c r="A12" s="336" t="s">
        <v>332</v>
      </c>
      <c r="B12" s="337"/>
      <c r="C12" s="337"/>
      <c r="D12" s="337"/>
      <c r="E12" s="338"/>
      <c r="F12" s="339"/>
      <c r="G12" s="341"/>
      <c r="H12" s="336" t="s">
        <v>353</v>
      </c>
      <c r="I12" s="337"/>
      <c r="J12" s="337"/>
      <c r="K12" s="338"/>
      <c r="L12" s="353"/>
      <c r="M12" s="354"/>
    </row>
    <row r="13" spans="1:13" ht="112.5" customHeight="1" x14ac:dyDescent="0.15">
      <c r="A13" s="348" t="s">
        <v>114</v>
      </c>
      <c r="B13" s="348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</row>
    <row r="14" spans="1:13" x14ac:dyDescent="0.15">
      <c r="A14" t="s">
        <v>283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3:M13"/>
    <mergeCell ref="L2:L3"/>
    <mergeCell ref="M2:M3"/>
    <mergeCell ref="A12:E12"/>
    <mergeCell ref="F12:G12"/>
    <mergeCell ref="H12:K12"/>
    <mergeCell ref="L12:M12"/>
  </mergeCells>
  <phoneticPr fontId="2" type="noConversion"/>
  <dataValidations count="1">
    <dataValidation type="list" allowBlank="1" showInputMessage="1" showErrorMessage="1" sqref="M1:M1048576" xr:uid="{00000000-0002-0000-06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zoomScaleNormal="100" zoomScalePageLayoutView="125" workbookViewId="0">
      <selection activeCell="J22" sqref="J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4" t="s">
        <v>115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</row>
    <row r="2" spans="1:23" s="41" customFormat="1" ht="15.95" customHeight="1" x14ac:dyDescent="0.3">
      <c r="A2" s="346" t="s">
        <v>116</v>
      </c>
      <c r="B2" s="346" t="s">
        <v>92</v>
      </c>
      <c r="C2" s="346" t="s">
        <v>88</v>
      </c>
      <c r="D2" s="346" t="s">
        <v>89</v>
      </c>
      <c r="E2" s="346" t="s">
        <v>90</v>
      </c>
      <c r="F2" s="346" t="s">
        <v>91</v>
      </c>
      <c r="G2" s="361" t="s">
        <v>117</v>
      </c>
      <c r="H2" s="359"/>
      <c r="I2" s="360"/>
      <c r="J2" s="361" t="s">
        <v>118</v>
      </c>
      <c r="K2" s="359"/>
      <c r="L2" s="360"/>
      <c r="M2" s="361" t="s">
        <v>119</v>
      </c>
      <c r="N2" s="359"/>
      <c r="O2" s="360"/>
      <c r="P2" s="361" t="s">
        <v>120</v>
      </c>
      <c r="Q2" s="359"/>
      <c r="R2" s="360"/>
      <c r="S2" s="359" t="s">
        <v>121</v>
      </c>
      <c r="T2" s="359"/>
      <c r="U2" s="360"/>
      <c r="V2" s="367" t="s">
        <v>122</v>
      </c>
      <c r="W2" s="367" t="s">
        <v>101</v>
      </c>
    </row>
    <row r="3" spans="1:23" s="41" customFormat="1" ht="16.5" x14ac:dyDescent="0.3">
      <c r="A3" s="347"/>
      <c r="B3" s="366"/>
      <c r="C3" s="366"/>
      <c r="D3" s="366"/>
      <c r="E3" s="366"/>
      <c r="F3" s="366"/>
      <c r="G3" s="40" t="s">
        <v>123</v>
      </c>
      <c r="H3" s="40" t="s">
        <v>74</v>
      </c>
      <c r="I3" s="40" t="s">
        <v>92</v>
      </c>
      <c r="J3" s="40" t="s">
        <v>123</v>
      </c>
      <c r="K3" s="40" t="s">
        <v>74</v>
      </c>
      <c r="L3" s="40" t="s">
        <v>92</v>
      </c>
      <c r="M3" s="40" t="s">
        <v>123</v>
      </c>
      <c r="N3" s="40" t="s">
        <v>74</v>
      </c>
      <c r="O3" s="40" t="s">
        <v>92</v>
      </c>
      <c r="P3" s="40" t="s">
        <v>123</v>
      </c>
      <c r="Q3" s="40" t="s">
        <v>74</v>
      </c>
      <c r="R3" s="40" t="s">
        <v>92</v>
      </c>
      <c r="S3" s="40" t="s">
        <v>123</v>
      </c>
      <c r="T3" s="40" t="s">
        <v>74</v>
      </c>
      <c r="U3" s="40" t="s">
        <v>92</v>
      </c>
      <c r="V3" s="368"/>
      <c r="W3" s="368"/>
    </row>
    <row r="4" spans="1:23" ht="71.25" x14ac:dyDescent="0.15">
      <c r="A4" s="362" t="s">
        <v>124</v>
      </c>
      <c r="B4" s="357" t="s">
        <v>329</v>
      </c>
      <c r="C4" s="139">
        <v>36</v>
      </c>
      <c r="D4" s="140" t="s">
        <v>328</v>
      </c>
      <c r="E4" s="141" t="s">
        <v>324</v>
      </c>
      <c r="F4" s="139" t="s">
        <v>327</v>
      </c>
      <c r="G4" s="144" t="s">
        <v>335</v>
      </c>
      <c r="H4" s="145" t="s">
        <v>336</v>
      </c>
      <c r="I4" s="43" t="s">
        <v>337</v>
      </c>
      <c r="J4" s="144" t="s">
        <v>338</v>
      </c>
      <c r="K4" s="145" t="s">
        <v>339</v>
      </c>
      <c r="L4" s="43" t="s">
        <v>337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2.5" x14ac:dyDescent="0.15">
      <c r="A5" s="363"/>
      <c r="B5" s="365"/>
      <c r="C5" s="139">
        <v>36</v>
      </c>
      <c r="D5" s="140" t="s">
        <v>328</v>
      </c>
      <c r="E5" s="141" t="s">
        <v>324</v>
      </c>
      <c r="F5" s="139" t="s">
        <v>327</v>
      </c>
      <c r="G5" s="361" t="s">
        <v>125</v>
      </c>
      <c r="H5" s="359"/>
      <c r="I5" s="360"/>
      <c r="J5" s="361" t="s">
        <v>126</v>
      </c>
      <c r="K5" s="359"/>
      <c r="L5" s="360"/>
      <c r="M5" s="361" t="s">
        <v>127</v>
      </c>
      <c r="N5" s="359"/>
      <c r="O5" s="360"/>
      <c r="P5" s="361" t="s">
        <v>128</v>
      </c>
      <c r="Q5" s="359"/>
      <c r="R5" s="360"/>
      <c r="S5" s="359" t="s">
        <v>129</v>
      </c>
      <c r="T5" s="359"/>
      <c r="U5" s="360"/>
      <c r="V5" s="43"/>
      <c r="W5" s="43"/>
    </row>
    <row r="6" spans="1:23" ht="22.5" x14ac:dyDescent="0.15">
      <c r="A6" s="363"/>
      <c r="B6" s="365"/>
      <c r="C6" s="139">
        <v>36</v>
      </c>
      <c r="D6" s="140" t="s">
        <v>328</v>
      </c>
      <c r="E6" s="141" t="s">
        <v>324</v>
      </c>
      <c r="F6" s="139" t="s">
        <v>327</v>
      </c>
      <c r="G6" s="40" t="s">
        <v>123</v>
      </c>
      <c r="H6" s="40" t="s">
        <v>74</v>
      </c>
      <c r="I6" s="40" t="s">
        <v>92</v>
      </c>
      <c r="J6" s="40" t="s">
        <v>123</v>
      </c>
      <c r="K6" s="40" t="s">
        <v>74</v>
      </c>
      <c r="L6" s="40" t="s">
        <v>92</v>
      </c>
      <c r="M6" s="40" t="s">
        <v>123</v>
      </c>
      <c r="N6" s="40" t="s">
        <v>74</v>
      </c>
      <c r="O6" s="40" t="s">
        <v>92</v>
      </c>
      <c r="P6" s="40" t="s">
        <v>123</v>
      </c>
      <c r="Q6" s="40" t="s">
        <v>74</v>
      </c>
      <c r="R6" s="40" t="s">
        <v>92</v>
      </c>
      <c r="S6" s="40" t="s">
        <v>123</v>
      </c>
      <c r="T6" s="40" t="s">
        <v>74</v>
      </c>
      <c r="U6" s="40" t="s">
        <v>92</v>
      </c>
      <c r="V6" s="43"/>
      <c r="W6" s="43"/>
    </row>
    <row r="7" spans="1:23" ht="42.75" x14ac:dyDescent="0.15">
      <c r="A7" s="364"/>
      <c r="B7" s="358"/>
      <c r="C7" s="139">
        <v>36</v>
      </c>
      <c r="D7" s="140" t="s">
        <v>328</v>
      </c>
      <c r="E7" s="141" t="s">
        <v>324</v>
      </c>
      <c r="F7" s="139" t="s">
        <v>327</v>
      </c>
      <c r="G7" s="146" t="s">
        <v>340</v>
      </c>
      <c r="H7" s="147" t="s">
        <v>341</v>
      </c>
      <c r="I7" s="43" t="s">
        <v>342</v>
      </c>
      <c r="J7" s="146" t="s">
        <v>343</v>
      </c>
      <c r="K7" s="147" t="s">
        <v>345</v>
      </c>
      <c r="L7" s="43" t="s">
        <v>346</v>
      </c>
      <c r="M7" s="147" t="s">
        <v>344</v>
      </c>
      <c r="N7" s="43" t="s">
        <v>345</v>
      </c>
      <c r="O7" s="43" t="s">
        <v>346</v>
      </c>
      <c r="P7" s="43"/>
      <c r="Q7" s="43"/>
      <c r="R7" s="43"/>
      <c r="S7" s="43"/>
      <c r="T7" s="43"/>
      <c r="U7" s="43"/>
      <c r="V7" s="43"/>
      <c r="W7" s="43"/>
    </row>
    <row r="8" spans="1:23" ht="22.5" x14ac:dyDescent="0.15">
      <c r="A8" s="357" t="s">
        <v>130</v>
      </c>
      <c r="B8" s="357" t="s">
        <v>329</v>
      </c>
      <c r="C8" s="139">
        <v>33</v>
      </c>
      <c r="D8" s="140" t="s">
        <v>328</v>
      </c>
      <c r="E8" s="141" t="s">
        <v>324</v>
      </c>
      <c r="F8" s="139" t="s">
        <v>327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22.5" x14ac:dyDescent="0.15">
      <c r="A9" s="358"/>
      <c r="B9" s="365"/>
      <c r="C9" s="139">
        <v>33</v>
      </c>
      <c r="D9" s="140" t="s">
        <v>328</v>
      </c>
      <c r="E9" s="141" t="s">
        <v>324</v>
      </c>
      <c r="F9" s="139" t="s">
        <v>327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ht="22.5" x14ac:dyDescent="0.15">
      <c r="A10" s="357" t="s">
        <v>131</v>
      </c>
      <c r="B10" s="365"/>
      <c r="C10" s="140" t="s">
        <v>328</v>
      </c>
      <c r="D10" s="141" t="s">
        <v>325</v>
      </c>
      <c r="E10" s="139" t="s">
        <v>327</v>
      </c>
      <c r="F10" s="139" t="s">
        <v>327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22.5" x14ac:dyDescent="0.15">
      <c r="A11" s="358"/>
      <c r="B11" s="358"/>
      <c r="C11" s="140" t="s">
        <v>328</v>
      </c>
      <c r="D11" s="141" t="s">
        <v>326</v>
      </c>
      <c r="E11" s="139" t="s">
        <v>327</v>
      </c>
      <c r="F11" s="139" t="s">
        <v>327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22.5" x14ac:dyDescent="0.15">
      <c r="A12" s="357" t="s">
        <v>132</v>
      </c>
      <c r="B12" s="357" t="s">
        <v>329</v>
      </c>
      <c r="C12" s="140" t="s">
        <v>328</v>
      </c>
      <c r="D12" s="141" t="s">
        <v>325</v>
      </c>
      <c r="E12" s="139" t="s">
        <v>327</v>
      </c>
      <c r="F12" s="139" t="s">
        <v>327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22.5" x14ac:dyDescent="0.15">
      <c r="A13" s="358"/>
      <c r="B13" s="365"/>
      <c r="C13" s="140" t="s">
        <v>328</v>
      </c>
      <c r="D13" s="141" t="s">
        <v>326</v>
      </c>
      <c r="E13" s="139" t="s">
        <v>327</v>
      </c>
      <c r="F13" s="139" t="s">
        <v>327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15">
      <c r="A14" s="357" t="s">
        <v>133</v>
      </c>
      <c r="B14" s="365"/>
      <c r="C14" s="357"/>
      <c r="D14" s="357"/>
      <c r="E14" s="357"/>
      <c r="F14" s="357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x14ac:dyDescent="0.15">
      <c r="A15" s="358"/>
      <c r="B15" s="358"/>
      <c r="C15" s="358"/>
      <c r="D15" s="358"/>
      <c r="E15" s="358"/>
      <c r="F15" s="35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s="46" customFormat="1" ht="18.75" x14ac:dyDescent="0.15">
      <c r="A17" s="336" t="s">
        <v>332</v>
      </c>
      <c r="B17" s="337"/>
      <c r="C17" s="337"/>
      <c r="D17" s="337"/>
      <c r="E17" s="338"/>
      <c r="F17" s="339"/>
      <c r="G17" s="341"/>
      <c r="H17" s="47"/>
      <c r="I17" s="47"/>
      <c r="J17" s="336" t="s">
        <v>353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8"/>
      <c r="V17" s="44"/>
      <c r="W17" s="45"/>
    </row>
    <row r="18" spans="1:23" ht="60.75" customHeight="1" x14ac:dyDescent="0.15">
      <c r="A18" s="342" t="s">
        <v>134</v>
      </c>
      <c r="B18" s="342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</row>
    <row r="19" spans="1:23" x14ac:dyDescent="0.15">
      <c r="A19" t="s">
        <v>282</v>
      </c>
    </row>
  </sheetData>
  <mergeCells count="35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S5:U5"/>
    <mergeCell ref="A10:A11"/>
    <mergeCell ref="A8:A9"/>
    <mergeCell ref="A12:A13"/>
    <mergeCell ref="G5:I5"/>
    <mergeCell ref="J5:L5"/>
    <mergeCell ref="M5:O5"/>
    <mergeCell ref="P5:R5"/>
    <mergeCell ref="A4:A7"/>
    <mergeCell ref="B4:B7"/>
    <mergeCell ref="B8:B11"/>
    <mergeCell ref="B12:B15"/>
    <mergeCell ref="J17:U17"/>
    <mergeCell ref="A18:W18"/>
    <mergeCell ref="A14:A15"/>
    <mergeCell ref="C14:C15"/>
    <mergeCell ref="D14:D15"/>
    <mergeCell ref="E14:E15"/>
    <mergeCell ref="F14:F15"/>
    <mergeCell ref="A17:E17"/>
    <mergeCell ref="F17:G17"/>
  </mergeCells>
  <phoneticPr fontId="2" type="noConversion"/>
  <dataValidations count="1">
    <dataValidation type="list" allowBlank="1" showInputMessage="1" showErrorMessage="1" sqref="W1 W4:W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4" t="s">
        <v>135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s="41" customFormat="1" ht="16.5" x14ac:dyDescent="0.3">
      <c r="A2" s="48" t="s">
        <v>136</v>
      </c>
      <c r="B2" s="49" t="s">
        <v>88</v>
      </c>
      <c r="C2" s="49" t="s">
        <v>89</v>
      </c>
      <c r="D2" s="49" t="s">
        <v>90</v>
      </c>
      <c r="E2" s="49" t="s">
        <v>91</v>
      </c>
      <c r="F2" s="49" t="s">
        <v>92</v>
      </c>
      <c r="G2" s="48" t="s">
        <v>137</v>
      </c>
      <c r="H2" s="48" t="s">
        <v>138</v>
      </c>
      <c r="I2" s="48" t="s">
        <v>139</v>
      </c>
      <c r="J2" s="48" t="s">
        <v>138</v>
      </c>
      <c r="K2" s="48" t="s">
        <v>140</v>
      </c>
      <c r="L2" s="48" t="s">
        <v>138</v>
      </c>
      <c r="M2" s="49" t="s">
        <v>122</v>
      </c>
      <c r="N2" s="49" t="s">
        <v>101</v>
      </c>
    </row>
    <row r="3" spans="1:14" x14ac:dyDescent="0.1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6.5" x14ac:dyDescent="0.15">
      <c r="A4" s="50" t="s">
        <v>136</v>
      </c>
      <c r="B4" s="51" t="s">
        <v>141</v>
      </c>
      <c r="C4" s="51" t="s">
        <v>123</v>
      </c>
      <c r="D4" s="51" t="s">
        <v>90</v>
      </c>
      <c r="E4" s="49" t="s">
        <v>91</v>
      </c>
      <c r="F4" s="49" t="s">
        <v>92</v>
      </c>
      <c r="G4" s="48" t="s">
        <v>137</v>
      </c>
      <c r="H4" s="48" t="s">
        <v>138</v>
      </c>
      <c r="I4" s="48" t="s">
        <v>139</v>
      </c>
      <c r="J4" s="48" t="s">
        <v>138</v>
      </c>
      <c r="K4" s="48" t="s">
        <v>140</v>
      </c>
      <c r="L4" s="48" t="s">
        <v>138</v>
      </c>
      <c r="M4" s="49" t="s">
        <v>122</v>
      </c>
      <c r="N4" s="49" t="s">
        <v>101</v>
      </c>
    </row>
    <row r="5" spans="1:14" x14ac:dyDescent="0.1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1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s="46" customFormat="1" ht="18.75" x14ac:dyDescent="0.15">
      <c r="A11" s="336" t="s">
        <v>103</v>
      </c>
      <c r="B11" s="337"/>
      <c r="C11" s="337"/>
      <c r="D11" s="338"/>
      <c r="E11" s="339"/>
      <c r="F11" s="340"/>
      <c r="G11" s="341"/>
      <c r="H11" s="47"/>
      <c r="I11" s="336" t="s">
        <v>104</v>
      </c>
      <c r="J11" s="337"/>
      <c r="K11" s="337"/>
      <c r="L11" s="44"/>
      <c r="M11" s="44"/>
      <c r="N11" s="45"/>
    </row>
    <row r="12" spans="1:14" ht="68.25" customHeight="1" x14ac:dyDescent="0.15">
      <c r="A12" s="342" t="s">
        <v>142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</row>
    <row r="13" spans="1:14" x14ac:dyDescent="0.15">
      <c r="A13" t="s">
        <v>282</v>
      </c>
    </row>
  </sheetData>
  <mergeCells count="5">
    <mergeCell ref="A1:N1"/>
    <mergeCell ref="A11:D11"/>
    <mergeCell ref="E11:G11"/>
    <mergeCell ref="I11:K11"/>
    <mergeCell ref="A12:N12"/>
  </mergeCells>
  <phoneticPr fontId="2" type="noConversion"/>
  <dataValidations count="1">
    <dataValidation type="list" allowBlank="1" showInputMessage="1" showErrorMessage="1" sqref="N1 N3 N5:N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2020-03-11T01:34:53Z</dcterms:created>
  <dcterms:modified xsi:type="dcterms:W3CDTF">2024-03-24T09:49:21Z</dcterms:modified>
</cp:coreProperties>
</file>