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/>
  <mc:AlternateContent xmlns:mc="http://schemas.openxmlformats.org/markup-compatibility/2006">
    <mc:Choice Requires="x15">
      <x15ac:absPath xmlns:x15ac="http://schemas.microsoft.com/office/spreadsheetml/2010/11/ac" url="D:\桌面文件\锦瑞麟24FW\TADDAM91391\4-11中期\"/>
    </mc:Choice>
  </mc:AlternateContent>
  <xr:revisionPtr revIDLastSave="0" documentId="13_ncr:1_{FAE135FF-E4C2-4AB4-9040-F41CC740E85F}" xr6:coauthVersionLast="47" xr6:coauthVersionMax="47" xr10:uidLastSave="{00000000-0000-0000-0000-000000000000}"/>
  <bookViews>
    <workbookView xWindow="-120" yWindow="-120" windowWidth="20730" windowHeight="11160" tabRatio="916" firstSheet="2" activeTab="6" xr2:uid="{00000000-000D-0000-FFFF-FFFF00000000}"/>
  </bookViews>
  <sheets>
    <sheet name="工作内容" sheetId="14" r:id="rId1"/>
    <sheet name="AQL2.5验货" sheetId="15" r:id="rId2"/>
    <sheet name="首期" sheetId="16" r:id="rId3"/>
    <sheet name="验货尺寸表 " sheetId="17" r:id="rId4"/>
    <sheet name="中期" sheetId="18" r:id="rId5"/>
    <sheet name="验货尺寸表（洗水）" sheetId="19" r:id="rId6"/>
    <sheet name="验货尺寸表 （大货）" sheetId="20" r:id="rId7"/>
    <sheet name="尾期" sheetId="21" r:id="rId8"/>
    <sheet name="验货尺寸表" sheetId="22" r:id="rId9"/>
    <sheet name="1.面料验布" sheetId="7" r:id="rId10"/>
    <sheet name="2.面料缩率" sheetId="8" r:id="rId11"/>
    <sheet name="3.面料互染" sheetId="9" r:id="rId12"/>
    <sheet name="4.面料静水压" sheetId="10" r:id="rId13"/>
    <sheet name="5.特殊工艺测试" sheetId="11" r:id="rId14"/>
    <sheet name="6.织带类缩率测试" sheetId="12" r:id="rId15"/>
    <sheet name="款号编码规则" sheetId="23" r:id="rId1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" i="12" l="1"/>
  <c r="H6" i="12"/>
  <c r="H5" i="12"/>
  <c r="H4" i="12"/>
  <c r="N23" i="7"/>
  <c r="N22" i="7"/>
  <c r="N21" i="7"/>
  <c r="N20" i="7"/>
  <c r="N19" i="7"/>
  <c r="N18" i="7"/>
  <c r="N17" i="7"/>
  <c r="N16" i="7"/>
  <c r="N15" i="7"/>
  <c r="N14" i="7"/>
  <c r="N13" i="7"/>
  <c r="N12" i="7"/>
  <c r="N11" i="7"/>
  <c r="N10" i="7"/>
  <c r="N9" i="7"/>
  <c r="N8" i="7"/>
  <c r="N7" i="7"/>
  <c r="N6" i="7"/>
  <c r="N5" i="7"/>
  <c r="N4" i="7"/>
  <c r="N24" i="22"/>
  <c r="L24" i="22"/>
  <c r="J24" i="22"/>
  <c r="J2" i="22"/>
  <c r="F2" i="22"/>
  <c r="B2" i="22"/>
  <c r="J38" i="21"/>
  <c r="E38" i="21"/>
  <c r="B38" i="21"/>
  <c r="C4" i="21"/>
  <c r="B4" i="21"/>
  <c r="E3" i="21"/>
  <c r="B3" i="21"/>
  <c r="J2" i="21"/>
  <c r="G2" i="21"/>
  <c r="E2" i="21"/>
  <c r="B2" i="21"/>
  <c r="N25" i="20"/>
  <c r="L25" i="20"/>
  <c r="J25" i="20"/>
  <c r="G22" i="20"/>
  <c r="F22" i="20"/>
  <c r="E22" i="20"/>
  <c r="C22" i="20"/>
  <c r="B22" i="20"/>
  <c r="G21" i="20"/>
  <c r="F21" i="20"/>
  <c r="E21" i="20"/>
  <c r="C21" i="20"/>
  <c r="B21" i="20"/>
  <c r="G20" i="20"/>
  <c r="F20" i="20"/>
  <c r="E20" i="20"/>
  <c r="C20" i="20"/>
  <c r="B20" i="20"/>
  <c r="G19" i="20"/>
  <c r="F19" i="20"/>
  <c r="E19" i="20"/>
  <c r="C19" i="20"/>
  <c r="B19" i="20"/>
  <c r="G18" i="20"/>
  <c r="F18" i="20"/>
  <c r="E18" i="20"/>
  <c r="C18" i="20"/>
  <c r="B18" i="20"/>
  <c r="G17" i="20"/>
  <c r="F17" i="20"/>
  <c r="E17" i="20"/>
  <c r="C17" i="20"/>
  <c r="B17" i="20"/>
  <c r="G16" i="20"/>
  <c r="F16" i="20"/>
  <c r="E16" i="20"/>
  <c r="C16" i="20"/>
  <c r="B16" i="20"/>
  <c r="G15" i="20"/>
  <c r="F15" i="20"/>
  <c r="E15" i="20"/>
  <c r="C15" i="20"/>
  <c r="B15" i="20"/>
  <c r="G14" i="20"/>
  <c r="F14" i="20"/>
  <c r="E14" i="20"/>
  <c r="C14" i="20"/>
  <c r="B14" i="20"/>
  <c r="G13" i="20"/>
  <c r="F13" i="20"/>
  <c r="E13" i="20"/>
  <c r="C13" i="20"/>
  <c r="B13" i="20"/>
  <c r="G12" i="20"/>
  <c r="F12" i="20"/>
  <c r="E12" i="20"/>
  <c r="C12" i="20"/>
  <c r="B12" i="20"/>
  <c r="G11" i="20"/>
  <c r="F11" i="20"/>
  <c r="E11" i="20"/>
  <c r="C11" i="20"/>
  <c r="B11" i="20"/>
  <c r="G10" i="20"/>
  <c r="F10" i="20"/>
  <c r="E10" i="20"/>
  <c r="C10" i="20"/>
  <c r="B10" i="20"/>
  <c r="G9" i="20"/>
  <c r="F9" i="20"/>
  <c r="E9" i="20"/>
  <c r="C9" i="20"/>
  <c r="B9" i="20"/>
  <c r="G8" i="20"/>
  <c r="F8" i="20"/>
  <c r="E8" i="20"/>
  <c r="C8" i="20"/>
  <c r="B8" i="20"/>
  <c r="G7" i="20"/>
  <c r="F7" i="20"/>
  <c r="E7" i="20"/>
  <c r="C7" i="20"/>
  <c r="B7" i="20"/>
  <c r="G6" i="20"/>
  <c r="F6" i="20"/>
  <c r="E6" i="20"/>
  <c r="C6" i="20"/>
  <c r="B6" i="20"/>
  <c r="J2" i="20"/>
  <c r="F2" i="20"/>
  <c r="B2" i="20"/>
  <c r="N25" i="19"/>
  <c r="L25" i="19"/>
  <c r="J25" i="19"/>
  <c r="G22" i="19"/>
  <c r="F22" i="19"/>
  <c r="E22" i="19"/>
  <c r="C22" i="19"/>
  <c r="B22" i="19"/>
  <c r="G21" i="19"/>
  <c r="F21" i="19"/>
  <c r="E21" i="19"/>
  <c r="C21" i="19"/>
  <c r="B21" i="19"/>
  <c r="G20" i="19"/>
  <c r="F20" i="19"/>
  <c r="E20" i="19"/>
  <c r="C20" i="19"/>
  <c r="B20" i="19"/>
  <c r="G19" i="19"/>
  <c r="F19" i="19"/>
  <c r="E19" i="19"/>
  <c r="C19" i="19"/>
  <c r="B19" i="19"/>
  <c r="G18" i="19"/>
  <c r="F18" i="19"/>
  <c r="E18" i="19"/>
  <c r="C18" i="19"/>
  <c r="B18" i="19"/>
  <c r="G17" i="19"/>
  <c r="F17" i="19"/>
  <c r="E17" i="19"/>
  <c r="C17" i="19"/>
  <c r="B17" i="19"/>
  <c r="G16" i="19"/>
  <c r="F16" i="19"/>
  <c r="E16" i="19"/>
  <c r="C16" i="19"/>
  <c r="B16" i="19"/>
  <c r="G15" i="19"/>
  <c r="F15" i="19"/>
  <c r="E15" i="19"/>
  <c r="C15" i="19"/>
  <c r="B15" i="19"/>
  <c r="G14" i="19"/>
  <c r="F14" i="19"/>
  <c r="E14" i="19"/>
  <c r="C14" i="19"/>
  <c r="B14" i="19"/>
  <c r="G13" i="19"/>
  <c r="F13" i="19"/>
  <c r="E13" i="19"/>
  <c r="C13" i="19"/>
  <c r="B13" i="19"/>
  <c r="G12" i="19"/>
  <c r="F12" i="19"/>
  <c r="E12" i="19"/>
  <c r="C12" i="19"/>
  <c r="B12" i="19"/>
  <c r="G11" i="19"/>
  <c r="F11" i="19"/>
  <c r="E11" i="19"/>
  <c r="C11" i="19"/>
  <c r="B11" i="19"/>
  <c r="G10" i="19"/>
  <c r="F10" i="19"/>
  <c r="E10" i="19"/>
  <c r="C10" i="19"/>
  <c r="B10" i="19"/>
  <c r="G9" i="19"/>
  <c r="F9" i="19"/>
  <c r="E9" i="19"/>
  <c r="C9" i="19"/>
  <c r="B9" i="19"/>
  <c r="G8" i="19"/>
  <c r="F8" i="19"/>
  <c r="E8" i="19"/>
  <c r="C8" i="19"/>
  <c r="B8" i="19"/>
  <c r="G7" i="19"/>
  <c r="F7" i="19"/>
  <c r="E7" i="19"/>
  <c r="C7" i="19"/>
  <c r="B7" i="19"/>
  <c r="G6" i="19"/>
  <c r="F6" i="19"/>
  <c r="E6" i="19"/>
  <c r="C6" i="19"/>
  <c r="B6" i="19"/>
  <c r="J2" i="19"/>
  <c r="F2" i="19"/>
  <c r="B2" i="19"/>
  <c r="J44" i="18"/>
  <c r="E44" i="18"/>
  <c r="B44" i="18"/>
  <c r="F8" i="18"/>
  <c r="B8" i="18"/>
  <c r="B7" i="18"/>
  <c r="C6" i="18"/>
  <c r="B6" i="18"/>
  <c r="B5" i="18"/>
  <c r="F4" i="18"/>
  <c r="B4" i="18"/>
  <c r="I2" i="18"/>
  <c r="F2" i="18"/>
  <c r="B2" i="18"/>
  <c r="N22" i="17"/>
  <c r="L22" i="17"/>
  <c r="J22" i="17"/>
  <c r="J2" i="17"/>
  <c r="E2" i="17"/>
  <c r="B2" i="17"/>
</calcChain>
</file>

<file path=xl/sharedStrings.xml><?xml version="1.0" encoding="utf-8"?>
<sst xmlns="http://schemas.openxmlformats.org/spreadsheetml/2006/main" count="2073" uniqueCount="747">
  <si>
    <t>开季培训</t>
  </si>
  <si>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</si>
  <si>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</si>
  <si>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</si>
  <si>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</si>
  <si>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</si>
  <si>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开裁前召开产前会议（参加人员有：跟单业务，生产厂长，组长，裁剪负责人，后整理负责人，工厂质量负责人）</t>
  </si>
  <si>
    <t>工厂业务每周3下班前提交（每周生产进度表，探路者格式)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</si>
  <si>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</si>
  <si>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</si>
  <si>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</si>
  <si>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业务员提前3个工作日发OA验货申请发给（蔡丽鹤，周苑，李波）</t>
  </si>
  <si>
    <t>工厂质量负责人应提前把验货资料发给我司QC，准备好验货所需资料以便探路者QC现场验货</t>
  </si>
  <si>
    <t>查看面料辅料的验货记录，按款核对清楚并提交给探路者质量负责人（李波QC）（Excel格式）（1-6测试表）</t>
  </si>
  <si>
    <t>工厂检验员拍照首期验货过程及生产线情况，（洗标主标，问题点【此条是远程验货所需】</t>
  </si>
  <si>
    <t>提供面料九宫格，缸差表，面料辅料缩率测试实物，（三样缺一不可）</t>
  </si>
  <si>
    <t>工厂质量负责人提前完成首件验货填写（首期验货报告）+洗水前后规格表（Excel格式）并发送给我司QC</t>
  </si>
  <si>
    <t>中期验货资料及条件：2000件以上就需要中期验货</t>
  </si>
  <si>
    <t>生产线下50%，包装20%</t>
  </si>
  <si>
    <t>业务员提前3个工作日发OA中期验货申请给（蔡丽鹤，周苑，李波）</t>
  </si>
  <si>
    <t>工厂质量负责人提交并核对面料第3方检测报告内各项功能信息与洗标及吊牌是否吻合</t>
  </si>
  <si>
    <t>齐色错码各号型2件到公司，并发QA说明【此条远程验货所需】</t>
  </si>
  <si>
    <t>齐色错开尺码洗水测试（40°水温，800转速滚筒洗衣机）特殊工艺款需连续洗5次普通工艺洗3次，洗前熨烫平整，测量好尺寸并记录，尺码必须全。</t>
  </si>
  <si>
    <t>工厂质量负责人拍照和拍视频中期验货过程及生产线情况（纸箱，未拆袋产品，洗标主标，合格证，问题产品【此条远程验货所需】</t>
  </si>
  <si>
    <t>工厂质量负责人提前完成中期验货填写(中期验货报告)+测量成衣洗水前后尺寸表及抽验大货尺寸表（Excel格式）并发送给我司QC</t>
  </si>
  <si>
    <t>尾期验货资料及条件：</t>
  </si>
  <si>
    <t>全部下机，包装95%以上</t>
  </si>
  <si>
    <t>业务员提前3个工作日发OA尾期验货申请给（蔡丽鹤，周苑，杨瑞雪，李波）</t>
  </si>
  <si>
    <t>工厂质量负责人提前提交并核对面料和成衣第3方检测报告各项功能及吊牌信息是否吻合</t>
  </si>
  <si>
    <t>工厂验货过程视频和拍照片（装箱称重，未拆袋的产品，合格证及功能吊牌+各色组洗标主标，问题产品【此条远程验货所需】</t>
  </si>
  <si>
    <t>工厂质量负责人提前完成尾期验货填写（尾期验货报告）+齐色错码各3件以上规格测量尺寸表（Excel格式）并发送给我司QC</t>
  </si>
  <si>
    <t>按公司要求按出货量比例抽验，并记录抽箱号及问题产品和数量</t>
  </si>
  <si>
    <t>提供出货箱单（Excel格式）提前发送给我司QC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</si>
  <si>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</si>
  <si>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</si>
  <si>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</si>
  <si>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</si>
  <si>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</si>
  <si>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</si>
  <si>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</si>
  <si>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</si>
  <si>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</si>
  <si>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</si>
  <si>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</si>
  <si>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</si>
  <si>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</si>
  <si>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</si>
  <si>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</si>
  <si>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</si>
  <si>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</si>
  <si>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</si>
  <si>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</si>
  <si>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</si>
  <si>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</si>
  <si>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青岛锦瑞麟服装有限公司</t>
  </si>
  <si>
    <t>生产工厂</t>
  </si>
  <si>
    <t>汶上县鸿天服饰有限公司白石分公司</t>
  </si>
  <si>
    <t>订单基础信息</t>
  </si>
  <si>
    <t>生产•出货进度</t>
  </si>
  <si>
    <t>指示•确认资料</t>
  </si>
  <si>
    <t>款号</t>
  </si>
  <si>
    <t>TADDAM91391</t>
  </si>
  <si>
    <t>合同交期</t>
  </si>
  <si>
    <t>2024/7/5-1303件，2024/8/5-1295件，2024/9/5-502件</t>
  </si>
  <si>
    <t>产前确认样</t>
  </si>
  <si>
    <t>有</t>
  </si>
  <si>
    <t>无</t>
  </si>
  <si>
    <t>品名</t>
  </si>
  <si>
    <t>男式超轻羽绒服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</si>
  <si>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</si>
  <si>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</si>
  <si>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</si>
  <si>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</si>
  <si>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</si>
  <si>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</si>
  <si>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3100件</t>
  </si>
  <si>
    <t>包装预计完成日</t>
  </si>
  <si>
    <t>印花、刺绣确认样</t>
  </si>
  <si>
    <t>采购凭证编号：</t>
  </si>
  <si>
    <t>CGDD24022900007-1303件                                                                                                                                                                                        CGDD24022900008-1295件                                                                                                                                                        CGDD24022900009-502件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</si>
  <si>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</si>
  <si>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</si>
  <si>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</si>
  <si>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</si>
  <si>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</si>
  <si>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</si>
  <si>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</si>
  <si>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</si>
  <si>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</si>
  <si>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</si>
  <si>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</si>
  <si>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</si>
  <si>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</si>
  <si>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</si>
  <si>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</si>
  <si>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</si>
  <si>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</si>
  <si>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</si>
  <si>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</si>
  <si>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</si>
  <si>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</si>
  <si>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</si>
  <si>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</si>
  <si>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</si>
  <si>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</si>
  <si>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</si>
  <si>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</si>
  <si>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</si>
  <si>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</si>
  <si>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</si>
  <si>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</si>
  <si>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</si>
  <si>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</si>
  <si>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</si>
  <si>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</si>
  <si>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</si>
  <si>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</si>
  <si>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</si>
  <si>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</si>
  <si>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</si>
  <si>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</si>
  <si>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</si>
  <si>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</si>
  <si>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</si>
  <si>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</si>
  <si>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</si>
  <si>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</si>
  <si>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</si>
  <si>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</si>
  <si>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</si>
  <si>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</si>
  <si>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</si>
  <si>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</si>
  <si>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生产部</t>
  </si>
  <si>
    <t>检验担当</t>
  </si>
  <si>
    <t>商雪荣</t>
  </si>
  <si>
    <t>查验时间</t>
  </si>
  <si>
    <t>工厂负责人</t>
  </si>
  <si>
    <t>李文娟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</si>
  <si>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</si>
  <si>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</si>
  <si>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</si>
  <si>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</si>
  <si>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</si>
  <si>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</si>
  <si>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验货时间: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</si>
  <si>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</si>
  <si>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</si>
  <si>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</si>
  <si>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</si>
  <si>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</si>
  <si>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</si>
  <si>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</si>
  <si>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</si>
  <si>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</si>
  <si>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</si>
  <si>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</si>
  <si>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藏蓝：S-5件，M-10件，L-10件，XL-10件，XXL-5件，XXXL-5件</t>
  </si>
  <si>
    <t>雾灰：S-5件，M-10件，L-10件，XL-10件，XXL-5件，XXXL-5件</t>
  </si>
  <si>
    <t>黑色：S-5件，M-10件，L-10件，XL-10件，XXL-5件，XXXL-5件</t>
  </si>
  <si>
    <t>【耐水洗测试】：耐洗水测试明细（要求齐色、齐号）</t>
  </si>
  <si>
    <t>藏蓝 S，雾灰 M，雾灰 L，黑色 XL，黑色 XXL，藏蓝 XXXL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</si>
  <si>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</si>
  <si>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</si>
  <si>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1.针洞，脏污，打折。</t>
  </si>
  <si>
    <t>2.合缝不平整，（吃势不均匀，包条紧）。</t>
  </si>
  <si>
    <t>3.里襟扭曲（装拉链前整烫一下）。</t>
  </si>
  <si>
    <t>4.游线外滑。</t>
  </si>
  <si>
    <t>5.袖笼不平整（包条紧），要圆顺。</t>
  </si>
  <si>
    <t>6.线头不干净。</t>
  </si>
  <si>
    <t>【整改的严重缺陷及整改复核时间】</t>
  </si>
  <si>
    <t>165/88B</t>
  </si>
  <si>
    <t>170/92B</t>
  </si>
  <si>
    <t>175/96B</t>
  </si>
  <si>
    <t>180/100B</t>
  </si>
  <si>
    <t>185/104B</t>
  </si>
  <si>
    <t>190/108B</t>
  </si>
  <si>
    <t>藏蓝-洗前/洗后</t>
  </si>
  <si>
    <t>雾灰-洗前/洗后</t>
  </si>
  <si>
    <t>黑色-洗前/洗后</t>
  </si>
  <si>
    <t>后中长</t>
  </si>
  <si>
    <t>0/0</t>
  </si>
  <si>
    <t>+1/+1</t>
  </si>
  <si>
    <t>+1.5/+1.5</t>
  </si>
  <si>
    <t>前中长</t>
  </si>
  <si>
    <t>前中拉链长</t>
  </si>
  <si>
    <t>69</t>
  </si>
  <si>
    <t>胸围</t>
  </si>
  <si>
    <t>116</t>
  </si>
  <si>
    <t>-0.5/-0.5</t>
  </si>
  <si>
    <t>腰围</t>
  </si>
  <si>
    <t>114</t>
  </si>
  <si>
    <t>-1/-1</t>
  </si>
  <si>
    <t>摆围</t>
  </si>
  <si>
    <t>+0.5/+0.5</t>
  </si>
  <si>
    <t>下领围</t>
  </si>
  <si>
    <t>+0.3/+0.3</t>
  </si>
  <si>
    <t>肩宽</t>
  </si>
  <si>
    <t>袖长</t>
  </si>
  <si>
    <t>袖肥/2</t>
  </si>
  <si>
    <t>袖肘围/2</t>
  </si>
  <si>
    <t>-0.3/-0.3</t>
  </si>
  <si>
    <t>袖口围/2（平量）</t>
  </si>
  <si>
    <t>袖口围/2（拉量）</t>
  </si>
  <si>
    <t>前领高</t>
  </si>
  <si>
    <t>帽高</t>
  </si>
  <si>
    <t>帽宽</t>
  </si>
  <si>
    <t>25.5</t>
  </si>
  <si>
    <t>前下插袋口长（套结之间距离）</t>
  </si>
  <si>
    <t>18</t>
  </si>
  <si>
    <t xml:space="preserve">     齐色齐码请洗测2-3件，有问题的另加测量数量。</t>
  </si>
  <si>
    <t>验货时间：</t>
  </si>
  <si>
    <t>藏蓝</t>
  </si>
  <si>
    <t>雾灰</t>
  </si>
  <si>
    <t>黑色</t>
  </si>
  <si>
    <t>0/+0.5/0</t>
  </si>
  <si>
    <t>+1/0/+0.5</t>
  </si>
  <si>
    <t>0/0/+0.5</t>
  </si>
  <si>
    <t>+1.5/+1/0</t>
  </si>
  <si>
    <t>0/0/0</t>
  </si>
  <si>
    <t>0/-0.5/-0.5</t>
  </si>
  <si>
    <t>-1/-1/-1</t>
  </si>
  <si>
    <t>-0.5/0/-0.5</t>
  </si>
  <si>
    <t>+0.5/+0.5/0</t>
  </si>
  <si>
    <t>-0.5/-0.5/0</t>
  </si>
  <si>
    <t>+0.3/+0.5/0</t>
  </si>
  <si>
    <t>-0.3/+0.2/0</t>
  </si>
  <si>
    <t>-0.3/0/-0.5</t>
  </si>
  <si>
    <t>-0.3/0/0</t>
  </si>
  <si>
    <t>-0.5/-0.5/-0.5</t>
  </si>
  <si>
    <t>-1/-1/-0.5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</si>
  <si>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</si>
  <si>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</si>
  <si>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</si>
  <si>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</si>
  <si>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</si>
  <si>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</si>
  <si>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</si>
  <si>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</si>
  <si>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</si>
  <si>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</si>
  <si>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</si>
  <si>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</si>
  <si>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</si>
  <si>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</si>
  <si>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</si>
  <si>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</si>
  <si>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</si>
  <si>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</si>
  <si>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</si>
  <si>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</si>
  <si>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</si>
  <si>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</si>
  <si>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</si>
  <si>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</si>
  <si>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</si>
  <si>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</si>
  <si>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</si>
  <si>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</si>
  <si>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</si>
  <si>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</si>
  <si>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</si>
  <si>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</si>
  <si>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</si>
  <si>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</si>
  <si>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</si>
  <si>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</si>
  <si>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</si>
  <si>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</si>
  <si>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</si>
  <si>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</si>
  <si>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</si>
  <si>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</si>
  <si>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</si>
  <si>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</si>
  <si>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尾期验货，按照AQL2.5标准抽验125件，不良品数量5件，在可接受范围内，不良品已经改正，允许出货。</t>
  </si>
  <si>
    <t>验货合格</t>
  </si>
  <si>
    <t>检验人</t>
  </si>
  <si>
    <t xml:space="preserve">     齐色齐码各2-3件，有问题的另加测量数量。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</si>
  <si>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</si>
  <si>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</si>
  <si>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</si>
  <si>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</si>
  <si>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</si>
  <si>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</si>
  <si>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</si>
  <si>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</si>
  <si>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</si>
  <si>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</si>
  <si>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</si>
  <si>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</si>
  <si>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</si>
  <si>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</si>
  <si>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</si>
  <si>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</si>
  <si>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</si>
  <si>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2333</t>
  </si>
  <si>
    <t>菱形格贴膜面料</t>
  </si>
  <si>
    <t>青岛锦瑞麟</t>
  </si>
  <si>
    <t>合格</t>
  </si>
  <si>
    <t>YES</t>
  </si>
  <si>
    <t>4215</t>
  </si>
  <si>
    <t>6822</t>
  </si>
  <si>
    <t>2792</t>
  </si>
  <si>
    <t>2794</t>
  </si>
  <si>
    <t>2688</t>
  </si>
  <si>
    <t>6820</t>
  </si>
  <si>
    <t>4216</t>
  </si>
  <si>
    <t>6821</t>
  </si>
  <si>
    <t>9828</t>
  </si>
  <si>
    <t>菱形格单面料</t>
  </si>
  <si>
    <t>2793</t>
  </si>
  <si>
    <t>3223</t>
  </si>
  <si>
    <t>制表时间：2024.1.31</t>
  </si>
  <si>
    <t>测试人签名：商雪荣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</si>
  <si>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</si>
  <si>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</si>
  <si>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</si>
  <si>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</si>
  <si>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</si>
  <si>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</si>
  <si>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</si>
  <si>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</si>
  <si>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</si>
  <si>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1/0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</si>
  <si>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</si>
  <si>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</si>
  <si>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</si>
  <si>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</si>
  <si>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</si>
  <si>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</si>
  <si>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</si>
  <si>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</si>
  <si>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</si>
  <si>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</si>
  <si>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</si>
  <si>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门襟拉链</t>
  </si>
  <si>
    <t>自采</t>
  </si>
  <si>
    <t>口袋拉链</t>
  </si>
  <si>
    <t>LP00135</t>
  </si>
  <si>
    <t>三色花纹拉袢</t>
  </si>
  <si>
    <t>倍腾</t>
  </si>
  <si>
    <t>KK00099</t>
  </si>
  <si>
    <t>心型实色气眼卡扣</t>
  </si>
  <si>
    <t>QY00004</t>
  </si>
  <si>
    <t>水滴状塑胶气眼</t>
  </si>
  <si>
    <t>物料6</t>
  </si>
  <si>
    <t>物料7</t>
  </si>
  <si>
    <t>物料8</t>
  </si>
  <si>
    <t>物料9</t>
  </si>
  <si>
    <t>物料10</t>
  </si>
  <si>
    <t>洗测2次</t>
  </si>
  <si>
    <t>G14FWQY002</t>
  </si>
  <si>
    <t>喷漆气眼</t>
  </si>
  <si>
    <t>G14FWKK006</t>
  </si>
  <si>
    <t>弹簧扣</t>
  </si>
  <si>
    <t>G16SSFZ002</t>
  </si>
  <si>
    <t>小号佛珠</t>
  </si>
  <si>
    <t>订卡织带</t>
  </si>
  <si>
    <t>XJ00002</t>
  </si>
  <si>
    <t>弹力绳</t>
  </si>
  <si>
    <t>物料11</t>
  </si>
  <si>
    <t>物料12</t>
  </si>
  <si>
    <t>物料13</t>
  </si>
  <si>
    <t>物料14</t>
  </si>
  <si>
    <t>物料15</t>
  </si>
  <si>
    <t>洗测3次</t>
  </si>
  <si>
    <t>松紧带</t>
  </si>
  <si>
    <t>主尺标</t>
  </si>
  <si>
    <t>常美</t>
  </si>
  <si>
    <t>洗标</t>
  </si>
  <si>
    <t>宝绅</t>
  </si>
  <si>
    <t>洗测4次</t>
  </si>
  <si>
    <t>洗测5次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</si>
  <si>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</si>
  <si>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</si>
  <si>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</si>
  <si>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</si>
  <si>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</si>
  <si>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</si>
  <si>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</si>
  <si>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</si>
  <si>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</si>
  <si>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</si>
  <si>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</si>
  <si>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</si>
  <si>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</si>
  <si>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</si>
  <si>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</si>
  <si>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</si>
  <si>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左胸</t>
  </si>
  <si>
    <t>印花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</si>
  <si>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</si>
  <si>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</si>
  <si>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</si>
  <si>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</si>
  <si>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白色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</si>
  <si>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</si>
  <si>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款号编码规则如下：例如：DABBAJ91001</t>
  </si>
  <si>
    <t>款号编码采用11位表示，第一位取品牌编号，第二位取大类编号，第三、第四位取分类编号，第五位取设计类型编号，第六位取年度编号，第七位取季节编号，第八位取性别编号，第九、十、十一位取文件上传填写的款号。</t>
  </si>
  <si>
    <t>品牌</t>
  </si>
  <si>
    <t>大类编号</t>
  </si>
  <si>
    <t>分类编号</t>
  </si>
  <si>
    <t>设计类型编号</t>
  </si>
  <si>
    <t>年度</t>
  </si>
  <si>
    <t>季节</t>
  </si>
  <si>
    <t>性别</t>
  </si>
  <si>
    <t>文件上传填写的款号</t>
  </si>
  <si>
    <t>D</t>
  </si>
  <si>
    <t>A</t>
  </si>
  <si>
    <t>T</t>
  </si>
  <si>
    <t>X</t>
  </si>
  <si>
    <t>J</t>
  </si>
  <si>
    <r>
      <rPr>
        <b/>
        <sz val="11"/>
        <color rgb="FF000000"/>
        <rFont val="宋体"/>
        <family val="3"/>
        <charset val="134"/>
      </rPr>
      <t>1</t>
    </r>
    <r>
      <rPr>
        <sz val="11"/>
        <color rgb="FF000000"/>
        <rFont val="宋体"/>
        <family val="3"/>
        <charset val="134"/>
      </rPr>
      <t>.品牌</t>
    </r>
  </si>
  <si>
    <t>品牌编码</t>
  </si>
  <si>
    <r>
      <rPr>
        <b/>
        <sz val="11"/>
        <color rgb="FF000000"/>
        <rFont val="宋体"/>
        <family val="3"/>
        <charset val="134"/>
      </rPr>
      <t>2</t>
    </r>
    <r>
      <rPr>
        <sz val="11"/>
        <color rgb="FF000000"/>
        <rFont val="宋体"/>
        <family val="3"/>
        <charset val="134"/>
      </rPr>
      <t>.大类</t>
    </r>
  </si>
  <si>
    <t>大类编码</t>
  </si>
  <si>
    <r>
      <rPr>
        <b/>
        <sz val="11"/>
        <color rgb="FF000000"/>
        <rFont val="宋体"/>
        <family val="3"/>
        <charset val="134"/>
      </rPr>
      <t>5</t>
    </r>
    <r>
      <rPr>
        <sz val="11"/>
        <color rgb="FF000000"/>
        <rFont val="宋体"/>
        <family val="3"/>
        <charset val="134"/>
      </rPr>
      <t>.设计类型</t>
    </r>
  </si>
  <si>
    <t>设计类型编码</t>
  </si>
  <si>
    <t>探路者</t>
  </si>
  <si>
    <t>服装</t>
  </si>
  <si>
    <t>线下</t>
  </si>
  <si>
    <t>DX</t>
  </si>
  <si>
    <t>装备</t>
  </si>
  <si>
    <t>E</t>
  </si>
  <si>
    <t>线上</t>
  </si>
  <si>
    <t>B</t>
  </si>
  <si>
    <t>探路者童装</t>
  </si>
  <si>
    <t>Q</t>
  </si>
  <si>
    <t>鞋品</t>
  </si>
  <si>
    <t>F</t>
  </si>
  <si>
    <t>客户定制</t>
  </si>
  <si>
    <t>C</t>
  </si>
  <si>
    <t>TX</t>
  </si>
  <si>
    <t>N</t>
  </si>
  <si>
    <t>军品</t>
  </si>
  <si>
    <t>VMI</t>
  </si>
  <si>
    <t>集团定制</t>
  </si>
  <si>
    <r>
      <rPr>
        <b/>
        <sz val="11"/>
        <color rgb="FF000000"/>
        <rFont val="宋体"/>
        <family val="3"/>
        <charset val="134"/>
      </rPr>
      <t>6</t>
    </r>
    <r>
      <rPr>
        <sz val="11"/>
        <color rgb="FF000000"/>
        <rFont val="宋体"/>
        <family val="3"/>
        <charset val="134"/>
      </rPr>
      <t>.年度</t>
    </r>
  </si>
  <si>
    <t>年度编码</t>
  </si>
  <si>
    <r>
      <rPr>
        <b/>
        <sz val="11"/>
        <color rgb="FF000000"/>
        <rFont val="宋体"/>
        <family val="3"/>
        <charset val="134"/>
      </rPr>
      <t>7</t>
    </r>
    <r>
      <rPr>
        <sz val="11"/>
        <color rgb="FF000000"/>
        <rFont val="宋体"/>
        <family val="3"/>
        <charset val="134"/>
      </rPr>
      <t>.季节</t>
    </r>
  </si>
  <si>
    <t>季节编码</t>
  </si>
  <si>
    <r>
      <rPr>
        <b/>
        <sz val="11"/>
        <color rgb="FF000000"/>
        <rFont val="宋体"/>
        <family val="3"/>
        <charset val="134"/>
      </rPr>
      <t>8</t>
    </r>
    <r>
      <rPr>
        <sz val="11"/>
        <color rgb="FF000000"/>
        <rFont val="宋体"/>
        <family val="3"/>
        <charset val="134"/>
      </rPr>
      <t>.性别</t>
    </r>
  </si>
  <si>
    <t>性别编码</t>
  </si>
  <si>
    <t>H</t>
  </si>
  <si>
    <t>春季</t>
  </si>
  <si>
    <t>通款</t>
  </si>
  <si>
    <t>I</t>
  </si>
  <si>
    <t>夏季</t>
  </si>
  <si>
    <t>男</t>
  </si>
  <si>
    <t>秋季</t>
  </si>
  <si>
    <t>女</t>
  </si>
  <si>
    <t>K</t>
  </si>
  <si>
    <t>冬季</t>
  </si>
  <si>
    <t>男童</t>
  </si>
  <si>
    <t>春夏</t>
  </si>
  <si>
    <t>女童</t>
  </si>
  <si>
    <t>秋冬</t>
  </si>
  <si>
    <t>童装通款</t>
  </si>
  <si>
    <t>3,4.分类</t>
  </si>
  <si>
    <t>分类编码</t>
  </si>
  <si>
    <t>分类名称</t>
  </si>
  <si>
    <t>品类</t>
  </si>
  <si>
    <t>冲锋衣</t>
  </si>
  <si>
    <t>BB</t>
  </si>
  <si>
    <t>夹棉冲锋衣</t>
  </si>
  <si>
    <t>包类</t>
  </si>
  <si>
    <t>挎包</t>
  </si>
  <si>
    <t>抓绒服</t>
  </si>
  <si>
    <t>CC</t>
  </si>
  <si>
    <t>三层冲锋衣</t>
  </si>
  <si>
    <t>户外背包</t>
  </si>
  <si>
    <t>羽绒服</t>
  </si>
  <si>
    <t>DD</t>
  </si>
  <si>
    <t>连体冲锋衣</t>
  </si>
  <si>
    <t>日常背包</t>
  </si>
  <si>
    <t>外套</t>
  </si>
  <si>
    <t>EE</t>
  </si>
  <si>
    <t>两层半冲锋衣</t>
  </si>
  <si>
    <t>拉杆箱</t>
  </si>
  <si>
    <t>马甲</t>
  </si>
  <si>
    <t>FF</t>
  </si>
  <si>
    <t>单层冲锋衣</t>
  </si>
  <si>
    <t>腰包</t>
  </si>
  <si>
    <t>棉服</t>
  </si>
  <si>
    <t>GG</t>
  </si>
  <si>
    <t>夹羽绒冲锋衣</t>
  </si>
  <si>
    <t>驮包</t>
  </si>
  <si>
    <t>滑雪服</t>
  </si>
  <si>
    <t>HH</t>
  </si>
  <si>
    <t>夹绒冲锋衣</t>
  </si>
  <si>
    <t>钱包</t>
  </si>
  <si>
    <t>T恤</t>
  </si>
  <si>
    <t>JJ</t>
  </si>
  <si>
    <t>超轻抓绒服</t>
  </si>
  <si>
    <t>洗漱包</t>
  </si>
  <si>
    <t>衬衫</t>
  </si>
  <si>
    <t>KK</t>
  </si>
  <si>
    <t>复合抓绒服</t>
  </si>
  <si>
    <t>书包</t>
  </si>
  <si>
    <t>内衣</t>
  </si>
  <si>
    <t>LL</t>
  </si>
  <si>
    <t>普通抓绒服</t>
  </si>
  <si>
    <t>急救包</t>
  </si>
  <si>
    <t>裤装</t>
  </si>
  <si>
    <t>MM</t>
  </si>
  <si>
    <t>羊羔绒外套</t>
  </si>
  <si>
    <t>臂包</t>
  </si>
  <si>
    <t>裙装</t>
  </si>
  <si>
    <t>QQ</t>
  </si>
  <si>
    <t>斗篷抓绒服</t>
  </si>
  <si>
    <t>包类其他</t>
  </si>
  <si>
    <t>针织衫</t>
  </si>
  <si>
    <t>TT</t>
  </si>
  <si>
    <t>超轻羽绒服</t>
  </si>
  <si>
    <t>睡袋</t>
  </si>
  <si>
    <t>棉睡袋</t>
  </si>
  <si>
    <t>卫衣</t>
  </si>
  <si>
    <t>UU</t>
  </si>
  <si>
    <t>普通羽绒服</t>
  </si>
  <si>
    <t>羽绒睡袋</t>
  </si>
  <si>
    <t>泳装</t>
  </si>
  <si>
    <t>VV</t>
  </si>
  <si>
    <t>连体羽绒服</t>
  </si>
  <si>
    <t>抓绒睡袋</t>
  </si>
  <si>
    <t>二合一冲锋衣</t>
  </si>
  <si>
    <t>WW</t>
  </si>
  <si>
    <t>长款羽绒服</t>
  </si>
  <si>
    <t>睡袋内胆</t>
  </si>
  <si>
    <t>套装</t>
  </si>
  <si>
    <t>XX</t>
  </si>
  <si>
    <t>滑雪羽绒服</t>
  </si>
  <si>
    <t>帐篷</t>
  </si>
  <si>
    <t>单层帐</t>
  </si>
  <si>
    <t>风衣</t>
  </si>
  <si>
    <t>YY</t>
  </si>
  <si>
    <t>功能外套</t>
  </si>
  <si>
    <t>双层帐</t>
  </si>
  <si>
    <t>皮肤衣</t>
  </si>
  <si>
    <t>ZZ</t>
  </si>
  <si>
    <t>旅行外套</t>
  </si>
  <si>
    <t>天幕</t>
  </si>
  <si>
    <t>折叠</t>
  </si>
  <si>
    <t>AA</t>
  </si>
  <si>
    <t>运动外套</t>
  </si>
  <si>
    <t>车载帐</t>
  </si>
  <si>
    <t>二合一外套</t>
  </si>
  <si>
    <t>帐篷配件</t>
  </si>
  <si>
    <t>徒步外套</t>
  </si>
  <si>
    <t>瑜伽用品</t>
  </si>
  <si>
    <t>瑜伽垫</t>
  </si>
  <si>
    <t>跑步外套</t>
  </si>
  <si>
    <t>瑜伽球</t>
  </si>
  <si>
    <t>毛呢外套</t>
  </si>
  <si>
    <t>瑜伽砖</t>
  </si>
  <si>
    <t>垫子</t>
  </si>
  <si>
    <t>软壳外套</t>
  </si>
  <si>
    <t>瑜伽铺巾</t>
  </si>
  <si>
    <t>水具</t>
  </si>
  <si>
    <t>休闲外套</t>
  </si>
  <si>
    <t>瑜伽舒展器</t>
  </si>
  <si>
    <t>眼镜</t>
  </si>
  <si>
    <t>针织外套</t>
  </si>
  <si>
    <t>防潮垫</t>
  </si>
  <si>
    <t>健身用品</t>
  </si>
  <si>
    <t>II</t>
  </si>
  <si>
    <t>羽绒马甲</t>
  </si>
  <si>
    <t>野餐垫</t>
  </si>
  <si>
    <t>照明工具</t>
  </si>
  <si>
    <t>抓绒马甲</t>
  </si>
  <si>
    <t>自动充气垫</t>
  </si>
  <si>
    <t>登山杖</t>
  </si>
  <si>
    <t>复合马甲</t>
  </si>
  <si>
    <t>地席</t>
  </si>
  <si>
    <t>配件</t>
  </si>
  <si>
    <t>棉马甲</t>
  </si>
  <si>
    <t>充气枕</t>
  </si>
  <si>
    <t>露营工具</t>
  </si>
  <si>
    <t>针织马甲</t>
  </si>
  <si>
    <t>塑胶水壶</t>
  </si>
  <si>
    <t>户外休闲家具</t>
  </si>
  <si>
    <t>NN</t>
  </si>
  <si>
    <t>多功能马甲</t>
  </si>
  <si>
    <t>保温壶</t>
  </si>
  <si>
    <t>徒步鞋</t>
  </si>
  <si>
    <t>普通棉服</t>
  </si>
  <si>
    <t>防腐铝壶</t>
  </si>
  <si>
    <t>登山鞋</t>
  </si>
  <si>
    <t>长款棉服</t>
  </si>
  <si>
    <t>软水壶</t>
  </si>
  <si>
    <t>冬靴</t>
  </si>
  <si>
    <t>单板滑雪服</t>
  </si>
  <si>
    <t>软水袋</t>
  </si>
  <si>
    <t>溯溪鞋</t>
  </si>
  <si>
    <t>双板滑雪服</t>
  </si>
  <si>
    <t>水杯</t>
  </si>
  <si>
    <t>跑鞋</t>
  </si>
  <si>
    <t>连体滑雪服</t>
  </si>
  <si>
    <t>金属框</t>
  </si>
  <si>
    <t>沙滩鞋</t>
  </si>
  <si>
    <t>功能短袖T恤</t>
  </si>
  <si>
    <t>塑胶框</t>
  </si>
  <si>
    <t>拖鞋</t>
  </si>
  <si>
    <t>功能长袖T恤</t>
  </si>
  <si>
    <t>滑雪镜</t>
  </si>
  <si>
    <t>凉鞋</t>
  </si>
  <si>
    <t>棉背心</t>
  </si>
  <si>
    <t>跳绳</t>
  </si>
  <si>
    <t>旅行鞋</t>
  </si>
  <si>
    <t>棉短袖T恤</t>
  </si>
  <si>
    <t>拉力带</t>
  </si>
  <si>
    <t>骑行鞋</t>
  </si>
  <si>
    <t>棉长袖T恤</t>
  </si>
  <si>
    <t>呼啦圈</t>
  </si>
  <si>
    <t>健走鞋</t>
  </si>
  <si>
    <t>OO</t>
  </si>
  <si>
    <t>功能POLOT恤</t>
  </si>
  <si>
    <t>EJJ</t>
  </si>
  <si>
    <t>头灯</t>
  </si>
  <si>
    <t>鞋品配件</t>
  </si>
  <si>
    <t>PP</t>
  </si>
  <si>
    <t>棉POLOT恤</t>
  </si>
  <si>
    <t>手电筒</t>
  </si>
  <si>
    <t>休闲鞋</t>
  </si>
  <si>
    <t>RR</t>
  </si>
  <si>
    <t>功能背心</t>
  </si>
  <si>
    <t>营地灯</t>
  </si>
  <si>
    <t>运动鞋</t>
  </si>
  <si>
    <t>SS</t>
  </si>
  <si>
    <t>短袖衬衫</t>
  </si>
  <si>
    <t>铝合金登山杖</t>
  </si>
  <si>
    <t>雨靴</t>
  </si>
  <si>
    <t>长袖衬衫</t>
  </si>
  <si>
    <t>碳纤维登山杖</t>
  </si>
  <si>
    <t>长袖内衣</t>
  </si>
  <si>
    <t>脖套</t>
  </si>
  <si>
    <t>长裤内衣</t>
  </si>
  <si>
    <t>帽子</t>
  </si>
  <si>
    <t>内衣套装</t>
  </si>
  <si>
    <t>面罩</t>
  </si>
  <si>
    <t>内裤</t>
  </si>
  <si>
    <t>手套</t>
  </si>
  <si>
    <t>运动文胸</t>
  </si>
  <si>
    <t>功能裤</t>
  </si>
  <si>
    <t>袜套</t>
  </si>
  <si>
    <t>棉裤</t>
  </si>
  <si>
    <t>袜子</t>
  </si>
  <si>
    <t>旅行裤</t>
  </si>
  <si>
    <t>围巾</t>
  </si>
  <si>
    <t>徒步裤</t>
  </si>
  <si>
    <t>雪套</t>
  </si>
  <si>
    <t>跑步裤</t>
  </si>
  <si>
    <t>头巾</t>
  </si>
  <si>
    <t>冲锋裤</t>
  </si>
  <si>
    <t>防护帽</t>
  </si>
  <si>
    <t>滑雪裤</t>
  </si>
  <si>
    <t>口罩</t>
  </si>
  <si>
    <t>速干裤</t>
  </si>
  <si>
    <t>臂套</t>
  </si>
  <si>
    <t>抓绒裤</t>
  </si>
  <si>
    <t>防沙袜套</t>
  </si>
  <si>
    <t>羽绒裤</t>
  </si>
  <si>
    <t>三角巾</t>
  </si>
  <si>
    <t>攀岩裤</t>
  </si>
  <si>
    <t>配件其他</t>
  </si>
  <si>
    <t>卫裤</t>
  </si>
  <si>
    <t>烤炉</t>
  </si>
  <si>
    <t>休闲裤</t>
  </si>
  <si>
    <t>炉头</t>
  </si>
  <si>
    <t>工装裤</t>
  </si>
  <si>
    <t>套锅</t>
  </si>
  <si>
    <t>牛仔裤</t>
  </si>
  <si>
    <t>露营套装</t>
  </si>
  <si>
    <t>软壳裤</t>
  </si>
  <si>
    <t>烤架</t>
  </si>
  <si>
    <t>二合一裤装</t>
  </si>
  <si>
    <t>保温箱</t>
  </si>
  <si>
    <t>商务裤</t>
  </si>
  <si>
    <t>露营其他</t>
  </si>
  <si>
    <t>打底裤</t>
  </si>
  <si>
    <t>吊床</t>
  </si>
  <si>
    <t>运动裤</t>
  </si>
  <si>
    <t>吊椅</t>
  </si>
  <si>
    <t>半裙</t>
  </si>
  <si>
    <t>普通徒步鞋</t>
  </si>
  <si>
    <t>连衣裙</t>
  </si>
  <si>
    <t>防水徒步鞋</t>
  </si>
  <si>
    <t>普通针织衫</t>
  </si>
  <si>
    <t>普通登山鞋</t>
  </si>
  <si>
    <t>长款针织衫</t>
  </si>
  <si>
    <t>防水登山鞋</t>
  </si>
  <si>
    <t>卫衣开衫</t>
  </si>
  <si>
    <t>普通冬靴</t>
  </si>
  <si>
    <t>无帽套头卫衣</t>
  </si>
  <si>
    <t>防水冬靴</t>
  </si>
  <si>
    <t>连帽套头卫衣</t>
  </si>
  <si>
    <t>普通溯溪鞋</t>
  </si>
  <si>
    <t>泳裤</t>
  </si>
  <si>
    <t>普通跑鞋</t>
  </si>
  <si>
    <t>泳衣</t>
  </si>
  <si>
    <t>防水跑鞋</t>
  </si>
  <si>
    <t>泳衣套装</t>
  </si>
  <si>
    <t>织带沙滩鞋</t>
  </si>
  <si>
    <t>套软壳冲锋衣</t>
  </si>
  <si>
    <t>包头沙滩鞋</t>
  </si>
  <si>
    <t>套羽绒冲锋衣</t>
  </si>
  <si>
    <t>人字拖鞋</t>
  </si>
  <si>
    <t>套棉冲锋衣</t>
  </si>
  <si>
    <t>一字拖鞋</t>
  </si>
  <si>
    <t>套复合弹力冲锋衣</t>
  </si>
  <si>
    <t>包头拖鞋</t>
  </si>
  <si>
    <t>套绒冲锋衣</t>
  </si>
  <si>
    <t>露趾凉鞋</t>
  </si>
  <si>
    <t>套马甲冲锋衣</t>
  </si>
  <si>
    <t>包头凉鞋</t>
  </si>
  <si>
    <t>套针织冲锋衣</t>
  </si>
  <si>
    <t>普通旅行鞋</t>
  </si>
  <si>
    <t>长袖套装</t>
  </si>
  <si>
    <t>专业骑行鞋</t>
  </si>
  <si>
    <t>短袖套装</t>
  </si>
  <si>
    <t>休闲骑行鞋</t>
  </si>
  <si>
    <t>无袖套装</t>
  </si>
  <si>
    <t>普通健走鞋</t>
  </si>
  <si>
    <t>普通风衣</t>
  </si>
  <si>
    <t>防水健走鞋</t>
  </si>
  <si>
    <t>长款风衣</t>
  </si>
  <si>
    <t>鞋垫</t>
  </si>
  <si>
    <t>普通皮肤衣</t>
  </si>
  <si>
    <t>鞋带</t>
  </si>
  <si>
    <t>长款皮肤衣</t>
  </si>
  <si>
    <t>工装鞋</t>
  </si>
  <si>
    <t>连体皮肤衣</t>
  </si>
  <si>
    <t>老爹鞋</t>
  </si>
  <si>
    <t>斗篷皮肤衣</t>
  </si>
  <si>
    <t>板鞋</t>
  </si>
  <si>
    <t>针织皮肤衣</t>
  </si>
  <si>
    <t>防水休闲鞋</t>
  </si>
  <si>
    <t>折叠床</t>
  </si>
  <si>
    <t>商旅鞋</t>
  </si>
  <si>
    <t>折叠椅</t>
  </si>
  <si>
    <t>普通运动鞋</t>
  </si>
  <si>
    <t>折叠桌</t>
  </si>
  <si>
    <t>防水运动鞋</t>
  </si>
  <si>
    <t>折叠其他</t>
  </si>
  <si>
    <t>短筒雨靴</t>
  </si>
  <si>
    <t>中筒雨靴</t>
  </si>
  <si>
    <t>高筒雨靴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</si>
</sst>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8" formatCode="yyyy/m/d;@"/>
    <numFmt numFmtId="179" formatCode="0.0_ "/>
    <numFmt numFmtId="180" formatCode="0.00_ "/>
  </numFmts>
  <fonts count="41" x14ac:knownFonts="1">
    <font>
      <sz val="12"/>
      <color theme="1"/>
      <name val="宋体"/>
      <charset val="134"/>
      <scheme val="minor"/>
    </font>
    <font>
      <sz val="9"/>
      <color rgb="FFFFFFFF"/>
      <name val="微软雅黑"/>
      <family val="2"/>
      <charset val="134"/>
    </font>
    <font>
      <sz val="9"/>
      <color rgb="FF000000"/>
      <name val="微软雅黑"/>
      <family val="2"/>
      <charset val="134"/>
    </font>
    <font>
      <sz val="11"/>
      <color rgb="FF000000"/>
      <name val="宋体"/>
      <family val="3"/>
      <charset val="134"/>
    </font>
    <font>
      <b/>
      <sz val="11"/>
      <color rgb="FF000000"/>
      <name val="宋体"/>
      <family val="3"/>
      <charset val="134"/>
    </font>
    <font>
      <sz val="11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2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14"/>
      <color theme="1"/>
      <name val="微软雅黑"/>
      <family val="2"/>
      <charset val="134"/>
    </font>
    <font>
      <sz val="14"/>
      <color theme="1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sz val="12"/>
      <name val="宋体"/>
      <family val="3"/>
      <charset val="134"/>
      <scheme val="major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1"/>
      <name val="宋体"/>
      <family val="3"/>
      <charset val="134"/>
    </font>
    <font>
      <sz val="10"/>
      <name val="宋体"/>
      <family val="3"/>
      <charset val="134"/>
    </font>
    <font>
      <b/>
      <sz val="11"/>
      <name val="宋体"/>
      <family val="3"/>
      <charset val="134"/>
    </font>
    <font>
      <b/>
      <sz val="12"/>
      <name val="宋体"/>
      <family val="3"/>
      <charset val="134"/>
    </font>
    <font>
      <b/>
      <sz val="11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sz val="10"/>
      <color theme="1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9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b/>
      <sz val="20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color rgb="FF000000"/>
      <name val="Calibri"/>
      <family val="2"/>
    </font>
    <font>
      <sz val="9"/>
      <name val="宋体"/>
      <family val="3"/>
      <charset val="134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4BACC6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2065187536243"/>
        <bgColor indexed="64"/>
      </patternFill>
    </fill>
    <fill>
      <patternFill patternType="solid">
        <fgColor theme="3" tint="0.799890133365886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82">
    <border>
      <left/>
      <right/>
      <top/>
      <bottom/>
      <diagonal/>
    </border>
    <border>
      <left style="medium">
        <color rgb="FF4BACC6"/>
      </left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/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 style="medium">
        <color rgb="FF4BACC6"/>
      </left>
      <right style="medium">
        <color rgb="FF4BACC6"/>
      </right>
      <top/>
      <bottom style="medium">
        <color rgb="FF4BACC6"/>
      </bottom>
      <diagonal/>
    </border>
    <border>
      <left/>
      <right style="medium">
        <color rgb="FF4BACC6"/>
      </right>
      <top/>
      <bottom style="medium">
        <color rgb="FF4BACC6"/>
      </bottom>
      <diagonal/>
    </border>
    <border>
      <left style="medium">
        <color rgb="FF4BACC6"/>
      </left>
      <right/>
      <top style="thick">
        <color rgb="FFFFFFFF"/>
      </top>
      <bottom style="medium">
        <color rgb="FF4BACC6"/>
      </bottom>
      <diagonal/>
    </border>
    <border>
      <left/>
      <right style="medium">
        <color rgb="FF4BACC6"/>
      </right>
      <top style="thick">
        <color rgb="FFFFFFFF"/>
      </top>
      <bottom style="medium">
        <color rgb="FF4BACC6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thick">
        <color rgb="FFFFFFFF"/>
      </top>
      <bottom style="medium">
        <color rgb="FF4BACC6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9">
    <xf numFmtId="0" fontId="0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7" fillId="0" borderId="0">
      <alignment vertical="center"/>
    </xf>
    <xf numFmtId="0" fontId="17" fillId="0" borderId="0"/>
    <xf numFmtId="0" fontId="3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</cellStyleXfs>
  <cellXfs count="412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0" fontId="7" fillId="0" borderId="0" xfId="0" applyFont="1"/>
    <xf numFmtId="0" fontId="9" fillId="7" borderId="15" xfId="0" applyFont="1" applyFill="1" applyBorder="1" applyAlignment="1">
      <alignment horizontal="center" vertical="center"/>
    </xf>
    <xf numFmtId="0" fontId="9" fillId="7" borderId="16" xfId="0" applyFont="1" applyFill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11" fillId="0" borderId="19" xfId="0" applyFont="1" applyBorder="1" applyAlignment="1">
      <alignment horizontal="left" vertical="center"/>
    </xf>
    <xf numFmtId="0" fontId="12" fillId="0" borderId="18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6" fillId="0" borderId="0" xfId="0" applyFont="1"/>
    <xf numFmtId="0" fontId="6" fillId="0" borderId="15" xfId="0" applyFont="1" applyBorder="1" applyAlignment="1">
      <alignment horizontal="center"/>
    </xf>
    <xf numFmtId="49" fontId="6" fillId="0" borderId="15" xfId="0" applyNumberFormat="1" applyFont="1" applyBorder="1" applyAlignment="1">
      <alignment horizontal="center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/>
    </xf>
    <xf numFmtId="0" fontId="13" fillId="0" borderId="15" xfId="0" applyFont="1" applyBorder="1" applyAlignment="1">
      <alignment horizontal="center"/>
    </xf>
    <xf numFmtId="0" fontId="12" fillId="0" borderId="19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 wrapText="1"/>
    </xf>
    <xf numFmtId="0" fontId="9" fillId="8" borderId="15" xfId="0" applyFont="1" applyFill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11" fillId="0" borderId="15" xfId="0" applyFont="1" applyBorder="1" applyAlignment="1">
      <alignment horizontal="left" vertical="center"/>
    </xf>
    <xf numFmtId="0" fontId="12" fillId="0" borderId="15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4" fillId="9" borderId="0" xfId="5" applyFont="1" applyFill="1" applyAlignment="1">
      <alignment horizontal="center" vertical="center"/>
    </xf>
    <xf numFmtId="0" fontId="14" fillId="9" borderId="0" xfId="5" applyFont="1" applyFill="1"/>
    <xf numFmtId="0" fontId="15" fillId="9" borderId="0" xfId="5" applyFont="1" applyFill="1" applyAlignment="1">
      <alignment horizontal="center" vertical="center"/>
    </xf>
    <xf numFmtId="0" fontId="15" fillId="9" borderId="15" xfId="4" applyFont="1" applyFill="1" applyBorder="1" applyAlignment="1">
      <alignment horizontal="left" vertical="center"/>
    </xf>
    <xf numFmtId="0" fontId="15" fillId="9" borderId="15" xfId="4" applyFont="1" applyFill="1" applyBorder="1" applyAlignment="1">
      <alignment horizontal="center" vertical="center"/>
    </xf>
    <xf numFmtId="0" fontId="15" fillId="9" borderId="15" xfId="4" applyFont="1" applyFill="1" applyBorder="1">
      <alignment vertical="center"/>
    </xf>
    <xf numFmtId="0" fontId="16" fillId="0" borderId="15" xfId="7" applyFont="1" applyBorder="1" applyAlignment="1">
      <alignment horizontal="center"/>
    </xf>
    <xf numFmtId="0" fontId="16" fillId="0" borderId="15" xfId="7" applyFont="1" applyBorder="1" applyAlignment="1">
      <alignment horizontal="left"/>
    </xf>
    <xf numFmtId="0" fontId="15" fillId="9" borderId="0" xfId="5" applyFont="1" applyFill="1"/>
    <xf numFmtId="0" fontId="0" fillId="9" borderId="0" xfId="6" applyFont="1" applyFill="1">
      <alignment vertical="center"/>
    </xf>
    <xf numFmtId="0" fontId="0" fillId="9" borderId="0" xfId="6" applyFont="1" applyFill="1" applyAlignment="1">
      <alignment horizontal="center" vertical="center"/>
    </xf>
    <xf numFmtId="49" fontId="15" fillId="9" borderId="15" xfId="0" applyNumberFormat="1" applyFont="1" applyFill="1" applyBorder="1" applyAlignment="1">
      <alignment horizontal="center" vertical="center"/>
    </xf>
    <xf numFmtId="0" fontId="15" fillId="9" borderId="15" xfId="6" applyFont="1" applyFill="1" applyBorder="1" applyAlignment="1">
      <alignment horizontal="center" vertical="center"/>
    </xf>
    <xf numFmtId="49" fontId="14" fillId="9" borderId="15" xfId="6" applyNumberFormat="1" applyFont="1" applyFill="1" applyBorder="1" applyAlignment="1">
      <alignment horizontal="center" vertical="center"/>
    </xf>
    <xf numFmtId="14" fontId="15" fillId="9" borderId="0" xfId="5" applyNumberFormat="1" applyFont="1" applyFill="1" applyAlignment="1">
      <alignment horizontal="center" vertical="center"/>
    </xf>
    <xf numFmtId="0" fontId="17" fillId="0" borderId="0" xfId="4" applyAlignment="1">
      <alignment horizontal="left" vertical="center"/>
    </xf>
    <xf numFmtId="0" fontId="19" fillId="0" borderId="24" xfId="4" applyFont="1" applyBorder="1" applyAlignment="1">
      <alignment horizontal="left" vertical="center"/>
    </xf>
    <xf numFmtId="0" fontId="19" fillId="0" borderId="26" xfId="4" applyFont="1" applyBorder="1" applyAlignment="1">
      <alignment horizontal="left" vertical="center"/>
    </xf>
    <xf numFmtId="0" fontId="20" fillId="0" borderId="26" xfId="4" applyFont="1" applyBorder="1" applyAlignment="1">
      <alignment horizontal="center" vertical="center"/>
    </xf>
    <xf numFmtId="0" fontId="19" fillId="0" borderId="26" xfId="4" applyFont="1" applyBorder="1">
      <alignment vertical="center"/>
    </xf>
    <xf numFmtId="0" fontId="19" fillId="0" borderId="29" xfId="4" applyFont="1" applyBorder="1">
      <alignment vertical="center"/>
    </xf>
    <xf numFmtId="0" fontId="19" fillId="0" borderId="32" xfId="4" applyFont="1" applyBorder="1" applyAlignment="1">
      <alignment horizontal="left" vertical="center"/>
    </xf>
    <xf numFmtId="0" fontId="20" fillId="0" borderId="32" xfId="4" applyFont="1" applyBorder="1" applyAlignment="1">
      <alignment horizontal="center" vertical="center"/>
    </xf>
    <xf numFmtId="0" fontId="19" fillId="0" borderId="29" xfId="4" applyFont="1" applyBorder="1" applyAlignment="1">
      <alignment horizontal="left" vertical="center"/>
    </xf>
    <xf numFmtId="0" fontId="21" fillId="0" borderId="32" xfId="4" applyFont="1" applyBorder="1">
      <alignment vertical="center"/>
    </xf>
    <xf numFmtId="0" fontId="19" fillId="0" borderId="32" xfId="4" applyFont="1" applyBorder="1">
      <alignment vertical="center"/>
    </xf>
    <xf numFmtId="0" fontId="19" fillId="0" borderId="33" xfId="4" applyFont="1" applyBorder="1">
      <alignment vertical="center"/>
    </xf>
    <xf numFmtId="0" fontId="19" fillId="0" borderId="34" xfId="4" applyFont="1" applyBorder="1" applyAlignment="1">
      <alignment horizontal="left" vertical="center"/>
    </xf>
    <xf numFmtId="0" fontId="21" fillId="0" borderId="34" xfId="4" applyFont="1" applyBorder="1" applyAlignment="1">
      <alignment horizontal="center" vertical="center"/>
    </xf>
    <xf numFmtId="0" fontId="21" fillId="0" borderId="34" xfId="4" applyFont="1" applyBorder="1" applyAlignment="1">
      <alignment horizontal="left" vertical="center"/>
    </xf>
    <xf numFmtId="0" fontId="19" fillId="0" borderId="34" xfId="4" applyFont="1" applyBorder="1">
      <alignment vertical="center"/>
    </xf>
    <xf numFmtId="0" fontId="19" fillId="0" borderId="0" xfId="4" applyFont="1">
      <alignment vertical="center"/>
    </xf>
    <xf numFmtId="0" fontId="21" fillId="0" borderId="0" xfId="4" applyFont="1">
      <alignment vertical="center"/>
    </xf>
    <xf numFmtId="0" fontId="21" fillId="0" borderId="0" xfId="4" applyFont="1" applyAlignment="1">
      <alignment horizontal="left" vertical="center"/>
    </xf>
    <xf numFmtId="0" fontId="19" fillId="0" borderId="24" xfId="4" applyFont="1" applyBorder="1">
      <alignment vertical="center"/>
    </xf>
    <xf numFmtId="0" fontId="21" fillId="0" borderId="32" xfId="4" applyFont="1" applyBorder="1" applyAlignment="1">
      <alignment horizontal="left" vertical="center"/>
    </xf>
    <xf numFmtId="0" fontId="21" fillId="0" borderId="34" xfId="4" applyFont="1" applyBorder="1">
      <alignment vertical="center"/>
    </xf>
    <xf numFmtId="0" fontId="19" fillId="0" borderId="33" xfId="4" applyFont="1" applyBorder="1" applyAlignment="1">
      <alignment horizontal="left" vertical="center"/>
    </xf>
    <xf numFmtId="178" fontId="21" fillId="0" borderId="34" xfId="4" applyNumberFormat="1" applyFont="1" applyBorder="1" applyAlignment="1">
      <alignment horizontal="center" vertical="center"/>
    </xf>
    <xf numFmtId="0" fontId="21" fillId="0" borderId="46" xfId="4" applyFont="1" applyBorder="1" applyAlignment="1">
      <alignment horizontal="left" vertical="center"/>
    </xf>
    <xf numFmtId="0" fontId="21" fillId="0" borderId="47" xfId="4" applyFont="1" applyBorder="1" applyAlignment="1">
      <alignment horizontal="left" vertical="center"/>
    </xf>
    <xf numFmtId="0" fontId="19" fillId="0" borderId="46" xfId="4" applyFont="1" applyBorder="1" applyAlignment="1">
      <alignment horizontal="left" vertical="center"/>
    </xf>
    <xf numFmtId="0" fontId="15" fillId="9" borderId="0" xfId="5" applyFont="1" applyFill="1" applyAlignment="1">
      <alignment horizontal="center"/>
    </xf>
    <xf numFmtId="0" fontId="14" fillId="9" borderId="0" xfId="5" applyFont="1" applyFill="1" applyAlignment="1">
      <alignment horizontal="center"/>
    </xf>
    <xf numFmtId="0" fontId="23" fillId="0" borderId="15" xfId="7" applyFont="1" applyBorder="1" applyAlignment="1">
      <alignment horizontal="center" vertical="center"/>
    </xf>
    <xf numFmtId="179" fontId="17" fillId="0" borderId="15" xfId="7" applyNumberForma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49" fontId="17" fillId="0" borderId="15" xfId="8" applyNumberFormat="1" applyBorder="1" applyAlignment="1">
      <alignment horizontal="center" vertical="center"/>
    </xf>
    <xf numFmtId="180" fontId="17" fillId="0" borderId="15" xfId="7" applyNumberFormat="1" applyBorder="1" applyAlignment="1">
      <alignment horizontal="center" vertical="center"/>
    </xf>
    <xf numFmtId="0" fontId="23" fillId="0" borderId="15" xfId="0" applyFont="1" applyBorder="1" applyAlignment="1">
      <alignment horizontal="center" vertical="center"/>
    </xf>
    <xf numFmtId="0" fontId="24" fillId="9" borderId="15" xfId="0" applyFont="1" applyFill="1" applyBorder="1" applyAlignment="1">
      <alignment horizontal="center" vertical="center"/>
    </xf>
    <xf numFmtId="49" fontId="25" fillId="9" borderId="15" xfId="6" applyNumberFormat="1" applyFont="1" applyFill="1" applyBorder="1" applyAlignment="1">
      <alignment horizontal="center" vertical="center"/>
    </xf>
    <xf numFmtId="49" fontId="26" fillId="9" borderId="0" xfId="5" applyNumberFormat="1" applyFont="1" applyFill="1" applyAlignment="1">
      <alignment horizontal="center" vertical="center"/>
    </xf>
    <xf numFmtId="14" fontId="15" fillId="9" borderId="0" xfId="5" applyNumberFormat="1" applyFont="1" applyFill="1" applyAlignment="1">
      <alignment horizontal="center"/>
    </xf>
    <xf numFmtId="0" fontId="23" fillId="0" borderId="51" xfId="4" applyFont="1" applyBorder="1" applyAlignment="1">
      <alignment horizontal="left" vertical="center"/>
    </xf>
    <xf numFmtId="0" fontId="22" fillId="0" borderId="52" xfId="4" applyFont="1" applyBorder="1" applyAlignment="1">
      <alignment horizontal="left" vertical="center"/>
    </xf>
    <xf numFmtId="0" fontId="22" fillId="0" borderId="24" xfId="4" applyFont="1" applyBorder="1" applyAlignment="1">
      <alignment horizontal="center" vertical="center"/>
    </xf>
    <xf numFmtId="0" fontId="22" fillId="0" borderId="26" xfId="4" applyFont="1" applyBorder="1" applyAlignment="1">
      <alignment horizontal="center" vertical="center"/>
    </xf>
    <xf numFmtId="0" fontId="22" fillId="0" borderId="29" xfId="4" applyFont="1" applyBorder="1" applyAlignment="1">
      <alignment horizontal="left" vertical="center"/>
    </xf>
    <xf numFmtId="0" fontId="20" fillId="0" borderId="46" xfId="4" applyFont="1" applyBorder="1" applyAlignment="1">
      <alignment horizontal="center" vertical="center"/>
    </xf>
    <xf numFmtId="0" fontId="22" fillId="0" borderId="32" xfId="4" applyFont="1" applyBorder="1" applyAlignment="1">
      <alignment horizontal="left" vertical="center"/>
    </xf>
    <xf numFmtId="0" fontId="22" fillId="0" borderId="29" xfId="4" applyFont="1" applyBorder="1">
      <alignment vertical="center"/>
    </xf>
    <xf numFmtId="9" fontId="20" fillId="0" borderId="32" xfId="4" applyNumberFormat="1" applyFont="1" applyBorder="1" applyAlignment="1">
      <alignment horizontal="center" vertical="center"/>
    </xf>
    <xf numFmtId="0" fontId="22" fillId="0" borderId="29" xfId="4" applyFont="1" applyBorder="1" applyAlignment="1">
      <alignment horizontal="center" vertical="center"/>
    </xf>
    <xf numFmtId="0" fontId="20" fillId="0" borderId="29" xfId="4" applyFont="1" applyBorder="1" applyAlignment="1">
      <alignment horizontal="left" vertical="center"/>
    </xf>
    <xf numFmtId="0" fontId="28" fillId="0" borderId="33" xfId="4" applyFont="1" applyBorder="1">
      <alignment vertical="center"/>
    </xf>
    <xf numFmtId="0" fontId="22" fillId="0" borderId="24" xfId="4" applyFont="1" applyBorder="1">
      <alignment vertical="center"/>
    </xf>
    <xf numFmtId="0" fontId="17" fillId="0" borderId="26" xfId="4" applyBorder="1" applyAlignment="1">
      <alignment horizontal="left" vertical="center"/>
    </xf>
    <xf numFmtId="0" fontId="20" fillId="0" borderId="26" xfId="4" applyFont="1" applyBorder="1" applyAlignment="1">
      <alignment horizontal="left" vertical="center"/>
    </xf>
    <xf numFmtId="0" fontId="17" fillId="0" borderId="26" xfId="4" applyBorder="1">
      <alignment vertical="center"/>
    </xf>
    <xf numFmtId="0" fontId="22" fillId="0" borderId="26" xfId="4" applyFont="1" applyBorder="1">
      <alignment vertical="center"/>
    </xf>
    <xf numFmtId="0" fontId="17" fillId="0" borderId="32" xfId="4" applyBorder="1" applyAlignment="1">
      <alignment horizontal="left" vertical="center"/>
    </xf>
    <xf numFmtId="0" fontId="20" fillId="0" borderId="32" xfId="4" applyFont="1" applyBorder="1" applyAlignment="1">
      <alignment horizontal="left" vertical="center"/>
    </xf>
    <xf numFmtId="0" fontId="17" fillId="0" borderId="32" xfId="4" applyBorder="1">
      <alignment vertical="center"/>
    </xf>
    <xf numFmtId="0" fontId="22" fillId="0" borderId="32" xfId="4" applyFont="1" applyBorder="1">
      <alignment vertical="center"/>
    </xf>
    <xf numFmtId="0" fontId="20" fillId="0" borderId="34" xfId="4" applyFont="1" applyBorder="1" applyAlignment="1">
      <alignment horizontal="left" vertical="center"/>
    </xf>
    <xf numFmtId="0" fontId="22" fillId="0" borderId="32" xfId="4" applyFont="1" applyBorder="1" applyAlignment="1">
      <alignment horizontal="center" vertical="center"/>
    </xf>
    <xf numFmtId="0" fontId="23" fillId="0" borderId="57" xfId="4" applyFont="1" applyBorder="1">
      <alignment vertical="center"/>
    </xf>
    <xf numFmtId="0" fontId="20" fillId="0" borderId="58" xfId="4" applyFont="1" applyBorder="1" applyAlignment="1">
      <alignment horizontal="center" vertical="center"/>
    </xf>
    <xf numFmtId="0" fontId="23" fillId="0" borderId="58" xfId="4" applyFont="1" applyBorder="1">
      <alignment vertical="center"/>
    </xf>
    <xf numFmtId="178" fontId="17" fillId="0" borderId="58" xfId="4" applyNumberFormat="1" applyBorder="1" applyAlignment="1">
      <alignment horizontal="center" vertical="center"/>
    </xf>
    <xf numFmtId="0" fontId="20" fillId="0" borderId="46" xfId="4" applyFont="1" applyBorder="1" applyAlignment="1">
      <alignment horizontal="left" vertical="center"/>
    </xf>
    <xf numFmtId="0" fontId="20" fillId="0" borderId="49" xfId="4" applyFont="1" applyBorder="1" applyAlignment="1">
      <alignment horizontal="left" vertical="center"/>
    </xf>
    <xf numFmtId="0" fontId="20" fillId="0" borderId="47" xfId="4" applyFont="1" applyBorder="1" applyAlignment="1">
      <alignment horizontal="left" vertical="center"/>
    </xf>
    <xf numFmtId="0" fontId="14" fillId="9" borderId="15" xfId="5" applyFont="1" applyFill="1" applyBorder="1" applyAlignment="1">
      <alignment horizontal="center" vertical="center"/>
    </xf>
    <xf numFmtId="49" fontId="14" fillId="0" borderId="15" xfId="3" applyNumberFormat="1" applyFont="1" applyBorder="1" applyAlignment="1">
      <alignment horizontal="center" vertical="center"/>
    </xf>
    <xf numFmtId="49" fontId="15" fillId="9" borderId="15" xfId="6" applyNumberFormat="1" applyFont="1" applyFill="1" applyBorder="1" applyAlignment="1">
      <alignment horizontal="center" vertical="center"/>
    </xf>
    <xf numFmtId="49" fontId="15" fillId="9" borderId="0" xfId="5" applyNumberFormat="1" applyFont="1" applyFill="1" applyAlignment="1">
      <alignment horizontal="center" vertical="center"/>
    </xf>
    <xf numFmtId="0" fontId="22" fillId="0" borderId="60" xfId="4" applyFont="1" applyBorder="1">
      <alignment vertical="center"/>
    </xf>
    <xf numFmtId="0" fontId="17" fillId="0" borderId="61" xfId="4" applyBorder="1" applyAlignment="1">
      <alignment horizontal="left" vertical="center"/>
    </xf>
    <xf numFmtId="0" fontId="20" fillId="0" borderId="61" xfId="4" applyFont="1" applyBorder="1" applyAlignment="1">
      <alignment horizontal="left" vertical="center"/>
    </xf>
    <xf numFmtId="0" fontId="17" fillId="0" borderId="61" xfId="4" applyBorder="1">
      <alignment vertical="center"/>
    </xf>
    <xf numFmtId="0" fontId="22" fillId="0" borderId="61" xfId="4" applyFont="1" applyBorder="1">
      <alignment vertical="center"/>
    </xf>
    <xf numFmtId="0" fontId="22" fillId="0" borderId="60" xfId="4" applyFont="1" applyBorder="1" applyAlignment="1">
      <alignment horizontal="center" vertical="center"/>
    </xf>
    <xf numFmtId="0" fontId="20" fillId="0" borderId="61" xfId="4" applyFont="1" applyBorder="1" applyAlignment="1">
      <alignment horizontal="center" vertical="center"/>
    </xf>
    <xf numFmtId="0" fontId="22" fillId="0" borderId="61" xfId="4" applyFont="1" applyBorder="1" applyAlignment="1">
      <alignment horizontal="center" vertical="center"/>
    </xf>
    <xf numFmtId="0" fontId="17" fillId="0" borderId="61" xfId="4" applyBorder="1" applyAlignment="1">
      <alignment horizontal="center" vertical="center"/>
    </xf>
    <xf numFmtId="0" fontId="17" fillId="0" borderId="32" xfId="4" applyBorder="1" applyAlignment="1">
      <alignment horizontal="center" vertical="center"/>
    </xf>
    <xf numFmtId="0" fontId="30" fillId="0" borderId="68" xfId="4" applyFont="1" applyBorder="1" applyAlignment="1">
      <alignment horizontal="left" vertical="center" wrapText="1"/>
    </xf>
    <xf numFmtId="49" fontId="31" fillId="0" borderId="0" xfId="3" applyNumberFormat="1" applyFont="1">
      <alignment vertical="center"/>
    </xf>
    <xf numFmtId="0" fontId="23" fillId="0" borderId="51" xfId="4" applyFont="1" applyBorder="1">
      <alignment vertical="center"/>
    </xf>
    <xf numFmtId="0" fontId="23" fillId="0" borderId="52" xfId="4" applyFont="1" applyBorder="1">
      <alignment vertical="center"/>
    </xf>
    <xf numFmtId="0" fontId="20" fillId="0" borderId="70" xfId="4" applyFont="1" applyBorder="1" applyAlignment="1">
      <alignment horizontal="center" vertical="center"/>
    </xf>
    <xf numFmtId="0" fontId="23" fillId="0" borderId="70" xfId="4" applyFont="1" applyBorder="1">
      <alignment vertical="center"/>
    </xf>
    <xf numFmtId="178" fontId="17" fillId="0" borderId="52" xfId="4" applyNumberFormat="1" applyBorder="1" applyAlignment="1">
      <alignment horizontal="center" vertical="center"/>
    </xf>
    <xf numFmtId="0" fontId="17" fillId="0" borderId="70" xfId="4" applyBorder="1">
      <alignment vertical="center"/>
    </xf>
    <xf numFmtId="58" fontId="17" fillId="0" borderId="52" xfId="4" applyNumberFormat="1" applyBorder="1">
      <alignment vertical="center"/>
    </xf>
    <xf numFmtId="0" fontId="20" fillId="0" borderId="66" xfId="4" applyFont="1" applyBorder="1" applyAlignment="1">
      <alignment horizontal="left" vertical="center"/>
    </xf>
    <xf numFmtId="0" fontId="22" fillId="0" borderId="0" xfId="4" applyFont="1">
      <alignment vertical="center"/>
    </xf>
    <xf numFmtId="0" fontId="32" fillId="0" borderId="46" xfId="4" applyFont="1" applyBorder="1" applyAlignment="1">
      <alignment horizontal="left" vertical="center" wrapText="1"/>
    </xf>
    <xf numFmtId="0" fontId="32" fillId="0" borderId="46" xfId="4" applyFont="1" applyBorder="1" applyAlignment="1">
      <alignment horizontal="left" vertical="center"/>
    </xf>
    <xf numFmtId="0" fontId="34" fillId="0" borderId="75" xfId="0" applyFont="1" applyBorder="1"/>
    <xf numFmtId="0" fontId="34" fillId="0" borderId="15" xfId="0" applyFont="1" applyBorder="1"/>
    <xf numFmtId="0" fontId="34" fillId="10" borderId="15" xfId="0" applyFont="1" applyFill="1" applyBorder="1"/>
    <xf numFmtId="0" fontId="0" fillId="0" borderId="75" xfId="0" applyBorder="1"/>
    <xf numFmtId="0" fontId="0" fillId="0" borderId="15" xfId="0" applyBorder="1"/>
    <xf numFmtId="0" fontId="0" fillId="10" borderId="15" xfId="0" applyFill="1" applyBorder="1"/>
    <xf numFmtId="0" fontId="0" fillId="0" borderId="76" xfId="0" applyBorder="1"/>
    <xf numFmtId="0" fontId="0" fillId="0" borderId="77" xfId="0" applyBorder="1"/>
    <xf numFmtId="0" fontId="0" fillId="10" borderId="77" xfId="0" applyFill="1" applyBorder="1"/>
    <xf numFmtId="0" fontId="0" fillId="11" borderId="0" xfId="0" applyFill="1"/>
    <xf numFmtId="0" fontId="34" fillId="0" borderId="80" xfId="0" applyFont="1" applyBorder="1"/>
    <xf numFmtId="0" fontId="0" fillId="0" borderId="80" xfId="0" applyBorder="1"/>
    <xf numFmtId="0" fontId="0" fillId="0" borderId="81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35" fillId="0" borderId="0" xfId="0" applyFont="1" applyAlignment="1">
      <alignment vertical="top" wrapText="1"/>
    </xf>
    <xf numFmtId="0" fontId="0" fillId="12" borderId="15" xfId="0" applyFill="1" applyBorder="1"/>
    <xf numFmtId="0" fontId="36" fillId="12" borderId="15" xfId="0" applyFont="1" applyFill="1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0" fillId="0" borderId="15" xfId="0" applyBorder="1" applyAlignment="1">
      <alignment vertical="top"/>
    </xf>
    <xf numFmtId="0" fontId="0" fillId="13" borderId="15" xfId="0" applyFill="1" applyBorder="1" applyAlignment="1">
      <alignment vertical="top" wrapText="1"/>
    </xf>
    <xf numFmtId="0" fontId="34" fillId="12" borderId="15" xfId="0" applyFont="1" applyFill="1" applyBorder="1" applyAlignment="1">
      <alignment vertical="top" wrapText="1"/>
    </xf>
    <xf numFmtId="0" fontId="37" fillId="0" borderId="15" xfId="0" applyFont="1" applyBorder="1" applyAlignment="1">
      <alignment vertical="top" wrapText="1"/>
    </xf>
    <xf numFmtId="0" fontId="33" fillId="0" borderId="73" xfId="0" applyFont="1" applyBorder="1" applyAlignment="1">
      <alignment horizontal="center" vertical="center" wrapText="1"/>
    </xf>
    <xf numFmtId="0" fontId="33" fillId="0" borderId="74" xfId="0" applyFont="1" applyBorder="1" applyAlignment="1">
      <alignment horizontal="center" vertical="center" wrapText="1"/>
    </xf>
    <xf numFmtId="0" fontId="33" fillId="0" borderId="78" xfId="0" applyFont="1" applyBorder="1" applyAlignment="1">
      <alignment horizontal="center" vertical="center" wrapText="1"/>
    </xf>
    <xf numFmtId="0" fontId="34" fillId="0" borderId="18" xfId="0" applyFont="1" applyBorder="1" applyAlignment="1">
      <alignment horizontal="center" vertical="center"/>
    </xf>
    <xf numFmtId="0" fontId="34" fillId="0" borderId="20" xfId="0" applyFont="1" applyBorder="1" applyAlignment="1">
      <alignment horizontal="center" vertical="center"/>
    </xf>
    <xf numFmtId="0" fontId="34" fillId="10" borderId="18" xfId="0" applyFont="1" applyFill="1" applyBorder="1" applyAlignment="1">
      <alignment horizontal="center" vertical="center"/>
    </xf>
    <xf numFmtId="0" fontId="34" fillId="10" borderId="20" xfId="0" applyFont="1" applyFill="1" applyBorder="1" applyAlignment="1">
      <alignment horizontal="center" vertical="center"/>
    </xf>
    <xf numFmtId="0" fontId="34" fillId="0" borderId="79" xfId="0" applyFont="1" applyBorder="1" applyAlignment="1">
      <alignment horizontal="center" vertical="center"/>
    </xf>
    <xf numFmtId="0" fontId="29" fillId="0" borderId="23" xfId="4" applyFont="1" applyBorder="1" applyAlignment="1">
      <alignment horizontal="center" vertical="top"/>
    </xf>
    <xf numFmtId="0" fontId="20" fillId="0" borderId="52" xfId="4" applyFont="1" applyBorder="1" applyAlignment="1">
      <alignment horizontal="center" vertical="center"/>
    </xf>
    <xf numFmtId="0" fontId="23" fillId="0" borderId="52" xfId="4" applyFont="1" applyBorder="1" applyAlignment="1">
      <alignment horizontal="left" vertical="center"/>
    </xf>
    <xf numFmtId="0" fontId="20" fillId="0" borderId="62" xfId="4" applyFont="1" applyBorder="1" applyAlignment="1">
      <alignment horizontal="center" vertical="center"/>
    </xf>
    <xf numFmtId="0" fontId="22" fillId="0" borderId="24" xfId="4" applyFont="1" applyBorder="1" applyAlignment="1">
      <alignment horizontal="center" vertical="center"/>
    </xf>
    <xf numFmtId="0" fontId="22" fillId="0" borderId="26" xfId="4" applyFont="1" applyBorder="1" applyAlignment="1">
      <alignment horizontal="center" vertical="center"/>
    </xf>
    <xf numFmtId="0" fontId="22" fillId="0" borderId="49" xfId="4" applyFont="1" applyBorder="1" applyAlignment="1">
      <alignment horizontal="center" vertical="center"/>
    </xf>
    <xf numFmtId="0" fontId="23" fillId="0" borderId="24" xfId="4" applyFont="1" applyBorder="1" applyAlignment="1">
      <alignment horizontal="center" vertical="center"/>
    </xf>
    <xf numFmtId="0" fontId="23" fillId="0" borderId="26" xfId="4" applyFont="1" applyBorder="1" applyAlignment="1">
      <alignment horizontal="center" vertical="center"/>
    </xf>
    <xf numFmtId="0" fontId="23" fillId="0" borderId="49" xfId="4" applyFont="1" applyBorder="1" applyAlignment="1">
      <alignment horizontal="center" vertical="center"/>
    </xf>
    <xf numFmtId="0" fontId="20" fillId="0" borderId="32" xfId="4" applyFont="1" applyBorder="1" applyAlignment="1">
      <alignment horizontal="center" vertical="center"/>
    </xf>
    <xf numFmtId="0" fontId="20" fillId="0" borderId="46" xfId="4" applyFont="1" applyBorder="1" applyAlignment="1">
      <alignment horizontal="center" vertical="center"/>
    </xf>
    <xf numFmtId="0" fontId="22" fillId="0" borderId="29" xfId="4" applyFont="1" applyBorder="1" applyAlignment="1">
      <alignment horizontal="left" vertical="center"/>
    </xf>
    <xf numFmtId="0" fontId="22" fillId="0" borderId="32" xfId="4" applyFont="1" applyBorder="1" applyAlignment="1">
      <alignment horizontal="left" vertical="center"/>
    </xf>
    <xf numFmtId="14" fontId="20" fillId="0" borderId="32" xfId="4" applyNumberFormat="1" applyFont="1" applyBorder="1" applyAlignment="1">
      <alignment horizontal="center" vertical="center" wrapText="1"/>
    </xf>
    <xf numFmtId="14" fontId="20" fillId="0" borderId="46" xfId="4" applyNumberFormat="1" applyFont="1" applyBorder="1" applyAlignment="1">
      <alignment horizontal="center" vertical="center" wrapText="1"/>
    </xf>
    <xf numFmtId="14" fontId="20" fillId="0" borderId="32" xfId="4" applyNumberFormat="1" applyFont="1" applyBorder="1" applyAlignment="1">
      <alignment horizontal="center" vertical="center"/>
    </xf>
    <xf numFmtId="14" fontId="20" fillId="0" borderId="46" xfId="4" applyNumberFormat="1" applyFont="1" applyBorder="1" applyAlignment="1">
      <alignment horizontal="center" vertical="center"/>
    </xf>
    <xf numFmtId="0" fontId="20" fillId="0" borderId="37" xfId="4" applyFont="1" applyBorder="1" applyAlignment="1">
      <alignment horizontal="center" vertical="center"/>
    </xf>
    <xf numFmtId="0" fontId="20" fillId="0" borderId="48" xfId="4" applyFont="1" applyBorder="1" applyAlignment="1">
      <alignment horizontal="center" vertical="center"/>
    </xf>
    <xf numFmtId="0" fontId="20" fillId="0" borderId="34" xfId="4" applyFont="1" applyBorder="1" applyAlignment="1">
      <alignment horizontal="center" vertical="center" wrapText="1"/>
    </xf>
    <xf numFmtId="0" fontId="20" fillId="0" borderId="47" xfId="4" applyFont="1" applyBorder="1" applyAlignment="1">
      <alignment horizontal="center" vertical="center" wrapText="1"/>
    </xf>
    <xf numFmtId="0" fontId="22" fillId="0" borderId="33" xfId="4" applyFont="1" applyBorder="1" applyAlignment="1">
      <alignment horizontal="left" vertical="center"/>
    </xf>
    <xf numFmtId="0" fontId="22" fillId="0" borderId="34" xfId="4" applyFont="1" applyBorder="1" applyAlignment="1">
      <alignment horizontal="left" vertical="center"/>
    </xf>
    <xf numFmtId="0" fontId="22" fillId="0" borderId="67" xfId="4" applyFont="1" applyBorder="1" applyAlignment="1">
      <alignment horizontal="left" vertical="center"/>
    </xf>
    <xf numFmtId="0" fontId="22" fillId="0" borderId="40" xfId="4" applyFont="1" applyBorder="1" applyAlignment="1">
      <alignment horizontal="left" vertical="center"/>
    </xf>
    <xf numFmtId="0" fontId="22" fillId="0" borderId="71" xfId="4" applyFont="1" applyBorder="1" applyAlignment="1">
      <alignment horizontal="left" vertical="center"/>
    </xf>
    <xf numFmtId="0" fontId="23" fillId="0" borderId="59" xfId="4" applyFont="1" applyBorder="1" applyAlignment="1">
      <alignment horizontal="left" vertical="center"/>
    </xf>
    <xf numFmtId="0" fontId="23" fillId="0" borderId="58" xfId="4" applyFont="1" applyBorder="1" applyAlignment="1">
      <alignment horizontal="left" vertical="center"/>
    </xf>
    <xf numFmtId="0" fontId="23" fillId="0" borderId="65" xfId="4" applyFont="1" applyBorder="1" applyAlignment="1">
      <alignment horizontal="left" vertical="center"/>
    </xf>
    <xf numFmtId="0" fontId="22" fillId="0" borderId="47" xfId="4" applyFont="1" applyBorder="1" applyAlignment="1">
      <alignment horizontal="left" vertical="center"/>
    </xf>
    <xf numFmtId="0" fontId="22" fillId="0" borderId="54" xfId="4" applyFont="1" applyBorder="1" applyAlignment="1">
      <alignment horizontal="left" vertical="center" wrapText="1"/>
    </xf>
    <xf numFmtId="0" fontId="22" fillId="0" borderId="55" xfId="4" applyFont="1" applyBorder="1" applyAlignment="1">
      <alignment horizontal="left" vertical="center" wrapText="1"/>
    </xf>
    <xf numFmtId="0" fontId="22" fillId="0" borderId="63" xfId="4" applyFont="1" applyBorder="1" applyAlignment="1">
      <alignment horizontal="left" vertical="center" wrapText="1"/>
    </xf>
    <xf numFmtId="0" fontId="22" fillId="0" borderId="60" xfId="4" applyFont="1" applyBorder="1" applyAlignment="1">
      <alignment horizontal="left" vertical="center"/>
    </xf>
    <xf numFmtId="0" fontId="22" fillId="0" borderId="61" xfId="4" applyFont="1" applyBorder="1" applyAlignment="1">
      <alignment horizontal="left" vertical="center"/>
    </xf>
    <xf numFmtId="0" fontId="22" fillId="0" borderId="66" xfId="4" applyFont="1" applyBorder="1" applyAlignment="1">
      <alignment horizontal="left" vertical="center"/>
    </xf>
    <xf numFmtId="0" fontId="23" fillId="0" borderId="59" xfId="0" applyFont="1" applyBorder="1" applyAlignment="1">
      <alignment horizontal="left" vertical="center"/>
    </xf>
    <xf numFmtId="0" fontId="23" fillId="0" borderId="58" xfId="0" applyFont="1" applyBorder="1" applyAlignment="1">
      <alignment horizontal="left" vertical="center"/>
    </xf>
    <xf numFmtId="0" fontId="23" fillId="0" borderId="65" xfId="0" applyFont="1" applyBorder="1" applyAlignment="1">
      <alignment horizontal="left" vertical="center"/>
    </xf>
    <xf numFmtId="9" fontId="20" fillId="0" borderId="41" xfId="4" applyNumberFormat="1" applyFont="1" applyBorder="1" applyAlignment="1">
      <alignment horizontal="left" vertical="center"/>
    </xf>
    <xf numFmtId="9" fontId="20" fillId="0" borderId="36" xfId="4" applyNumberFormat="1" applyFont="1" applyBorder="1" applyAlignment="1">
      <alignment horizontal="left" vertical="center"/>
    </xf>
    <xf numFmtId="9" fontId="20" fillId="0" borderId="45" xfId="4" applyNumberFormat="1" applyFont="1" applyBorder="1" applyAlignment="1">
      <alignment horizontal="left" vertical="center"/>
    </xf>
    <xf numFmtId="9" fontId="20" fillId="0" borderId="54" xfId="4" applyNumberFormat="1" applyFont="1" applyBorder="1" applyAlignment="1">
      <alignment horizontal="left" vertical="center"/>
    </xf>
    <xf numFmtId="9" fontId="20" fillId="0" borderId="55" xfId="4" applyNumberFormat="1" applyFont="1" applyBorder="1" applyAlignment="1">
      <alignment horizontal="left" vertical="center"/>
    </xf>
    <xf numFmtId="9" fontId="20" fillId="0" borderId="63" xfId="4" applyNumberFormat="1" applyFont="1" applyBorder="1" applyAlignment="1">
      <alignment horizontal="left" vertical="center"/>
    </xf>
    <xf numFmtId="0" fontId="19" fillId="0" borderId="60" xfId="4" applyFont="1" applyBorder="1" applyAlignment="1">
      <alignment horizontal="left" vertical="center"/>
    </xf>
    <xf numFmtId="0" fontId="19" fillId="0" borderId="61" xfId="4" applyFont="1" applyBorder="1" applyAlignment="1">
      <alignment horizontal="left" vertical="center"/>
    </xf>
    <xf numFmtId="0" fontId="19" fillId="0" borderId="66" xfId="4" applyFont="1" applyBorder="1" applyAlignment="1">
      <alignment horizontal="left" vertical="center"/>
    </xf>
    <xf numFmtId="0" fontId="19" fillId="0" borderId="29" xfId="4" applyFont="1" applyBorder="1" applyAlignment="1">
      <alignment horizontal="left" vertical="center"/>
    </xf>
    <xf numFmtId="0" fontId="19" fillId="0" borderId="32" xfId="4" applyFont="1" applyBorder="1" applyAlignment="1">
      <alignment horizontal="left" vertical="center"/>
    </xf>
    <xf numFmtId="0" fontId="19" fillId="0" borderId="69" xfId="4" applyFont="1" applyBorder="1" applyAlignment="1">
      <alignment horizontal="left" vertical="center"/>
    </xf>
    <xf numFmtId="0" fontId="19" fillId="0" borderId="55" xfId="4" applyFont="1" applyBorder="1" applyAlignment="1">
      <alignment horizontal="left" vertical="center"/>
    </xf>
    <xf numFmtId="0" fontId="19" fillId="0" borderId="63" xfId="4" applyFont="1" applyBorder="1" applyAlignment="1">
      <alignment horizontal="left" vertical="center"/>
    </xf>
    <xf numFmtId="0" fontId="23" fillId="0" borderId="40" xfId="4" applyFont="1" applyBorder="1" applyAlignment="1">
      <alignment horizontal="left" vertical="center"/>
    </xf>
    <xf numFmtId="0" fontId="20" fillId="0" borderId="42" xfId="4" applyFont="1" applyBorder="1" applyAlignment="1">
      <alignment horizontal="left" vertical="center"/>
    </xf>
    <xf numFmtId="0" fontId="20" fillId="0" borderId="43" xfId="4" applyFont="1" applyBorder="1" applyAlignment="1">
      <alignment horizontal="left" vertical="center"/>
    </xf>
    <xf numFmtId="0" fontId="20" fillId="0" borderId="50" xfId="4" applyFont="1" applyBorder="1" applyAlignment="1">
      <alignment horizontal="left" vertical="center"/>
    </xf>
    <xf numFmtId="0" fontId="20" fillId="0" borderId="39" xfId="4" applyFont="1" applyBorder="1" applyAlignment="1">
      <alignment horizontal="left" vertical="center"/>
    </xf>
    <xf numFmtId="0" fontId="20" fillId="0" borderId="38" xfId="4" applyFont="1" applyBorder="1" applyAlignment="1">
      <alignment horizontal="left" vertical="center"/>
    </xf>
    <xf numFmtId="0" fontId="20" fillId="0" borderId="48" xfId="4" applyFont="1" applyBorder="1" applyAlignment="1">
      <alignment horizontal="left" vertical="center"/>
    </xf>
    <xf numFmtId="0" fontId="22" fillId="0" borderId="54" xfId="4" applyFont="1" applyBorder="1" applyAlignment="1">
      <alignment horizontal="left" vertical="center"/>
    </xf>
    <xf numFmtId="0" fontId="22" fillId="0" borderId="55" xfId="4" applyFont="1" applyBorder="1" applyAlignment="1">
      <alignment horizontal="left" vertical="center"/>
    </xf>
    <xf numFmtId="0" fontId="22" fillId="0" borderId="63" xfId="4" applyFont="1" applyBorder="1" applyAlignment="1">
      <alignment horizontal="left" vertical="center"/>
    </xf>
    <xf numFmtId="0" fontId="25" fillId="0" borderId="58" xfId="4" applyFont="1" applyBorder="1" applyAlignment="1">
      <alignment horizontal="center" vertical="center"/>
    </xf>
    <xf numFmtId="0" fontId="23" fillId="0" borderId="40" xfId="4" applyFont="1" applyBorder="1" applyAlignment="1">
      <alignment horizontal="center" vertical="center"/>
    </xf>
    <xf numFmtId="0" fontId="23" fillId="0" borderId="72" xfId="4" applyFont="1" applyBorder="1" applyAlignment="1">
      <alignment horizontal="center" vertical="center"/>
    </xf>
    <xf numFmtId="0" fontId="20" fillId="0" borderId="70" xfId="4" applyFont="1" applyBorder="1" applyAlignment="1">
      <alignment horizontal="center" vertical="center"/>
    </xf>
    <xf numFmtId="0" fontId="20" fillId="0" borderId="71" xfId="4" applyFont="1" applyBorder="1" applyAlignment="1">
      <alignment horizontal="center" vertical="center"/>
    </xf>
    <xf numFmtId="0" fontId="20" fillId="0" borderId="67" xfId="4" applyFont="1" applyBorder="1" applyAlignment="1">
      <alignment horizontal="left" vertical="center"/>
    </xf>
    <xf numFmtId="0" fontId="20" fillId="0" borderId="40" xfId="4" applyFont="1" applyBorder="1" applyAlignment="1">
      <alignment horizontal="left" vertical="center"/>
    </xf>
    <xf numFmtId="0" fontId="20" fillId="0" borderId="71" xfId="4" applyFont="1" applyBorder="1" applyAlignment="1">
      <alignment horizontal="left" vertical="center"/>
    </xf>
    <xf numFmtId="0" fontId="15" fillId="9" borderId="15" xfId="5" applyFont="1" applyFill="1" applyBorder="1" applyAlignment="1">
      <alignment horizontal="center" vertical="center"/>
    </xf>
    <xf numFmtId="0" fontId="14" fillId="9" borderId="15" xfId="5" applyFont="1" applyFill="1" applyBorder="1" applyAlignment="1">
      <alignment horizontal="center" vertical="center"/>
    </xf>
    <xf numFmtId="0" fontId="15" fillId="9" borderId="15" xfId="4" applyFont="1" applyFill="1" applyBorder="1" applyAlignment="1">
      <alignment horizontal="center" vertical="center"/>
    </xf>
    <xf numFmtId="0" fontId="14" fillId="9" borderId="15" xfId="4" applyFont="1" applyFill="1" applyBorder="1" applyAlignment="1">
      <alignment horizontal="center" vertical="center"/>
    </xf>
    <xf numFmtId="49" fontId="14" fillId="0" borderId="18" xfId="3" applyNumberFormat="1" applyFont="1" applyBorder="1" applyAlignment="1">
      <alignment horizontal="center" vertical="center"/>
    </xf>
    <xf numFmtId="49" fontId="14" fillId="0" borderId="20" xfId="3" applyNumberFormat="1" applyFont="1" applyBorder="1" applyAlignment="1">
      <alignment horizontal="center" vertical="center"/>
    </xf>
    <xf numFmtId="0" fontId="27" fillId="0" borderId="23" xfId="4" applyFont="1" applyBorder="1" applyAlignment="1">
      <alignment horizontal="center" vertical="top"/>
    </xf>
    <xf numFmtId="0" fontId="23" fillId="0" borderId="52" xfId="4" applyFont="1" applyBorder="1" applyAlignment="1">
      <alignment horizontal="center" vertical="center"/>
    </xf>
    <xf numFmtId="0" fontId="17" fillId="0" borderId="52" xfId="4" applyBorder="1" applyAlignment="1">
      <alignment horizontal="center" vertical="center"/>
    </xf>
    <xf numFmtId="0" fontId="17" fillId="0" borderId="62" xfId="4" applyBorder="1" applyAlignment="1">
      <alignment horizontal="center" vertical="center"/>
    </xf>
    <xf numFmtId="9" fontId="20" fillId="0" borderId="32" xfId="4" applyNumberFormat="1" applyFont="1" applyBorder="1" applyAlignment="1">
      <alignment horizontal="center" vertical="center"/>
    </xf>
    <xf numFmtId="0" fontId="22" fillId="0" borderId="29" xfId="4" applyFont="1" applyBorder="1" applyAlignment="1">
      <alignment horizontal="center" vertical="center"/>
    </xf>
    <xf numFmtId="0" fontId="22" fillId="0" borderId="32" xfId="4" applyFont="1" applyBorder="1" applyAlignment="1">
      <alignment horizontal="center" vertical="center"/>
    </xf>
    <xf numFmtId="0" fontId="22" fillId="0" borderId="46" xfId="4" applyFont="1" applyBorder="1" applyAlignment="1">
      <alignment horizontal="center" vertical="center"/>
    </xf>
    <xf numFmtId="0" fontId="20" fillId="0" borderId="29" xfId="4" applyFont="1" applyBorder="1" applyAlignment="1">
      <alignment horizontal="left" vertical="center"/>
    </xf>
    <xf numFmtId="0" fontId="20" fillId="0" borderId="32" xfId="4" applyFont="1" applyBorder="1" applyAlignment="1">
      <alignment horizontal="left" vertical="center"/>
    </xf>
    <xf numFmtId="0" fontId="20" fillId="0" borderId="46" xfId="4" applyFont="1" applyBorder="1" applyAlignment="1">
      <alignment horizontal="left" vertical="center"/>
    </xf>
    <xf numFmtId="14" fontId="20" fillId="0" borderId="34" xfId="4" applyNumberFormat="1" applyFont="1" applyBorder="1" applyAlignment="1">
      <alignment horizontal="center" vertical="center"/>
    </xf>
    <xf numFmtId="14" fontId="20" fillId="0" borderId="47" xfId="4" applyNumberFormat="1" applyFont="1" applyBorder="1" applyAlignment="1">
      <alignment horizontal="center" vertical="center"/>
    </xf>
    <xf numFmtId="0" fontId="23" fillId="0" borderId="0" xfId="4" applyFont="1" applyAlignment="1">
      <alignment horizontal="left" vertical="center"/>
    </xf>
    <xf numFmtId="0" fontId="22" fillId="0" borderId="0" xfId="4" applyFont="1" applyAlignment="1">
      <alignment horizontal="left" vertical="center"/>
    </xf>
    <xf numFmtId="0" fontId="20" fillId="0" borderId="41" xfId="4" applyFont="1" applyBorder="1" applyAlignment="1">
      <alignment horizontal="left" vertical="center"/>
    </xf>
    <xf numFmtId="0" fontId="20" fillId="0" borderId="36" xfId="4" applyFont="1" applyBorder="1" applyAlignment="1">
      <alignment horizontal="left" vertical="center"/>
    </xf>
    <xf numFmtId="0" fontId="20" fillId="0" borderId="53" xfId="4" applyFont="1" applyBorder="1" applyAlignment="1">
      <alignment horizontal="left" vertical="center"/>
    </xf>
    <xf numFmtId="0" fontId="19" fillId="0" borderId="26" xfId="4" applyFont="1" applyBorder="1" applyAlignment="1">
      <alignment horizontal="left" vertical="center"/>
    </xf>
    <xf numFmtId="0" fontId="19" fillId="0" borderId="49" xfId="4" applyFont="1" applyBorder="1" applyAlignment="1">
      <alignment horizontal="left" vertical="center"/>
    </xf>
    <xf numFmtId="0" fontId="20" fillId="0" borderId="44" xfId="4" applyFont="1" applyBorder="1" applyAlignment="1">
      <alignment horizontal="left" vertical="center"/>
    </xf>
    <xf numFmtId="0" fontId="19" fillId="0" borderId="37" xfId="4" applyFont="1" applyBorder="1" applyAlignment="1">
      <alignment horizontal="left" vertical="center"/>
    </xf>
    <xf numFmtId="0" fontId="19" fillId="0" borderId="38" xfId="4" applyFont="1" applyBorder="1" applyAlignment="1">
      <alignment horizontal="left" vertical="center"/>
    </xf>
    <xf numFmtId="0" fontId="19" fillId="0" borderId="48" xfId="4" applyFont="1" applyBorder="1" applyAlignment="1">
      <alignment horizontal="left" vertical="center"/>
    </xf>
    <xf numFmtId="0" fontId="20" fillId="0" borderId="54" xfId="4" applyFont="1" applyBorder="1" applyAlignment="1">
      <alignment horizontal="left" vertical="center"/>
    </xf>
    <xf numFmtId="0" fontId="20" fillId="0" borderId="55" xfId="4" applyFont="1" applyBorder="1" applyAlignment="1">
      <alignment horizontal="left" vertical="center"/>
    </xf>
    <xf numFmtId="0" fontId="20" fillId="0" borderId="56" xfId="4" applyFont="1" applyBorder="1" applyAlignment="1">
      <alignment horizontal="left" vertical="center"/>
    </xf>
    <xf numFmtId="0" fontId="20" fillId="0" borderId="34" xfId="4" applyFont="1" applyBorder="1" applyAlignment="1">
      <alignment horizontal="left" vertical="center"/>
    </xf>
    <xf numFmtId="0" fontId="20" fillId="0" borderId="47" xfId="4" applyFont="1" applyBorder="1" applyAlignment="1">
      <alignment horizontal="left" vertical="center"/>
    </xf>
    <xf numFmtId="0" fontId="20" fillId="0" borderId="24" xfId="4" applyFont="1" applyBorder="1" applyAlignment="1">
      <alignment horizontal="left" vertical="center"/>
    </xf>
    <xf numFmtId="0" fontId="20" fillId="0" borderId="26" xfId="4" applyFont="1" applyBorder="1" applyAlignment="1">
      <alignment horizontal="left" vertical="center"/>
    </xf>
    <xf numFmtId="0" fontId="21" fillId="0" borderId="26" xfId="4" applyFont="1" applyBorder="1" applyAlignment="1">
      <alignment horizontal="left" vertical="center"/>
    </xf>
    <xf numFmtId="0" fontId="21" fillId="0" borderId="39" xfId="4" applyFont="1" applyBorder="1" applyAlignment="1">
      <alignment horizontal="left" vertical="center"/>
    </xf>
    <xf numFmtId="0" fontId="21" fillId="0" borderId="38" xfId="4" applyFont="1" applyBorder="1" applyAlignment="1">
      <alignment horizontal="left" vertical="center"/>
    </xf>
    <xf numFmtId="0" fontId="21" fillId="0" borderId="44" xfId="4" applyFont="1" applyBorder="1" applyAlignment="1">
      <alignment horizontal="left" vertical="center"/>
    </xf>
    <xf numFmtId="0" fontId="21" fillId="0" borderId="37" xfId="4" applyFont="1" applyBorder="1" applyAlignment="1">
      <alignment horizontal="left" vertical="center"/>
    </xf>
    <xf numFmtId="0" fontId="20" fillId="0" borderId="33" xfId="4" applyFont="1" applyBorder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19" fillId="0" borderId="24" xfId="4" applyFont="1" applyBorder="1" applyAlignment="1">
      <alignment horizontal="left" vertical="center"/>
    </xf>
    <xf numFmtId="0" fontId="19" fillId="0" borderId="32" xfId="4" applyFont="1" applyBorder="1" applyAlignment="1">
      <alignment horizontal="center" vertical="center"/>
    </xf>
    <xf numFmtId="0" fontId="19" fillId="0" borderId="46" xfId="4" applyFont="1" applyBorder="1" applyAlignment="1">
      <alignment horizontal="center" vertical="center"/>
    </xf>
    <xf numFmtId="0" fontId="22" fillId="0" borderId="33" xfId="4" applyFont="1" applyBorder="1" applyAlignment="1">
      <alignment horizontal="center" vertical="center"/>
    </xf>
    <xf numFmtId="0" fontId="22" fillId="0" borderId="34" xfId="4" applyFont="1" applyBorder="1" applyAlignment="1">
      <alignment horizontal="center" vertical="center"/>
    </xf>
    <xf numFmtId="0" fontId="22" fillId="0" borderId="47" xfId="4" applyFont="1" applyBorder="1" applyAlignment="1">
      <alignment horizontal="center" vertical="center"/>
    </xf>
    <xf numFmtId="0" fontId="19" fillId="0" borderId="46" xfId="4" applyFont="1" applyBorder="1" applyAlignment="1">
      <alignment horizontal="left" vertical="center"/>
    </xf>
    <xf numFmtId="0" fontId="22" fillId="0" borderId="39" xfId="4" applyFont="1" applyBorder="1" applyAlignment="1">
      <alignment horizontal="left" vertical="center"/>
    </xf>
    <xf numFmtId="0" fontId="22" fillId="0" borderId="38" xfId="4" applyFont="1" applyBorder="1" applyAlignment="1">
      <alignment horizontal="left" vertical="center"/>
    </xf>
    <xf numFmtId="0" fontId="22" fillId="0" borderId="48" xfId="4" applyFont="1" applyBorder="1" applyAlignment="1">
      <alignment horizontal="left" vertical="center"/>
    </xf>
    <xf numFmtId="0" fontId="20" fillId="0" borderId="58" xfId="4" applyFont="1" applyBorder="1" applyAlignment="1">
      <alignment horizontal="center" vertical="center"/>
    </xf>
    <xf numFmtId="0" fontId="23" fillId="0" borderId="58" xfId="4" applyFont="1" applyBorder="1" applyAlignment="1">
      <alignment horizontal="center" vertical="center"/>
    </xf>
    <xf numFmtId="0" fontId="20" fillId="0" borderId="64" xfId="4" applyFont="1" applyBorder="1" applyAlignment="1">
      <alignment horizontal="center" vertical="center"/>
    </xf>
    <xf numFmtId="0" fontId="23" fillId="0" borderId="60" xfId="4" applyFont="1" applyBorder="1" applyAlignment="1">
      <alignment horizontal="center" vertical="center"/>
    </xf>
    <xf numFmtId="0" fontId="23" fillId="0" borderId="61" xfId="4" applyFont="1" applyBorder="1" applyAlignment="1">
      <alignment horizontal="center" vertical="center"/>
    </xf>
    <xf numFmtId="0" fontId="23" fillId="0" borderId="66" xfId="4" applyFont="1" applyBorder="1" applyAlignment="1">
      <alignment horizontal="center" vertical="center"/>
    </xf>
    <xf numFmtId="0" fontId="23" fillId="0" borderId="33" xfId="4" applyFont="1" applyBorder="1" applyAlignment="1">
      <alignment horizontal="center" vertical="center"/>
    </xf>
    <xf numFmtId="0" fontId="23" fillId="0" borderId="34" xfId="4" applyFont="1" applyBorder="1" applyAlignment="1">
      <alignment horizontal="center" vertical="center"/>
    </xf>
    <xf numFmtId="0" fontId="23" fillId="0" borderId="47" xfId="4" applyFont="1" applyBorder="1" applyAlignment="1">
      <alignment horizontal="center" vertical="center"/>
    </xf>
    <xf numFmtId="0" fontId="17" fillId="0" borderId="58" xfId="4" applyBorder="1" applyAlignment="1">
      <alignment horizontal="center" vertical="center"/>
    </xf>
    <xf numFmtId="0" fontId="17" fillId="0" borderId="64" xfId="4" applyBorder="1" applyAlignment="1">
      <alignment horizontal="center" vertical="center"/>
    </xf>
    <xf numFmtId="0" fontId="15" fillId="9" borderId="0" xfId="5" applyFont="1" applyFill="1" applyAlignment="1">
      <alignment horizontal="center"/>
    </xf>
    <xf numFmtId="0" fontId="14" fillId="9" borderId="0" xfId="5" applyFont="1" applyFill="1" applyAlignment="1">
      <alignment horizontal="center"/>
    </xf>
    <xf numFmtId="0" fontId="14" fillId="9" borderId="15" xfId="5" applyFont="1" applyFill="1" applyBorder="1" applyAlignment="1">
      <alignment horizontal="center"/>
    </xf>
    <xf numFmtId="0" fontId="18" fillId="0" borderId="23" xfId="4" applyFont="1" applyBorder="1" applyAlignment="1">
      <alignment horizontal="center" vertical="top"/>
    </xf>
    <xf numFmtId="0" fontId="20" fillId="0" borderId="25" xfId="4" applyFont="1" applyBorder="1" applyAlignment="1">
      <alignment horizontal="center" vertical="center"/>
    </xf>
    <xf numFmtId="0" fontId="20" fillId="0" borderId="27" xfId="4" applyFont="1" applyBorder="1" applyAlignment="1">
      <alignment horizontal="center" vertical="center"/>
    </xf>
    <xf numFmtId="0" fontId="20" fillId="0" borderId="28" xfId="4" applyFont="1" applyBorder="1" applyAlignment="1">
      <alignment horizontal="center" vertical="center"/>
    </xf>
    <xf numFmtId="0" fontId="20" fillId="0" borderId="35" xfId="4" applyFont="1" applyBorder="1" applyAlignment="1">
      <alignment horizontal="center" vertical="center"/>
    </xf>
    <xf numFmtId="0" fontId="20" fillId="0" borderId="45" xfId="4" applyFont="1" applyBorder="1" applyAlignment="1">
      <alignment horizontal="center" vertical="center"/>
    </xf>
    <xf numFmtId="0" fontId="20" fillId="0" borderId="30" xfId="4" applyFont="1" applyBorder="1" applyAlignment="1">
      <alignment horizontal="center" vertical="center"/>
    </xf>
    <xf numFmtId="0" fontId="20" fillId="0" borderId="31" xfId="4" applyFont="1" applyBorder="1" applyAlignment="1">
      <alignment horizontal="center" vertical="center"/>
    </xf>
    <xf numFmtId="58" fontId="20" fillId="0" borderId="32" xfId="4" applyNumberFormat="1" applyFont="1" applyBorder="1" applyAlignment="1">
      <alignment horizontal="center" vertical="center"/>
    </xf>
    <xf numFmtId="0" fontId="21" fillId="0" borderId="32" xfId="4" applyFont="1" applyBorder="1">
      <alignment vertical="center"/>
    </xf>
    <xf numFmtId="0" fontId="20" fillId="0" borderId="34" xfId="4" applyFont="1" applyBorder="1" applyAlignment="1">
      <alignment horizontal="center" vertical="center"/>
    </xf>
    <xf numFmtId="0" fontId="19" fillId="0" borderId="34" xfId="4" applyFont="1" applyBorder="1" applyAlignment="1">
      <alignment horizontal="left" vertical="center"/>
    </xf>
    <xf numFmtId="0" fontId="19" fillId="0" borderId="35" xfId="4" applyFont="1" applyBorder="1" applyAlignment="1">
      <alignment horizontal="left" vertical="center"/>
    </xf>
    <xf numFmtId="0" fontId="19" fillId="0" borderId="36" xfId="4" applyFont="1" applyBorder="1" applyAlignment="1">
      <alignment horizontal="left" vertical="center"/>
    </xf>
    <xf numFmtId="0" fontId="19" fillId="0" borderId="45" xfId="4" applyFont="1" applyBorder="1" applyAlignment="1">
      <alignment horizontal="left" vertical="center"/>
    </xf>
    <xf numFmtId="0" fontId="21" fillId="0" borderId="37" xfId="4" applyFont="1" applyBorder="1" applyAlignment="1">
      <alignment horizontal="center" vertical="center"/>
    </xf>
    <xf numFmtId="0" fontId="21" fillId="0" borderId="38" xfId="4" applyFont="1" applyBorder="1" applyAlignment="1">
      <alignment horizontal="center" vertical="center"/>
    </xf>
    <xf numFmtId="0" fontId="21" fillId="0" borderId="48" xfId="4" applyFont="1" applyBorder="1" applyAlignment="1">
      <alignment horizontal="center" vertical="center"/>
    </xf>
    <xf numFmtId="0" fontId="21" fillId="0" borderId="48" xfId="4" applyFont="1" applyBorder="1" applyAlignment="1">
      <alignment horizontal="left" vertical="center"/>
    </xf>
    <xf numFmtId="0" fontId="21" fillId="0" borderId="39" xfId="4" applyFont="1" applyBorder="1">
      <alignment vertical="center"/>
    </xf>
    <xf numFmtId="0" fontId="21" fillId="0" borderId="38" xfId="4" applyFont="1" applyBorder="1">
      <alignment vertical="center"/>
    </xf>
    <xf numFmtId="0" fontId="21" fillId="0" borderId="48" xfId="4" applyFont="1" applyBorder="1">
      <alignment vertical="center"/>
    </xf>
    <xf numFmtId="0" fontId="21" fillId="0" borderId="29" xfId="4" applyFont="1" applyBorder="1" applyAlignment="1">
      <alignment horizontal="left" vertical="center" wrapText="1"/>
    </xf>
    <xf numFmtId="0" fontId="21" fillId="0" borderId="32" xfId="4" applyFont="1" applyBorder="1" applyAlignment="1">
      <alignment horizontal="left" vertical="center" wrapText="1"/>
    </xf>
    <xf numFmtId="0" fontId="21" fillId="0" borderId="46" xfId="4" applyFont="1" applyBorder="1" applyAlignment="1">
      <alignment horizontal="left" vertical="center" wrapText="1"/>
    </xf>
    <xf numFmtId="0" fontId="17" fillId="0" borderId="34" xfId="4" applyBorder="1" applyAlignment="1">
      <alignment horizontal="center" vertical="center"/>
    </xf>
    <xf numFmtId="0" fontId="17" fillId="0" borderId="47" xfId="4" applyBorder="1" applyAlignment="1">
      <alignment horizontal="center" vertical="center"/>
    </xf>
    <xf numFmtId="0" fontId="19" fillId="0" borderId="40" xfId="4" applyFont="1" applyBorder="1" applyAlignment="1">
      <alignment horizontal="center" vertical="center"/>
    </xf>
    <xf numFmtId="0" fontId="19" fillId="0" borderId="41" xfId="4" applyFont="1" applyBorder="1" applyAlignment="1">
      <alignment horizontal="left" vertical="center"/>
    </xf>
    <xf numFmtId="0" fontId="17" fillId="0" borderId="39" xfId="4" applyBorder="1" applyAlignment="1">
      <alignment horizontal="left" vertical="center"/>
    </xf>
    <xf numFmtId="0" fontId="17" fillId="0" borderId="38" xfId="4" applyBorder="1" applyAlignment="1">
      <alignment horizontal="left" vertical="center"/>
    </xf>
    <xf numFmtId="0" fontId="17" fillId="0" borderId="48" xfId="4" applyBorder="1" applyAlignment="1">
      <alignment horizontal="left" vertical="center"/>
    </xf>
    <xf numFmtId="0" fontId="22" fillId="0" borderId="24" xfId="4" applyFont="1" applyBorder="1" applyAlignment="1">
      <alignment horizontal="left" vertical="center"/>
    </xf>
    <xf numFmtId="0" fontId="22" fillId="0" borderId="26" xfId="4" applyFont="1" applyBorder="1" applyAlignment="1">
      <alignment horizontal="left" vertical="center"/>
    </xf>
    <xf numFmtId="0" fontId="22" fillId="0" borderId="49" xfId="4" applyFont="1" applyBorder="1" applyAlignment="1">
      <alignment horizontal="left" vertical="center"/>
    </xf>
    <xf numFmtId="0" fontId="19" fillId="0" borderId="44" xfId="4" applyFont="1" applyBorder="1" applyAlignment="1">
      <alignment horizontal="left" vertical="center"/>
    </xf>
    <xf numFmtId="0" fontId="21" fillId="0" borderId="34" xfId="4" applyFont="1" applyBorder="1" applyAlignment="1">
      <alignment horizontal="center" vertical="center"/>
    </xf>
    <xf numFmtId="0" fontId="19" fillId="0" borderId="34" xfId="4" applyFont="1" applyBorder="1" applyAlignment="1">
      <alignment horizontal="center" vertical="center"/>
    </xf>
    <xf numFmtId="0" fontId="21" fillId="0" borderId="47" xfId="4" applyFont="1" applyBorder="1" applyAlignment="1">
      <alignment horizontal="center" vertical="center"/>
    </xf>
    <xf numFmtId="0" fontId="15" fillId="9" borderId="0" xfId="5" applyFont="1" applyFill="1" applyAlignment="1">
      <alignment horizontal="center" vertical="center"/>
    </xf>
    <xf numFmtId="0" fontId="14" fillId="9" borderId="0" xfId="5" applyFont="1" applyFill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11" fillId="0" borderId="15" xfId="0" applyFont="1" applyBorder="1" applyAlignment="1">
      <alignment horizontal="left" vertical="center"/>
    </xf>
    <xf numFmtId="0" fontId="9" fillId="0" borderId="15" xfId="0" applyFont="1" applyBorder="1" applyAlignment="1">
      <alignment horizontal="left" vertical="top" wrapText="1"/>
    </xf>
    <xf numFmtId="0" fontId="6" fillId="0" borderId="15" xfId="0" applyFont="1" applyBorder="1" applyAlignment="1">
      <alignment horizontal="left" vertical="top"/>
    </xf>
    <xf numFmtId="0" fontId="9" fillId="7" borderId="15" xfId="0" applyFont="1" applyFill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6" fillId="0" borderId="15" xfId="0" applyFont="1" applyBorder="1" applyAlignment="1">
      <alignment horizontal="left" vertical="top" wrapText="1"/>
    </xf>
    <xf numFmtId="0" fontId="10" fillId="7" borderId="15" xfId="0" applyFont="1" applyFill="1" applyBorder="1" applyAlignment="1">
      <alignment horizontal="center" vertical="center"/>
    </xf>
    <xf numFmtId="0" fontId="9" fillId="7" borderId="15" xfId="0" applyFont="1" applyFill="1" applyBorder="1" applyAlignment="1">
      <alignment vertical="center" wrapText="1"/>
    </xf>
    <xf numFmtId="0" fontId="9" fillId="7" borderId="15" xfId="0" applyFont="1" applyFill="1" applyBorder="1" applyAlignment="1">
      <alignment vertical="center"/>
    </xf>
    <xf numFmtId="0" fontId="9" fillId="7" borderId="15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9" fillId="8" borderId="15" xfId="0" applyFont="1" applyFill="1" applyBorder="1" applyAlignment="1">
      <alignment horizontal="center" vertical="center"/>
    </xf>
    <xf numFmtId="0" fontId="11" fillId="0" borderId="21" xfId="0" applyFont="1" applyBorder="1" applyAlignment="1">
      <alignment horizontal="left" vertical="center"/>
    </xf>
    <xf numFmtId="0" fontId="11" fillId="0" borderId="14" xfId="0" applyFont="1" applyBorder="1" applyAlignment="1">
      <alignment horizontal="left" vertical="center"/>
    </xf>
    <xf numFmtId="0" fontId="11" fillId="0" borderId="22" xfId="0" applyFont="1" applyBorder="1" applyAlignment="1">
      <alignment horizontal="left" vertical="center"/>
    </xf>
    <xf numFmtId="0" fontId="12" fillId="0" borderId="21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9" fillId="0" borderId="15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left" vertical="center"/>
    </xf>
    <xf numFmtId="0" fontId="7" fillId="0" borderId="15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11" fillId="0" borderId="18" xfId="0" applyFont="1" applyBorder="1" applyAlignment="1">
      <alignment horizontal="left" vertical="center"/>
    </xf>
    <xf numFmtId="0" fontId="11" fillId="0" borderId="19" xfId="0" applyFont="1" applyBorder="1" applyAlignment="1">
      <alignment horizontal="left" vertical="center"/>
    </xf>
    <xf numFmtId="0" fontId="11" fillId="0" borderId="20" xfId="0" applyFont="1" applyBorder="1" applyAlignment="1">
      <alignment horizontal="left" vertical="center"/>
    </xf>
    <xf numFmtId="0" fontId="12" fillId="0" borderId="18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9" fillId="7" borderId="16" xfId="0" applyFont="1" applyFill="1" applyBorder="1" applyAlignment="1">
      <alignment horizontal="center" vertical="center"/>
    </xf>
    <xf numFmtId="0" fontId="9" fillId="7" borderId="17" xfId="0" applyFont="1" applyFill="1" applyBorder="1" applyAlignment="1">
      <alignment horizontal="center" vertical="center"/>
    </xf>
    <xf numFmtId="0" fontId="10" fillId="7" borderId="16" xfId="0" applyFont="1" applyFill="1" applyBorder="1" applyAlignment="1">
      <alignment horizontal="center" vertical="center"/>
    </xf>
    <xf numFmtId="0" fontId="10" fillId="7" borderId="17" xfId="0" applyFont="1" applyFill="1" applyBorder="1" applyAlignment="1">
      <alignment horizontal="center" vertical="center"/>
    </xf>
    <xf numFmtId="0" fontId="9" fillId="7" borderId="16" xfId="0" applyFont="1" applyFill="1" applyBorder="1" applyAlignment="1">
      <alignment horizontal="center" vertical="center" wrapText="1"/>
    </xf>
    <xf numFmtId="0" fontId="9" fillId="7" borderId="17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</cellXfs>
  <cellStyles count="9">
    <cellStyle name="常规" xfId="0" builtinId="0"/>
    <cellStyle name="常规 2" xfId="4" xr:uid="{00000000-0005-0000-0000-000034000000}"/>
    <cellStyle name="常规 23" xfId="7" xr:uid="{00000000-0005-0000-0000-000037000000}"/>
    <cellStyle name="常规 3" xfId="5" xr:uid="{00000000-0005-0000-0000-000035000000}"/>
    <cellStyle name="常规 4" xfId="6" xr:uid="{00000000-0005-0000-0000-000036000000}"/>
    <cellStyle name="常规 40" xfId="1" xr:uid="{00000000-0005-0000-0000-000031000000}"/>
    <cellStyle name="常规 5 2" xfId="2" xr:uid="{00000000-0005-0000-0000-000032000000}"/>
    <cellStyle name="常规 8" xfId="3" xr:uid="{00000000-0005-0000-0000-000033000000}"/>
    <cellStyle name="常规_110509_2006-09-28 2" xfId="8" xr:uid="{00000000-0005-0000-0000-000038000000}"/>
  </cellStyles>
  <dxfs count="0"/>
  <tableStyles count="0" defaultTableStyle="TableStyleMedium9" defaultPivotStyle="PivotStyleMedium4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noThreeD="1"/>
</file>

<file path=xl/ctrlProps/ctrlProp11.xml><?xml version="1.0" encoding="utf-8"?>
<formControlPr xmlns="http://schemas.microsoft.com/office/spreadsheetml/2009/9/main" objectType="CheckBox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checked="Checked" noThreeD="1"/>
</file>

<file path=xl/ctrlProps/ctrlProp128.xml><?xml version="1.0" encoding="utf-8"?>
<formControlPr xmlns="http://schemas.microsoft.com/office/spreadsheetml/2009/9/main" objectType="CheckBox" noThreeD="1"/>
</file>

<file path=xl/ctrlProps/ctrlProp129.xml><?xml version="1.0" encoding="utf-8"?>
<formControlPr xmlns="http://schemas.microsoft.com/office/spreadsheetml/2009/9/main" objectType="CheckBox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noThreeD="1"/>
</file>

<file path=xl/ctrlProps/ctrlProp132.xml><?xml version="1.0" encoding="utf-8"?>
<formControlPr xmlns="http://schemas.microsoft.com/office/spreadsheetml/2009/9/main" objectType="CheckBox" noThreeD="1"/>
</file>

<file path=xl/ctrlProps/ctrlProp133.xml><?xml version="1.0" encoding="utf-8"?>
<formControlPr xmlns="http://schemas.microsoft.com/office/spreadsheetml/2009/9/main" objectType="CheckBox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noThreeD="1"/>
</file>

<file path=xl/ctrlProps/ctrlProp137.xml><?xml version="1.0" encoding="utf-8"?>
<formControlPr xmlns="http://schemas.microsoft.com/office/spreadsheetml/2009/9/main" objectType="CheckBox" noThreeD="1"/>
</file>

<file path=xl/ctrlProps/ctrlProp138.xml><?xml version="1.0" encoding="utf-8"?>
<formControlPr xmlns="http://schemas.microsoft.com/office/spreadsheetml/2009/9/main" objectType="CheckBox" noThreeD="1"/>
</file>

<file path=xl/ctrlProps/ctrlProp139.xml><?xml version="1.0" encoding="utf-8"?>
<formControlPr xmlns="http://schemas.microsoft.com/office/spreadsheetml/2009/9/main" objectType="CheckBox" noThreeD="1"/>
</file>

<file path=xl/ctrlProps/ctrlProp14.xml><?xml version="1.0" encoding="utf-8"?>
<formControlPr xmlns="http://schemas.microsoft.com/office/spreadsheetml/2009/9/main" objectType="CheckBox" noThreeD="1"/>
</file>

<file path=xl/ctrlProps/ctrlProp140.xml><?xml version="1.0" encoding="utf-8"?>
<formControlPr xmlns="http://schemas.microsoft.com/office/spreadsheetml/2009/9/main" objectType="CheckBox" noThreeD="1"/>
</file>

<file path=xl/ctrlProps/ctrlProp15.xml><?xml version="1.0" encoding="utf-8"?>
<formControlPr xmlns="http://schemas.microsoft.com/office/spreadsheetml/2009/9/main" objectType="CheckBox" noThreeD="1"/>
</file>

<file path=xl/ctrlProps/ctrlProp16.xml><?xml version="1.0" encoding="utf-8"?>
<formControlPr xmlns="http://schemas.microsoft.com/office/spreadsheetml/2009/9/main" objectType="CheckBox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noThreeD="1"/>
</file>

<file path=xl/ctrlProps/ctrlProp43.xml><?xml version="1.0" encoding="utf-8"?>
<formControlPr xmlns="http://schemas.microsoft.com/office/spreadsheetml/2009/9/main" objectType="CheckBox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checked="Checked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checked="Checked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2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2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2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2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2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2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2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2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2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2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2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2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2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2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2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2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2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2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2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2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2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2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2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2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2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2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219075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2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209550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2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219075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2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3</xdr:row>
          <xdr:rowOff>352425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2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171450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2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161925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2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3</xdr:row>
          <xdr:rowOff>361950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2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2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2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200025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2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2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2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2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2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2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2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2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2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19050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2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2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9525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2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2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9525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2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2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2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9525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2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9525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2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2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19050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2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2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19050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2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2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2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2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2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2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2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2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8</xdr:col>
      <xdr:colOff>908050</xdr:colOff>
      <xdr:row>21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578100" y="469900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21</xdr:row>
      <xdr:rowOff>0</xdr:rowOff>
    </xdr:from>
    <xdr:to>
      <xdr:col>8</xdr:col>
      <xdr:colOff>908050</xdr:colOff>
      <xdr:row>21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527300" y="4699000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21</xdr:row>
      <xdr:rowOff>0</xdr:rowOff>
    </xdr:from>
    <xdr:to>
      <xdr:col>8</xdr:col>
      <xdr:colOff>908050</xdr:colOff>
      <xdr:row>21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451100" y="4699000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908050</xdr:colOff>
      <xdr:row>21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578100" y="469900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908050</xdr:colOff>
      <xdr:row>21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578100" y="469900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43</xdr:row>
          <xdr:rowOff>0</xdr:rowOff>
        </xdr:from>
        <xdr:to>
          <xdr:col>252</xdr:col>
          <xdr:colOff>304800</xdr:colOff>
          <xdr:row>43</xdr:row>
          <xdr:rowOff>104775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4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4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9525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4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43</xdr:row>
          <xdr:rowOff>0</xdr:rowOff>
        </xdr:from>
        <xdr:to>
          <xdr:col>252</xdr:col>
          <xdr:colOff>390525</xdr:colOff>
          <xdr:row>43</xdr:row>
          <xdr:rowOff>190500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4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4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5</xdr:col>
          <xdr:colOff>771525</xdr:colOff>
          <xdr:row>10</xdr:row>
          <xdr:rowOff>47625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4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657225</xdr:colOff>
          <xdr:row>10</xdr:row>
          <xdr:rowOff>47625</xdr:rowOff>
        </xdr:to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00000000-0008-0000-0400-00000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5</xdr:col>
          <xdr:colOff>771525</xdr:colOff>
          <xdr:row>11</xdr:row>
          <xdr:rowOff>28575</xdr:rowOff>
        </xdr:to>
        <xdr:sp macro="" textlink="">
          <xdr:nvSpPr>
            <xdr:cNvPr id="3080" name="Check Box 8" hidden="1">
              <a:extLst>
                <a:ext uri="{63B3BB69-23CF-44E3-9099-C40C66FF867C}">
                  <a14:compatExt spid="_x0000_s3080"/>
                </a:ext>
                <a:ext uri="{FF2B5EF4-FFF2-40B4-BE49-F238E27FC236}">
                  <a16:creationId xmlns:a16="http://schemas.microsoft.com/office/drawing/2014/main" id="{00000000-0008-0000-0400-00000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 macro="" textlink="">
          <xdr:nvSpPr>
            <xdr:cNvPr id="3081" name="Check Box 9" hidden="1">
              <a:extLst>
                <a:ext uri="{63B3BB69-23CF-44E3-9099-C40C66FF867C}">
                  <a14:compatExt spid="_x0000_s3081"/>
                </a:ext>
                <a:ext uri="{FF2B5EF4-FFF2-40B4-BE49-F238E27FC236}">
                  <a16:creationId xmlns:a16="http://schemas.microsoft.com/office/drawing/2014/main" id="{00000000-0008-0000-0400-00000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1</xdr:col>
          <xdr:colOff>771525</xdr:colOff>
          <xdr:row>11</xdr:row>
          <xdr:rowOff>38100</xdr:rowOff>
        </xdr:to>
        <xdr:sp macro="" textlink="">
          <xdr:nvSpPr>
            <xdr:cNvPr id="3082" name="Check Box 10" hidden="1">
              <a:extLst>
                <a:ext uri="{63B3BB69-23CF-44E3-9099-C40C66FF867C}">
                  <a14:compatExt spid="_x0000_s3082"/>
                </a:ext>
                <a:ext uri="{FF2B5EF4-FFF2-40B4-BE49-F238E27FC236}">
                  <a16:creationId xmlns:a16="http://schemas.microsoft.com/office/drawing/2014/main" id="{00000000-0008-0000-0400-00000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9</xdr:col>
          <xdr:colOff>771525</xdr:colOff>
          <xdr:row>10</xdr:row>
          <xdr:rowOff>38100</xdr:rowOff>
        </xdr:to>
        <xdr:sp macro="" textlink="">
          <xdr:nvSpPr>
            <xdr:cNvPr id="3083" name="Check Box 11" hidden="1">
              <a:extLst>
                <a:ext uri="{63B3BB69-23CF-44E3-9099-C40C66FF867C}">
                  <a14:compatExt spid="_x0000_s3083"/>
                </a:ext>
                <a:ext uri="{FF2B5EF4-FFF2-40B4-BE49-F238E27FC236}">
                  <a16:creationId xmlns:a16="http://schemas.microsoft.com/office/drawing/2014/main" id="{00000000-0008-0000-0400-00000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3084" name="Check Box 12" hidden="1">
              <a:extLst>
                <a:ext uri="{63B3BB69-23CF-44E3-9099-C40C66FF867C}">
                  <a14:compatExt spid="_x0000_s3084"/>
                </a:ext>
                <a:ext uri="{FF2B5EF4-FFF2-40B4-BE49-F238E27FC236}">
                  <a16:creationId xmlns:a16="http://schemas.microsoft.com/office/drawing/2014/main" id="{00000000-0008-0000-0400-00000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9</xdr:col>
          <xdr:colOff>771525</xdr:colOff>
          <xdr:row>11</xdr:row>
          <xdr:rowOff>19050</xdr:rowOff>
        </xdr:to>
        <xdr:sp macro="" textlink="">
          <xdr:nvSpPr>
            <xdr:cNvPr id="3085" name="Check Box 13" hidden="1">
              <a:extLst>
                <a:ext uri="{63B3BB69-23CF-44E3-9099-C40C66FF867C}">
                  <a14:compatExt spid="_x0000_s3085"/>
                </a:ext>
                <a:ext uri="{FF2B5EF4-FFF2-40B4-BE49-F238E27FC236}">
                  <a16:creationId xmlns:a16="http://schemas.microsoft.com/office/drawing/2014/main" id="{00000000-0008-0000-0400-00000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180975</xdr:rowOff>
        </xdr:from>
        <xdr:to>
          <xdr:col>10</xdr:col>
          <xdr:colOff>733425</xdr:colOff>
          <xdr:row>11</xdr:row>
          <xdr:rowOff>38100</xdr:rowOff>
        </xdr:to>
        <xdr:sp macro="" textlink="">
          <xdr:nvSpPr>
            <xdr:cNvPr id="3086" name="Check Box 14" hidden="1">
              <a:extLst>
                <a:ext uri="{63B3BB69-23CF-44E3-9099-C40C66FF867C}">
                  <a14:compatExt spid="_x0000_s3086"/>
                </a:ext>
                <a:ext uri="{FF2B5EF4-FFF2-40B4-BE49-F238E27FC236}">
                  <a16:creationId xmlns:a16="http://schemas.microsoft.com/office/drawing/2014/main" id="{00000000-0008-0000-0400-00000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3087" name="Check Box 15" hidden="1">
              <a:extLst>
                <a:ext uri="{63B3BB69-23CF-44E3-9099-C40C66FF867C}">
                  <a14:compatExt spid="_x0000_s3087"/>
                </a:ext>
                <a:ext uri="{FF2B5EF4-FFF2-40B4-BE49-F238E27FC236}">
                  <a16:creationId xmlns:a16="http://schemas.microsoft.com/office/drawing/2014/main" id="{00000000-0008-0000-0400-00000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3088" name="Check Box 16" hidden="1">
              <a:extLst>
                <a:ext uri="{63B3BB69-23CF-44E3-9099-C40C66FF867C}">
                  <a14:compatExt spid="_x0000_s3088"/>
                </a:ext>
                <a:ext uri="{FF2B5EF4-FFF2-40B4-BE49-F238E27FC236}">
                  <a16:creationId xmlns:a16="http://schemas.microsoft.com/office/drawing/2014/main" id="{00000000-0008-0000-0400-00001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3089" name="Check Box 17" hidden="1">
              <a:extLst>
                <a:ext uri="{63B3BB69-23CF-44E3-9099-C40C66FF867C}">
                  <a14:compatExt spid="_x0000_s3089"/>
                </a:ext>
                <a:ext uri="{FF2B5EF4-FFF2-40B4-BE49-F238E27FC236}">
                  <a16:creationId xmlns:a16="http://schemas.microsoft.com/office/drawing/2014/main" id="{00000000-0008-0000-0400-00001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10</xdr:col>
          <xdr:colOff>771525</xdr:colOff>
          <xdr:row>5</xdr:row>
          <xdr:rowOff>38100</xdr:rowOff>
        </xdr:to>
        <xdr:sp macro="" textlink="">
          <xdr:nvSpPr>
            <xdr:cNvPr id="3090" name="Check Box 18" hidden="1">
              <a:extLst>
                <a:ext uri="{63B3BB69-23CF-44E3-9099-C40C66FF867C}">
                  <a14:compatExt spid="_x0000_s3090"/>
                </a:ext>
                <a:ext uri="{FF2B5EF4-FFF2-40B4-BE49-F238E27FC236}">
                  <a16:creationId xmlns:a16="http://schemas.microsoft.com/office/drawing/2014/main" id="{00000000-0008-0000-0400-00001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3091" name="Check Box 19" hidden="1">
              <a:extLst>
                <a:ext uri="{63B3BB69-23CF-44E3-9099-C40C66FF867C}">
                  <a14:compatExt spid="_x0000_s3091"/>
                </a:ext>
                <a:ext uri="{FF2B5EF4-FFF2-40B4-BE49-F238E27FC236}">
                  <a16:creationId xmlns:a16="http://schemas.microsoft.com/office/drawing/2014/main" id="{00000000-0008-0000-0400-00001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3092" name="Check Box 20" hidden="1">
              <a:extLst>
                <a:ext uri="{63B3BB69-23CF-44E3-9099-C40C66FF867C}">
                  <a14:compatExt spid="_x0000_s3092"/>
                </a:ext>
                <a:ext uri="{FF2B5EF4-FFF2-40B4-BE49-F238E27FC236}">
                  <a16:creationId xmlns:a16="http://schemas.microsoft.com/office/drawing/2014/main" id="{00000000-0008-0000-0400-00001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3093" name="Check Box 21" hidden="1">
              <a:extLst>
                <a:ext uri="{63B3BB69-23CF-44E3-9099-C40C66FF867C}">
                  <a14:compatExt spid="_x0000_s3093"/>
                </a:ext>
                <a:ext uri="{FF2B5EF4-FFF2-40B4-BE49-F238E27FC236}">
                  <a16:creationId xmlns:a16="http://schemas.microsoft.com/office/drawing/2014/main" id="{00000000-0008-0000-0400-00001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3094" name="Check Box 22" hidden="1">
              <a:extLst>
                <a:ext uri="{63B3BB69-23CF-44E3-9099-C40C66FF867C}">
                  <a14:compatExt spid="_x0000_s3094"/>
                </a:ext>
                <a:ext uri="{FF2B5EF4-FFF2-40B4-BE49-F238E27FC236}">
                  <a16:creationId xmlns:a16="http://schemas.microsoft.com/office/drawing/2014/main" id="{00000000-0008-0000-0400-00001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3095" name="Check Box 23" hidden="1">
              <a:extLst>
                <a:ext uri="{63B3BB69-23CF-44E3-9099-C40C66FF867C}">
                  <a14:compatExt spid="_x0000_s3095"/>
                </a:ext>
                <a:ext uri="{FF2B5EF4-FFF2-40B4-BE49-F238E27FC236}">
                  <a16:creationId xmlns:a16="http://schemas.microsoft.com/office/drawing/2014/main" id="{00000000-0008-0000-0400-00001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3096" name="Check Box 24" hidden="1">
              <a:extLst>
                <a:ext uri="{63B3BB69-23CF-44E3-9099-C40C66FF867C}">
                  <a14:compatExt spid="_x0000_s3096"/>
                </a:ext>
                <a:ext uri="{FF2B5EF4-FFF2-40B4-BE49-F238E27FC236}">
                  <a16:creationId xmlns:a16="http://schemas.microsoft.com/office/drawing/2014/main" id="{00000000-0008-0000-0400-00001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3097" name="Check Box 25" hidden="1">
              <a:extLst>
                <a:ext uri="{63B3BB69-23CF-44E3-9099-C40C66FF867C}">
                  <a14:compatExt spid="_x0000_s3097"/>
                </a:ext>
                <a:ext uri="{FF2B5EF4-FFF2-40B4-BE49-F238E27FC236}">
                  <a16:creationId xmlns:a16="http://schemas.microsoft.com/office/drawing/2014/main" id="{00000000-0008-0000-0400-00001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3098" name="Check Box 26" hidden="1">
              <a:extLst>
                <a:ext uri="{63B3BB69-23CF-44E3-9099-C40C66FF867C}">
                  <a14:compatExt spid="_x0000_s3098"/>
                </a:ext>
                <a:ext uri="{FF2B5EF4-FFF2-40B4-BE49-F238E27FC236}">
                  <a16:creationId xmlns:a16="http://schemas.microsoft.com/office/drawing/2014/main" id="{00000000-0008-0000-0400-00001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3099" name="Check Box 27" hidden="1">
              <a:extLst>
                <a:ext uri="{63B3BB69-23CF-44E3-9099-C40C66FF867C}">
                  <a14:compatExt spid="_x0000_s3099"/>
                </a:ext>
                <a:ext uri="{FF2B5EF4-FFF2-40B4-BE49-F238E27FC236}">
                  <a16:creationId xmlns:a16="http://schemas.microsoft.com/office/drawing/2014/main" id="{00000000-0008-0000-0400-00001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3100" name="Check Box 28" hidden="1">
              <a:extLst>
                <a:ext uri="{63B3BB69-23CF-44E3-9099-C40C66FF867C}">
                  <a14:compatExt spid="_x0000_s3100"/>
                </a:ext>
                <a:ext uri="{FF2B5EF4-FFF2-40B4-BE49-F238E27FC236}">
                  <a16:creationId xmlns:a16="http://schemas.microsoft.com/office/drawing/2014/main" id="{00000000-0008-0000-0400-00001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3101" name="Check Box 29" hidden="1">
              <a:extLst>
                <a:ext uri="{63B3BB69-23CF-44E3-9099-C40C66FF867C}">
                  <a14:compatExt spid="_x0000_s3101"/>
                </a:ext>
                <a:ext uri="{FF2B5EF4-FFF2-40B4-BE49-F238E27FC236}">
                  <a16:creationId xmlns:a16="http://schemas.microsoft.com/office/drawing/2014/main" id="{00000000-0008-0000-0400-00001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3102" name="Check Box 30" hidden="1">
              <a:extLst>
                <a:ext uri="{63B3BB69-23CF-44E3-9099-C40C66FF867C}">
                  <a14:compatExt spid="_x0000_s3102"/>
                </a:ext>
                <a:ext uri="{FF2B5EF4-FFF2-40B4-BE49-F238E27FC236}">
                  <a16:creationId xmlns:a16="http://schemas.microsoft.com/office/drawing/2014/main" id="{00000000-0008-0000-0400-00001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3103" name="Check Box 31" hidden="1">
              <a:extLst>
                <a:ext uri="{63B3BB69-23CF-44E3-9099-C40C66FF867C}">
                  <a14:compatExt spid="_x0000_s3103"/>
                </a:ext>
                <a:ext uri="{FF2B5EF4-FFF2-40B4-BE49-F238E27FC236}">
                  <a16:creationId xmlns:a16="http://schemas.microsoft.com/office/drawing/2014/main" id="{00000000-0008-0000-0400-00001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3104" name="Check Box 32" hidden="1">
              <a:extLst>
                <a:ext uri="{63B3BB69-23CF-44E3-9099-C40C66FF867C}">
                  <a14:compatExt spid="_x0000_s3104"/>
                </a:ext>
                <a:ext uri="{FF2B5EF4-FFF2-40B4-BE49-F238E27FC236}">
                  <a16:creationId xmlns:a16="http://schemas.microsoft.com/office/drawing/2014/main" id="{00000000-0008-0000-0400-00002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3105" name="Check Box 33" hidden="1">
              <a:extLst>
                <a:ext uri="{63B3BB69-23CF-44E3-9099-C40C66FF867C}">
                  <a14:compatExt spid="_x0000_s3105"/>
                </a:ext>
                <a:ext uri="{FF2B5EF4-FFF2-40B4-BE49-F238E27FC236}">
                  <a16:creationId xmlns:a16="http://schemas.microsoft.com/office/drawing/2014/main" id="{00000000-0008-0000-0400-00002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3106" name="Check Box 34" hidden="1">
              <a:extLst>
                <a:ext uri="{63B3BB69-23CF-44E3-9099-C40C66FF867C}">
                  <a14:compatExt spid="_x0000_s3106"/>
                </a:ext>
                <a:ext uri="{FF2B5EF4-FFF2-40B4-BE49-F238E27FC236}">
                  <a16:creationId xmlns:a16="http://schemas.microsoft.com/office/drawing/2014/main" id="{00000000-0008-0000-0400-00002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66675</xdr:colOff>
          <xdr:row>28</xdr:row>
          <xdr:rowOff>0</xdr:rowOff>
        </xdr:to>
        <xdr:sp macro="" textlink="">
          <xdr:nvSpPr>
            <xdr:cNvPr id="3107" name="Check Box 35" hidden="1">
              <a:extLst>
                <a:ext uri="{63B3BB69-23CF-44E3-9099-C40C66FF867C}">
                  <a14:compatExt spid="_x0000_s3107"/>
                </a:ext>
                <a:ext uri="{FF2B5EF4-FFF2-40B4-BE49-F238E27FC236}">
                  <a16:creationId xmlns:a16="http://schemas.microsoft.com/office/drawing/2014/main" id="{00000000-0008-0000-0400-00002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66675</xdr:colOff>
          <xdr:row>27</xdr:row>
          <xdr:rowOff>0</xdr:rowOff>
        </xdr:to>
        <xdr:sp macro="" textlink="">
          <xdr:nvSpPr>
            <xdr:cNvPr id="3108" name="Check Box 36" hidden="1">
              <a:extLst>
                <a:ext uri="{63B3BB69-23CF-44E3-9099-C40C66FF867C}">
                  <a14:compatExt spid="_x0000_s3108"/>
                </a:ext>
                <a:ext uri="{FF2B5EF4-FFF2-40B4-BE49-F238E27FC236}">
                  <a16:creationId xmlns:a16="http://schemas.microsoft.com/office/drawing/2014/main" id="{00000000-0008-0000-0400-00002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3109" name="Check Box 37" hidden="1">
              <a:extLst>
                <a:ext uri="{63B3BB69-23CF-44E3-9099-C40C66FF867C}">
                  <a14:compatExt spid="_x0000_s3109"/>
                </a:ext>
                <a:ext uri="{FF2B5EF4-FFF2-40B4-BE49-F238E27FC236}">
                  <a16:creationId xmlns:a16="http://schemas.microsoft.com/office/drawing/2014/main" id="{00000000-0008-0000-0400-00002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22</xdr:row>
      <xdr:rowOff>0</xdr:rowOff>
    </xdr:from>
    <xdr:to>
      <xdr:col>8</xdr:col>
      <xdr:colOff>666750</xdr:colOff>
      <xdr:row>22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3799205" y="58102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482600</xdr:colOff>
      <xdr:row>22</xdr:row>
      <xdr:rowOff>0</xdr:rowOff>
    </xdr:from>
    <xdr:to>
      <xdr:col>10</xdr:col>
      <xdr:colOff>120016</xdr:colOff>
      <xdr:row>22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>
          <a:spLocks noChangeArrowheads="1"/>
        </xdr:cNvSpPr>
      </xdr:nvSpPr>
      <xdr:spPr>
        <a:xfrm>
          <a:off x="5481320" y="55816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22</xdr:row>
      <xdr:rowOff>0</xdr:rowOff>
    </xdr:from>
    <xdr:to>
      <xdr:col>9</xdr:col>
      <xdr:colOff>398145</xdr:colOff>
      <xdr:row>22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>
          <a:spLocks noChangeArrowheads="1"/>
        </xdr:cNvSpPr>
      </xdr:nvSpPr>
      <xdr:spPr>
        <a:xfrm>
          <a:off x="4622800" y="558165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22</xdr:row>
      <xdr:rowOff>0</xdr:rowOff>
    </xdr:from>
    <xdr:to>
      <xdr:col>9</xdr:col>
      <xdr:colOff>398145</xdr:colOff>
      <xdr:row>22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>
          <a:spLocks noChangeArrowheads="1"/>
        </xdr:cNvSpPr>
      </xdr:nvSpPr>
      <xdr:spPr>
        <a:xfrm>
          <a:off x="4546600" y="558165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22</xdr:row>
      <xdr:rowOff>0</xdr:rowOff>
    </xdr:from>
    <xdr:to>
      <xdr:col>9</xdr:col>
      <xdr:colOff>398145</xdr:colOff>
      <xdr:row>22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 txBox="1">
          <a:spLocks noChangeArrowheads="1"/>
        </xdr:cNvSpPr>
      </xdr:nvSpPr>
      <xdr:spPr>
        <a:xfrm>
          <a:off x="4673600" y="55816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6145" name="Check Box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7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33</xdr:row>
          <xdr:rowOff>0</xdr:rowOff>
        </xdr:from>
        <xdr:to>
          <xdr:col>2</xdr:col>
          <xdr:colOff>76200</xdr:colOff>
          <xdr:row>33</xdr:row>
          <xdr:rowOff>190500</xdr:rowOff>
        </xdr:to>
        <xdr:sp macro="" textlink="">
          <xdr:nvSpPr>
            <xdr:cNvPr id="6146" name="Check Box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7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66675</xdr:rowOff>
        </xdr:to>
        <xdr:sp macro="" textlink="">
          <xdr:nvSpPr>
            <xdr:cNvPr id="6147" name="Check Box 3" hidden="1">
              <a:extLst>
                <a:ext uri="{63B3BB69-23CF-44E3-9099-C40C66FF867C}">
                  <a14:compatExt spid="_x0000_s6147"/>
                </a:ext>
                <a:ext uri="{FF2B5EF4-FFF2-40B4-BE49-F238E27FC236}">
                  <a16:creationId xmlns:a16="http://schemas.microsoft.com/office/drawing/2014/main" id="{00000000-0008-0000-0700-00000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33</xdr:row>
          <xdr:rowOff>0</xdr:rowOff>
        </xdr:from>
        <xdr:to>
          <xdr:col>6</xdr:col>
          <xdr:colOff>447675</xdr:colOff>
          <xdr:row>33</xdr:row>
          <xdr:rowOff>190500</xdr:rowOff>
        </xdr:to>
        <xdr:sp macro="" textlink="">
          <xdr:nvSpPr>
            <xdr:cNvPr id="6148" name="Check Box 4" hidden="1">
              <a:extLst>
                <a:ext uri="{63B3BB69-23CF-44E3-9099-C40C66FF867C}">
                  <a14:compatExt spid="_x0000_s6148"/>
                </a:ext>
                <a:ext uri="{FF2B5EF4-FFF2-40B4-BE49-F238E27FC236}">
                  <a16:creationId xmlns:a16="http://schemas.microsoft.com/office/drawing/2014/main" id="{00000000-0008-0000-0700-00000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33</xdr:row>
          <xdr:rowOff>0</xdr:rowOff>
        </xdr:from>
        <xdr:to>
          <xdr:col>8</xdr:col>
          <xdr:colOff>485775</xdr:colOff>
          <xdr:row>33</xdr:row>
          <xdr:rowOff>190500</xdr:rowOff>
        </xdr:to>
        <xdr:sp macro="" textlink="">
          <xdr:nvSpPr>
            <xdr:cNvPr id="6149" name="Check Box 5" hidden="1">
              <a:extLst>
                <a:ext uri="{63B3BB69-23CF-44E3-9099-C40C66FF867C}">
                  <a14:compatExt spid="_x0000_s6149"/>
                </a:ext>
                <a:ext uri="{FF2B5EF4-FFF2-40B4-BE49-F238E27FC236}">
                  <a16:creationId xmlns:a16="http://schemas.microsoft.com/office/drawing/2014/main" id="{00000000-0008-0000-0700-00000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33</xdr:row>
          <xdr:rowOff>9525</xdr:rowOff>
        </xdr:from>
        <xdr:to>
          <xdr:col>10</xdr:col>
          <xdr:colOff>457200</xdr:colOff>
          <xdr:row>33</xdr:row>
          <xdr:rowOff>190500</xdr:rowOff>
        </xdr:to>
        <xdr:sp macro="" textlink="">
          <xdr:nvSpPr>
            <xdr:cNvPr id="6150" name="Check Box 6" hidden="1">
              <a:extLst>
                <a:ext uri="{63B3BB69-23CF-44E3-9099-C40C66FF867C}">
                  <a14:compatExt spid="_x0000_s6150"/>
                </a:ext>
                <a:ext uri="{FF2B5EF4-FFF2-40B4-BE49-F238E27FC236}">
                  <a16:creationId xmlns:a16="http://schemas.microsoft.com/office/drawing/2014/main" id="{00000000-0008-0000-0700-00000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6151" name="Check Box 7" hidden="1">
              <a:extLst>
                <a:ext uri="{63B3BB69-23CF-44E3-9099-C40C66FF867C}">
                  <a14:compatExt spid="_x0000_s6151"/>
                </a:ext>
                <a:ext uri="{FF2B5EF4-FFF2-40B4-BE49-F238E27FC236}">
                  <a16:creationId xmlns:a16="http://schemas.microsoft.com/office/drawing/2014/main" id="{00000000-0008-0000-0700-00000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6152" name="Check Box 8" hidden="1">
              <a:extLst>
                <a:ext uri="{63B3BB69-23CF-44E3-9099-C40C66FF867C}">
                  <a14:compatExt spid="_x0000_s6152"/>
                </a:ext>
                <a:ext uri="{FF2B5EF4-FFF2-40B4-BE49-F238E27FC236}">
                  <a16:creationId xmlns:a16="http://schemas.microsoft.com/office/drawing/2014/main" id="{00000000-0008-0000-0700-00000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6153" name="Check Box 9" hidden="1">
              <a:extLst>
                <a:ext uri="{63B3BB69-23CF-44E3-9099-C40C66FF867C}">
                  <a14:compatExt spid="_x0000_s6153"/>
                </a:ext>
                <a:ext uri="{FF2B5EF4-FFF2-40B4-BE49-F238E27FC236}">
                  <a16:creationId xmlns:a16="http://schemas.microsoft.com/office/drawing/2014/main" id="{00000000-0008-0000-0700-00000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6154" name="Check Box 10" hidden="1">
              <a:extLst>
                <a:ext uri="{63B3BB69-23CF-44E3-9099-C40C66FF867C}">
                  <a14:compatExt spid="_x0000_s6154"/>
                </a:ext>
                <a:ext uri="{FF2B5EF4-FFF2-40B4-BE49-F238E27FC236}">
                  <a16:creationId xmlns:a16="http://schemas.microsoft.com/office/drawing/2014/main" id="{00000000-0008-0000-0700-00000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6155" name="Check Box 11" hidden="1">
              <a:extLst>
                <a:ext uri="{63B3BB69-23CF-44E3-9099-C40C66FF867C}">
                  <a14:compatExt spid="_x0000_s6155"/>
                </a:ext>
                <a:ext uri="{FF2B5EF4-FFF2-40B4-BE49-F238E27FC236}">
                  <a16:creationId xmlns:a16="http://schemas.microsoft.com/office/drawing/2014/main" id="{00000000-0008-0000-0700-00000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6156" name="Check Box 12" hidden="1">
              <a:extLst>
                <a:ext uri="{63B3BB69-23CF-44E3-9099-C40C66FF867C}">
                  <a14:compatExt spid="_x0000_s6156"/>
                </a:ext>
                <a:ext uri="{FF2B5EF4-FFF2-40B4-BE49-F238E27FC236}">
                  <a16:creationId xmlns:a16="http://schemas.microsoft.com/office/drawing/2014/main" id="{00000000-0008-0000-0700-00000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6157" name="Check Box 13" hidden="1">
              <a:extLst>
                <a:ext uri="{63B3BB69-23CF-44E3-9099-C40C66FF867C}">
                  <a14:compatExt spid="_x0000_s6157"/>
                </a:ext>
                <a:ext uri="{FF2B5EF4-FFF2-40B4-BE49-F238E27FC236}">
                  <a16:creationId xmlns:a16="http://schemas.microsoft.com/office/drawing/2014/main" id="{00000000-0008-0000-0700-00000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6158" name="Check Box 14" hidden="1">
              <a:extLst>
                <a:ext uri="{63B3BB69-23CF-44E3-9099-C40C66FF867C}">
                  <a14:compatExt spid="_x0000_s6158"/>
                </a:ext>
                <a:ext uri="{FF2B5EF4-FFF2-40B4-BE49-F238E27FC236}">
                  <a16:creationId xmlns:a16="http://schemas.microsoft.com/office/drawing/2014/main" id="{00000000-0008-0000-0700-00000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6159" name="Check Box 15" hidden="1">
              <a:extLst>
                <a:ext uri="{63B3BB69-23CF-44E3-9099-C40C66FF867C}">
                  <a14:compatExt spid="_x0000_s6159"/>
                </a:ext>
                <a:ext uri="{FF2B5EF4-FFF2-40B4-BE49-F238E27FC236}">
                  <a16:creationId xmlns:a16="http://schemas.microsoft.com/office/drawing/2014/main" id="{00000000-0008-0000-0700-00000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6160" name="Check Box 16" hidden="1">
              <a:extLst>
                <a:ext uri="{63B3BB69-23CF-44E3-9099-C40C66FF867C}">
                  <a14:compatExt spid="_x0000_s6160"/>
                </a:ext>
                <a:ext uri="{FF2B5EF4-FFF2-40B4-BE49-F238E27FC236}">
                  <a16:creationId xmlns:a16="http://schemas.microsoft.com/office/drawing/2014/main" id="{00000000-0008-0000-0700-00001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47625</xdr:rowOff>
        </xdr:to>
        <xdr:sp macro="" textlink="">
          <xdr:nvSpPr>
            <xdr:cNvPr id="6161" name="Check Box 17" hidden="1">
              <a:extLst>
                <a:ext uri="{63B3BB69-23CF-44E3-9099-C40C66FF867C}">
                  <a14:compatExt spid="_x0000_s6161"/>
                </a:ext>
                <a:ext uri="{FF2B5EF4-FFF2-40B4-BE49-F238E27FC236}">
                  <a16:creationId xmlns:a16="http://schemas.microsoft.com/office/drawing/2014/main" id="{00000000-0008-0000-0700-00001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6162" name="Check Box 18" hidden="1">
              <a:extLst>
                <a:ext uri="{63B3BB69-23CF-44E3-9099-C40C66FF867C}">
                  <a14:compatExt spid="_x0000_s6162"/>
                </a:ext>
                <a:ext uri="{FF2B5EF4-FFF2-40B4-BE49-F238E27FC236}">
                  <a16:creationId xmlns:a16="http://schemas.microsoft.com/office/drawing/2014/main" id="{00000000-0008-0000-0700-00001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6163" name="Check Box 19" hidden="1">
              <a:extLst>
                <a:ext uri="{63B3BB69-23CF-44E3-9099-C40C66FF867C}">
                  <a14:compatExt spid="_x0000_s6163"/>
                </a:ext>
                <a:ext uri="{FF2B5EF4-FFF2-40B4-BE49-F238E27FC236}">
                  <a16:creationId xmlns:a16="http://schemas.microsoft.com/office/drawing/2014/main" id="{00000000-0008-0000-0700-00001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6164" name="Check Box 20" hidden="1">
              <a:extLst>
                <a:ext uri="{63B3BB69-23CF-44E3-9099-C40C66FF867C}">
                  <a14:compatExt spid="_x0000_s6164"/>
                </a:ext>
                <a:ext uri="{FF2B5EF4-FFF2-40B4-BE49-F238E27FC236}">
                  <a16:creationId xmlns:a16="http://schemas.microsoft.com/office/drawing/2014/main" id="{00000000-0008-0000-0700-00001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6165" name="Check Box 21" hidden="1">
              <a:extLst>
                <a:ext uri="{63B3BB69-23CF-44E3-9099-C40C66FF867C}">
                  <a14:compatExt spid="_x0000_s6165"/>
                </a:ext>
                <a:ext uri="{FF2B5EF4-FFF2-40B4-BE49-F238E27FC236}">
                  <a16:creationId xmlns:a16="http://schemas.microsoft.com/office/drawing/2014/main" id="{00000000-0008-0000-0700-00001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6166" name="Check Box 22" hidden="1">
              <a:extLst>
                <a:ext uri="{63B3BB69-23CF-44E3-9099-C40C66FF867C}">
                  <a14:compatExt spid="_x0000_s6166"/>
                </a:ext>
                <a:ext uri="{FF2B5EF4-FFF2-40B4-BE49-F238E27FC236}">
                  <a16:creationId xmlns:a16="http://schemas.microsoft.com/office/drawing/2014/main" id="{00000000-0008-0000-0700-00001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66675</xdr:colOff>
          <xdr:row>8</xdr:row>
          <xdr:rowOff>0</xdr:rowOff>
        </xdr:to>
        <xdr:sp macro="" textlink="">
          <xdr:nvSpPr>
            <xdr:cNvPr id="6167" name="Check Box 23" hidden="1">
              <a:extLst>
                <a:ext uri="{63B3BB69-23CF-44E3-9099-C40C66FF867C}">
                  <a14:compatExt spid="_x0000_s6167"/>
                </a:ext>
                <a:ext uri="{FF2B5EF4-FFF2-40B4-BE49-F238E27FC236}">
                  <a16:creationId xmlns:a16="http://schemas.microsoft.com/office/drawing/2014/main" id="{00000000-0008-0000-0700-00001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6168" name="Check Box 24" hidden="1">
              <a:extLst>
                <a:ext uri="{63B3BB69-23CF-44E3-9099-C40C66FF867C}">
                  <a14:compatExt spid="_x0000_s6168"/>
                </a:ext>
                <a:ext uri="{FF2B5EF4-FFF2-40B4-BE49-F238E27FC236}">
                  <a16:creationId xmlns:a16="http://schemas.microsoft.com/office/drawing/2014/main" id="{00000000-0008-0000-0700-00001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6169" name="Check Box 25" hidden="1">
              <a:extLst>
                <a:ext uri="{63B3BB69-23CF-44E3-9099-C40C66FF867C}">
                  <a14:compatExt spid="_x0000_s6169"/>
                </a:ext>
                <a:ext uri="{FF2B5EF4-FFF2-40B4-BE49-F238E27FC236}">
                  <a16:creationId xmlns:a16="http://schemas.microsoft.com/office/drawing/2014/main" id="{00000000-0008-0000-0700-00001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6170" name="Check Box 26" hidden="1">
              <a:extLst>
                <a:ext uri="{63B3BB69-23CF-44E3-9099-C40C66FF867C}">
                  <a14:compatExt spid="_x0000_s6170"/>
                </a:ext>
                <a:ext uri="{FF2B5EF4-FFF2-40B4-BE49-F238E27FC236}">
                  <a16:creationId xmlns:a16="http://schemas.microsoft.com/office/drawing/2014/main" id="{00000000-0008-0000-0700-00001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6171" name="Check Box 27" hidden="1">
              <a:extLst>
                <a:ext uri="{63B3BB69-23CF-44E3-9099-C40C66FF867C}">
                  <a14:compatExt spid="_x0000_s6171"/>
                </a:ext>
                <a:ext uri="{FF2B5EF4-FFF2-40B4-BE49-F238E27FC236}">
                  <a16:creationId xmlns:a16="http://schemas.microsoft.com/office/drawing/2014/main" id="{00000000-0008-0000-0700-00001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6172" name="Check Box 28" hidden="1">
              <a:extLst>
                <a:ext uri="{63B3BB69-23CF-44E3-9099-C40C66FF867C}">
                  <a14:compatExt spid="_x0000_s6172"/>
                </a:ext>
                <a:ext uri="{FF2B5EF4-FFF2-40B4-BE49-F238E27FC236}">
                  <a16:creationId xmlns:a16="http://schemas.microsoft.com/office/drawing/2014/main" id="{00000000-0008-0000-0700-00001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47625</xdr:rowOff>
        </xdr:to>
        <xdr:sp macro="" textlink="">
          <xdr:nvSpPr>
            <xdr:cNvPr id="6173" name="Check Box 29" hidden="1">
              <a:extLst>
                <a:ext uri="{63B3BB69-23CF-44E3-9099-C40C66FF867C}">
                  <a14:compatExt spid="_x0000_s6173"/>
                </a:ext>
                <a:ext uri="{FF2B5EF4-FFF2-40B4-BE49-F238E27FC236}">
                  <a16:creationId xmlns:a16="http://schemas.microsoft.com/office/drawing/2014/main" id="{00000000-0008-0000-0700-00001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6174" name="Check Box 30" hidden="1">
              <a:extLst>
                <a:ext uri="{63B3BB69-23CF-44E3-9099-C40C66FF867C}">
                  <a14:compatExt spid="_x0000_s6174"/>
                </a:ext>
                <a:ext uri="{FF2B5EF4-FFF2-40B4-BE49-F238E27FC236}">
                  <a16:creationId xmlns:a16="http://schemas.microsoft.com/office/drawing/2014/main" id="{00000000-0008-0000-0700-00001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6175" name="Check Box 31" hidden="1">
              <a:extLst>
                <a:ext uri="{63B3BB69-23CF-44E3-9099-C40C66FF867C}">
                  <a14:compatExt spid="_x0000_s6175"/>
                </a:ext>
                <a:ext uri="{FF2B5EF4-FFF2-40B4-BE49-F238E27FC236}">
                  <a16:creationId xmlns:a16="http://schemas.microsoft.com/office/drawing/2014/main" id="{00000000-0008-0000-0700-00001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6176" name="Check Box 32" hidden="1">
              <a:extLst>
                <a:ext uri="{63B3BB69-23CF-44E3-9099-C40C66FF867C}">
                  <a14:compatExt spid="_x0000_s6176"/>
                </a:ext>
                <a:ext uri="{FF2B5EF4-FFF2-40B4-BE49-F238E27FC236}">
                  <a16:creationId xmlns:a16="http://schemas.microsoft.com/office/drawing/2014/main" id="{00000000-0008-0000-0700-00002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6177" name="Check Box 33" hidden="1">
              <a:extLst>
                <a:ext uri="{63B3BB69-23CF-44E3-9099-C40C66FF867C}">
                  <a14:compatExt spid="_x0000_s6177"/>
                </a:ext>
                <a:ext uri="{FF2B5EF4-FFF2-40B4-BE49-F238E27FC236}">
                  <a16:creationId xmlns:a16="http://schemas.microsoft.com/office/drawing/2014/main" id="{00000000-0008-0000-0700-00002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6178" name="Check Box 34" hidden="1">
              <a:extLst>
                <a:ext uri="{63B3BB69-23CF-44E3-9099-C40C66FF867C}">
                  <a14:compatExt spid="_x0000_s6178"/>
                </a:ext>
                <a:ext uri="{FF2B5EF4-FFF2-40B4-BE49-F238E27FC236}">
                  <a16:creationId xmlns:a16="http://schemas.microsoft.com/office/drawing/2014/main" id="{00000000-0008-0000-0700-00002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 macro="" textlink="">
          <xdr:nvSpPr>
            <xdr:cNvPr id="6179" name="Check Box 35" hidden="1">
              <a:extLst>
                <a:ext uri="{63B3BB69-23CF-44E3-9099-C40C66FF867C}">
                  <a14:compatExt spid="_x0000_s6179"/>
                </a:ext>
                <a:ext uri="{FF2B5EF4-FFF2-40B4-BE49-F238E27FC236}">
                  <a16:creationId xmlns:a16="http://schemas.microsoft.com/office/drawing/2014/main" id="{00000000-0008-0000-0700-00002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6180" name="Check Box 36" hidden="1">
              <a:extLst>
                <a:ext uri="{63B3BB69-23CF-44E3-9099-C40C66FF867C}">
                  <a14:compatExt spid="_x0000_s6180"/>
                </a:ext>
                <a:ext uri="{FF2B5EF4-FFF2-40B4-BE49-F238E27FC236}">
                  <a16:creationId xmlns:a16="http://schemas.microsoft.com/office/drawing/2014/main" id="{00000000-0008-0000-0700-00002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6181" name="Check Box 37" hidden="1">
              <a:extLst>
                <a:ext uri="{63B3BB69-23CF-44E3-9099-C40C66FF867C}">
                  <a14:compatExt spid="_x0000_s6181"/>
                </a:ext>
                <a:ext uri="{FF2B5EF4-FFF2-40B4-BE49-F238E27FC236}">
                  <a16:creationId xmlns:a16="http://schemas.microsoft.com/office/drawing/2014/main" id="{00000000-0008-0000-0700-00002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47625</xdr:rowOff>
        </xdr:to>
        <xdr:sp macro="" textlink="">
          <xdr:nvSpPr>
            <xdr:cNvPr id="6182" name="Check Box 38" hidden="1">
              <a:extLst>
                <a:ext uri="{63B3BB69-23CF-44E3-9099-C40C66FF867C}">
                  <a14:compatExt spid="_x0000_s6182"/>
                </a:ext>
                <a:ext uri="{FF2B5EF4-FFF2-40B4-BE49-F238E27FC236}">
                  <a16:creationId xmlns:a16="http://schemas.microsoft.com/office/drawing/2014/main" id="{00000000-0008-0000-0700-00002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28575</xdr:rowOff>
        </xdr:to>
        <xdr:sp macro="" textlink="">
          <xdr:nvSpPr>
            <xdr:cNvPr id="6183" name="Check Box 39" hidden="1">
              <a:extLst>
                <a:ext uri="{63B3BB69-23CF-44E3-9099-C40C66FF867C}">
                  <a14:compatExt spid="_x0000_s6183"/>
                </a:ext>
                <a:ext uri="{FF2B5EF4-FFF2-40B4-BE49-F238E27FC236}">
                  <a16:creationId xmlns:a16="http://schemas.microsoft.com/office/drawing/2014/main" id="{00000000-0008-0000-0700-00002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8</xdr:col>
      <xdr:colOff>1130300</xdr:colOff>
      <xdr:row>21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>
          <a:spLocks noChangeArrowheads="1"/>
        </xdr:cNvSpPr>
      </xdr:nvSpPr>
      <xdr:spPr>
        <a:xfrm>
          <a:off x="2500630" y="56007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8</xdr:col>
      <xdr:colOff>1130300</xdr:colOff>
      <xdr:row>15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>
          <a:spLocks noChangeArrowheads="1"/>
        </xdr:cNvSpPr>
      </xdr:nvSpPr>
      <xdr:spPr>
        <a:xfrm>
          <a:off x="2449830" y="400050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8</xdr:col>
      <xdr:colOff>1130300</xdr:colOff>
      <xdr:row>15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 txBox="1">
          <a:spLocks noChangeArrowheads="1"/>
        </xdr:cNvSpPr>
      </xdr:nvSpPr>
      <xdr:spPr>
        <a:xfrm>
          <a:off x="2373630" y="4000500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8</xdr:col>
      <xdr:colOff>1130300</xdr:colOff>
      <xdr:row>16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 txBox="1">
          <a:spLocks noChangeArrowheads="1"/>
        </xdr:cNvSpPr>
      </xdr:nvSpPr>
      <xdr:spPr>
        <a:xfrm>
          <a:off x="2500630" y="42672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1130300</xdr:colOff>
      <xdr:row>21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 txBox="1">
          <a:spLocks noChangeArrowheads="1"/>
        </xdr:cNvSpPr>
      </xdr:nvSpPr>
      <xdr:spPr>
        <a:xfrm>
          <a:off x="2500630" y="56007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26" Type="http://schemas.openxmlformats.org/officeDocument/2006/relationships/ctrlProp" Target="../ctrlProps/ctrlProp24.xml"/><Relationship Id="rId39" Type="http://schemas.openxmlformats.org/officeDocument/2006/relationships/ctrlProp" Target="../ctrlProps/ctrlProp37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0" Type="http://schemas.openxmlformats.org/officeDocument/2006/relationships/ctrlProp" Target="../ctrlProps/ctrlProp18.xml"/><Relationship Id="rId29" Type="http://schemas.openxmlformats.org/officeDocument/2006/relationships/ctrlProp" Target="../ctrlProps/ctrlProp27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61" Type="http://schemas.openxmlformats.org/officeDocument/2006/relationships/ctrlProp" Target="../ctrlProps/ctrlProp59.xml"/><Relationship Id="rId10" Type="http://schemas.openxmlformats.org/officeDocument/2006/relationships/ctrlProp" Target="../ctrlProps/ctrlProp8.xml"/><Relationship Id="rId19" Type="http://schemas.openxmlformats.org/officeDocument/2006/relationships/ctrlProp" Target="../ctrlProps/ctrlProp17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70.xml"/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3" Type="http://schemas.openxmlformats.org/officeDocument/2006/relationships/ctrlProp" Target="../ctrlProps/ctrlProp65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07.xml"/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3" Type="http://schemas.openxmlformats.org/officeDocument/2006/relationships/ctrlProp" Target="../ctrlProps/ctrlProp102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6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6"/>
  <sheetViews>
    <sheetView zoomScale="120" zoomScaleNormal="120" workbookViewId="0">
      <selection activeCell="B9" sqref="B9"/>
    </sheetView>
  </sheetViews>
  <sheetFormatPr defaultColWidth="11" defaultRowHeight="14.25" x14ac:dyDescent="0.15"/>
  <cols>
    <col min="1" max="1" width="5.5" customWidth="1"/>
    <col min="2" max="2" width="103.875" style="171" customWidth="1"/>
    <col min="3" max="3" width="10.125" customWidth="1"/>
  </cols>
  <sheetData>
    <row r="1" spans="1:2" ht="33" customHeight="1" x14ac:dyDescent="0.15">
      <c r="B1" s="172" t="s">
        <v>0</v>
      </c>
    </row>
    <row r="2" spans="1:2" ht="21" customHeight="1" x14ac:dyDescent="0.15">
      <c r="A2" s="173"/>
      <c r="B2" s="174" t="s">
        <v>1</v>
      </c>
    </row>
    <row r="3" spans="1:2" x14ac:dyDescent="0.15">
      <c r="A3" s="161">
        <v>1</v>
      </c>
      <c r="B3" s="175" t="s">
        <v>2</v>
      </c>
    </row>
    <row r="4" spans="1:2" x14ac:dyDescent="0.15">
      <c r="A4" s="161">
        <v>2</v>
      </c>
      <c r="B4" s="175" t="s">
        <v>3</v>
      </c>
    </row>
    <row r="5" spans="1:2" x14ac:dyDescent="0.15">
      <c r="A5" s="161">
        <v>3</v>
      </c>
      <c r="B5" s="175" t="s">
        <v>4</v>
      </c>
    </row>
    <row r="6" spans="1:2" x14ac:dyDescent="0.15">
      <c r="A6" s="161">
        <v>4</v>
      </c>
      <c r="B6" s="175" t="s">
        <v>5</v>
      </c>
    </row>
    <row r="7" spans="1:2" x14ac:dyDescent="0.15">
      <c r="A7" s="161">
        <v>5</v>
      </c>
      <c r="B7" s="175" t="s">
        <v>6</v>
      </c>
    </row>
    <row r="8" spans="1:2" ht="13.5" customHeight="1" x14ac:dyDescent="0.15">
      <c r="A8" s="161">
        <v>6</v>
      </c>
      <c r="B8" s="175" t="s">
        <v>7</v>
      </c>
    </row>
    <row r="9" spans="1:2" s="170" customFormat="1" ht="15" customHeight="1" x14ac:dyDescent="0.15">
      <c r="A9" s="176">
        <v>7</v>
      </c>
      <c r="B9" s="177" t="s">
        <v>8</v>
      </c>
    </row>
    <row r="10" spans="1:2" x14ac:dyDescent="0.15">
      <c r="A10" s="161"/>
      <c r="B10" s="175"/>
    </row>
    <row r="11" spans="1:2" ht="18.95" customHeight="1" x14ac:dyDescent="0.15">
      <c r="A11" s="173"/>
      <c r="B11" s="178" t="s">
        <v>9</v>
      </c>
    </row>
    <row r="12" spans="1:2" ht="15.95" customHeight="1" x14ac:dyDescent="0.15">
      <c r="A12" s="161">
        <v>1</v>
      </c>
      <c r="B12" s="179" t="s">
        <v>10</v>
      </c>
    </row>
    <row r="13" spans="1:2" x14ac:dyDescent="0.15">
      <c r="A13" s="161">
        <v>2</v>
      </c>
      <c r="B13" s="175" t="s">
        <v>11</v>
      </c>
    </row>
    <row r="14" spans="1:2" x14ac:dyDescent="0.15">
      <c r="A14" s="161">
        <v>3</v>
      </c>
      <c r="B14" s="175" t="s">
        <v>12</v>
      </c>
    </row>
    <row r="15" spans="1:2" ht="19.5" customHeight="1" x14ac:dyDescent="0.15">
      <c r="A15" s="161">
        <v>4</v>
      </c>
      <c r="B15" s="177" t="s">
        <v>13</v>
      </c>
    </row>
    <row r="16" spans="1:2" x14ac:dyDescent="0.15">
      <c r="A16" s="161">
        <v>5</v>
      </c>
      <c r="B16" s="175" t="s">
        <v>14</v>
      </c>
    </row>
    <row r="17" spans="1:2" x14ac:dyDescent="0.15">
      <c r="A17" s="161">
        <v>6</v>
      </c>
      <c r="B17" s="175" t="s">
        <v>15</v>
      </c>
    </row>
    <row r="18" spans="1:2" x14ac:dyDescent="0.15">
      <c r="A18" s="161">
        <v>7</v>
      </c>
      <c r="B18" s="175" t="s">
        <v>16</v>
      </c>
    </row>
    <row r="19" spans="1:2" x14ac:dyDescent="0.15">
      <c r="A19" s="161"/>
      <c r="B19" s="175"/>
    </row>
    <row r="20" spans="1:2" ht="20.25" x14ac:dyDescent="0.15">
      <c r="A20" s="173"/>
      <c r="B20" s="174" t="s">
        <v>17</v>
      </c>
    </row>
    <row r="21" spans="1:2" x14ac:dyDescent="0.15">
      <c r="A21" s="161">
        <v>1</v>
      </c>
      <c r="B21" s="179" t="s">
        <v>18</v>
      </c>
    </row>
    <row r="22" spans="1:2" x14ac:dyDescent="0.15">
      <c r="A22" s="161">
        <v>2</v>
      </c>
      <c r="B22" s="175" t="s">
        <v>19</v>
      </c>
    </row>
    <row r="23" spans="1:2" x14ac:dyDescent="0.15">
      <c r="A23" s="161">
        <v>3</v>
      </c>
      <c r="B23" s="175" t="s">
        <v>20</v>
      </c>
    </row>
    <row r="24" spans="1:2" x14ac:dyDescent="0.15">
      <c r="A24" s="161">
        <v>4</v>
      </c>
      <c r="B24" s="175" t="s">
        <v>21</v>
      </c>
    </row>
    <row r="25" spans="1:2" ht="28.5" x14ac:dyDescent="0.15">
      <c r="A25" s="161">
        <v>5</v>
      </c>
      <c r="B25" s="175" t="s">
        <v>22</v>
      </c>
    </row>
    <row r="26" spans="1:2" ht="28.5" x14ac:dyDescent="0.15">
      <c r="A26" s="161">
        <v>6</v>
      </c>
      <c r="B26" s="175" t="s">
        <v>23</v>
      </c>
    </row>
    <row r="27" spans="1:2" ht="28.5" x14ac:dyDescent="0.15">
      <c r="A27" s="161">
        <v>7</v>
      </c>
      <c r="B27" s="175" t="s">
        <v>24</v>
      </c>
    </row>
    <row r="28" spans="1:2" x14ac:dyDescent="0.15">
      <c r="A28" s="161"/>
      <c r="B28" s="175"/>
    </row>
    <row r="29" spans="1:2" ht="20.25" x14ac:dyDescent="0.15">
      <c r="A29" s="173"/>
      <c r="B29" s="174" t="s">
        <v>25</v>
      </c>
    </row>
    <row r="30" spans="1:2" x14ac:dyDescent="0.15">
      <c r="A30" s="161">
        <v>1</v>
      </c>
      <c r="B30" s="179" t="s">
        <v>26</v>
      </c>
    </row>
    <row r="31" spans="1:2" x14ac:dyDescent="0.15">
      <c r="A31" s="161">
        <v>2</v>
      </c>
      <c r="B31" s="175" t="s">
        <v>27</v>
      </c>
    </row>
    <row r="32" spans="1:2" x14ac:dyDescent="0.15">
      <c r="A32" s="161">
        <v>3</v>
      </c>
      <c r="B32" s="175" t="s">
        <v>28</v>
      </c>
    </row>
    <row r="33" spans="1:2" ht="28.5" x14ac:dyDescent="0.15">
      <c r="A33" s="161">
        <v>4</v>
      </c>
      <c r="B33" s="175" t="s">
        <v>29</v>
      </c>
    </row>
    <row r="34" spans="1:2" ht="28.5" x14ac:dyDescent="0.15">
      <c r="A34" s="161">
        <v>5</v>
      </c>
      <c r="B34" s="175" t="s">
        <v>30</v>
      </c>
    </row>
    <row r="35" spans="1:2" x14ac:dyDescent="0.15">
      <c r="A35" s="161">
        <v>6</v>
      </c>
      <c r="B35" s="175" t="s">
        <v>31</v>
      </c>
    </row>
    <row r="36" spans="1:2" x14ac:dyDescent="0.15">
      <c r="A36" s="161">
        <v>7</v>
      </c>
      <c r="B36" s="175" t="s">
        <v>32</v>
      </c>
    </row>
  </sheetData>
  <phoneticPr fontId="40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O25"/>
  <sheetViews>
    <sheetView workbookViewId="0">
      <selection activeCell="K21" sqref="K21"/>
    </sheetView>
  </sheetViews>
  <sheetFormatPr defaultColWidth="9" defaultRowHeight="17.25" x14ac:dyDescent="0.3"/>
  <cols>
    <col min="1" max="1" width="5.625" style="20" customWidth="1"/>
    <col min="2" max="2" width="8.625" style="20" customWidth="1"/>
    <col min="3" max="3" width="17.5" style="20" customWidth="1"/>
    <col min="4" max="4" width="7.375" style="20" customWidth="1"/>
    <col min="5" max="5" width="15.5" style="20" customWidth="1"/>
    <col min="6" max="6" width="12" style="20" customWidth="1"/>
    <col min="7" max="7" width="7.875" style="20" customWidth="1"/>
    <col min="8" max="8" width="11.25" style="20" customWidth="1"/>
    <col min="9" max="13" width="6.25" style="20" customWidth="1"/>
    <col min="14" max="14" width="7.875" style="20" customWidth="1"/>
    <col min="15" max="15" width="4.625" style="20" customWidth="1"/>
    <col min="16" max="16384" width="9" style="20"/>
  </cols>
  <sheetData>
    <row r="1" spans="1:15" ht="29.25" x14ac:dyDescent="0.3">
      <c r="A1" s="369" t="s">
        <v>279</v>
      </c>
      <c r="B1" s="369"/>
      <c r="C1" s="369"/>
      <c r="D1" s="369"/>
      <c r="E1" s="369"/>
      <c r="F1" s="369"/>
      <c r="G1" s="369"/>
      <c r="H1" s="369"/>
      <c r="I1" s="369"/>
      <c r="J1" s="369"/>
      <c r="K1" s="369"/>
      <c r="L1" s="369"/>
      <c r="M1" s="369"/>
      <c r="N1" s="369"/>
      <c r="O1" s="369"/>
    </row>
    <row r="2" spans="1:15" s="18" customFormat="1" ht="16.5" x14ac:dyDescent="0.35">
      <c r="A2" s="373" t="s">
        <v>280</v>
      </c>
      <c r="B2" s="373" t="s">
        <v>281</v>
      </c>
      <c r="C2" s="373" t="s">
        <v>282</v>
      </c>
      <c r="D2" s="373" t="s">
        <v>283</v>
      </c>
      <c r="E2" s="373" t="s">
        <v>284</v>
      </c>
      <c r="F2" s="373" t="s">
        <v>285</v>
      </c>
      <c r="G2" s="373" t="s">
        <v>286</v>
      </c>
      <c r="H2" s="373" t="s">
        <v>287</v>
      </c>
      <c r="I2" s="21" t="s">
        <v>288</v>
      </c>
      <c r="J2" s="21" t="s">
        <v>289</v>
      </c>
      <c r="K2" s="21" t="s">
        <v>290</v>
      </c>
      <c r="L2" s="21" t="s">
        <v>291</v>
      </c>
      <c r="M2" s="21" t="s">
        <v>292</v>
      </c>
      <c r="N2" s="373" t="s">
        <v>293</v>
      </c>
      <c r="O2" s="373" t="s">
        <v>294</v>
      </c>
    </row>
    <row r="3" spans="1:15" s="18" customFormat="1" ht="16.5" x14ac:dyDescent="0.35">
      <c r="A3" s="373"/>
      <c r="B3" s="373"/>
      <c r="C3" s="373"/>
      <c r="D3" s="373"/>
      <c r="E3" s="373"/>
      <c r="F3" s="373"/>
      <c r="G3" s="373"/>
      <c r="H3" s="373"/>
      <c r="I3" s="21" t="s">
        <v>295</v>
      </c>
      <c r="J3" s="21" t="s">
        <v>295</v>
      </c>
      <c r="K3" s="21" t="s">
        <v>295</v>
      </c>
      <c r="L3" s="21" t="s">
        <v>295</v>
      </c>
      <c r="M3" s="21" t="s">
        <v>295</v>
      </c>
      <c r="N3" s="373"/>
      <c r="O3" s="373"/>
    </row>
    <row r="4" spans="1:15" s="18" customFormat="1" ht="16.5" x14ac:dyDescent="0.35">
      <c r="A4" s="28">
        <v>1</v>
      </c>
      <c r="B4" s="29" t="s">
        <v>296</v>
      </c>
      <c r="C4" s="28" t="s">
        <v>297</v>
      </c>
      <c r="D4" s="28" t="s">
        <v>212</v>
      </c>
      <c r="E4" s="28" t="s">
        <v>61</v>
      </c>
      <c r="F4" s="28" t="s">
        <v>298</v>
      </c>
      <c r="G4" s="28" t="s">
        <v>65</v>
      </c>
      <c r="H4" s="28" t="s">
        <v>299</v>
      </c>
      <c r="I4" s="28"/>
      <c r="J4" s="28">
        <v>1</v>
      </c>
      <c r="K4" s="28"/>
      <c r="L4" s="28">
        <v>1</v>
      </c>
      <c r="M4" s="28"/>
      <c r="N4" s="28">
        <f>I4+J4+K4+L4+M4</f>
        <v>2</v>
      </c>
      <c r="O4" s="28" t="s">
        <v>300</v>
      </c>
    </row>
    <row r="5" spans="1:15" s="18" customFormat="1" ht="16.5" x14ac:dyDescent="0.35">
      <c r="A5" s="28">
        <v>2</v>
      </c>
      <c r="B5" s="29" t="s">
        <v>301</v>
      </c>
      <c r="C5" s="28" t="s">
        <v>297</v>
      </c>
      <c r="D5" s="28" t="s">
        <v>212</v>
      </c>
      <c r="E5" s="28" t="s">
        <v>61</v>
      </c>
      <c r="F5" s="28" t="s">
        <v>298</v>
      </c>
      <c r="G5" s="28" t="s">
        <v>65</v>
      </c>
      <c r="H5" s="28" t="s">
        <v>299</v>
      </c>
      <c r="I5" s="28">
        <v>2</v>
      </c>
      <c r="J5" s="28"/>
      <c r="K5" s="28">
        <v>1</v>
      </c>
      <c r="L5" s="28"/>
      <c r="M5" s="28"/>
      <c r="N5" s="28">
        <f t="shared" ref="N5:N23" si="0">I5+J5+K5+L5+M5</f>
        <v>3</v>
      </c>
      <c r="O5" s="28" t="s">
        <v>300</v>
      </c>
    </row>
    <row r="6" spans="1:15" s="18" customFormat="1" ht="16.5" x14ac:dyDescent="0.35">
      <c r="A6" s="28">
        <v>3</v>
      </c>
      <c r="B6" s="29" t="s">
        <v>302</v>
      </c>
      <c r="C6" s="28" t="s">
        <v>297</v>
      </c>
      <c r="D6" s="28" t="s">
        <v>213</v>
      </c>
      <c r="E6" s="28" t="s">
        <v>61</v>
      </c>
      <c r="F6" s="28" t="s">
        <v>298</v>
      </c>
      <c r="G6" s="28" t="s">
        <v>65</v>
      </c>
      <c r="H6" s="28" t="s">
        <v>299</v>
      </c>
      <c r="I6" s="28">
        <v>1</v>
      </c>
      <c r="J6" s="28"/>
      <c r="K6" s="28">
        <v>1</v>
      </c>
      <c r="L6" s="28"/>
      <c r="M6" s="28">
        <v>1</v>
      </c>
      <c r="N6" s="28">
        <f t="shared" si="0"/>
        <v>3</v>
      </c>
      <c r="O6" s="28" t="s">
        <v>300</v>
      </c>
    </row>
    <row r="7" spans="1:15" s="18" customFormat="1" ht="16.5" x14ac:dyDescent="0.35">
      <c r="A7" s="28">
        <v>4</v>
      </c>
      <c r="B7" s="29" t="s">
        <v>303</v>
      </c>
      <c r="C7" s="28" t="s">
        <v>297</v>
      </c>
      <c r="D7" s="28" t="s">
        <v>213</v>
      </c>
      <c r="E7" s="28" t="s">
        <v>61</v>
      </c>
      <c r="F7" s="28" t="s">
        <v>298</v>
      </c>
      <c r="G7" s="28" t="s">
        <v>65</v>
      </c>
      <c r="H7" s="28" t="s">
        <v>299</v>
      </c>
      <c r="I7" s="28">
        <v>2</v>
      </c>
      <c r="J7" s="28"/>
      <c r="K7" s="28"/>
      <c r="L7" s="28"/>
      <c r="M7" s="28"/>
      <c r="N7" s="28">
        <f t="shared" si="0"/>
        <v>2</v>
      </c>
      <c r="O7" s="28" t="s">
        <v>300</v>
      </c>
    </row>
    <row r="8" spans="1:15" s="18" customFormat="1" ht="16.5" x14ac:dyDescent="0.35">
      <c r="A8" s="28">
        <v>5</v>
      </c>
      <c r="B8" s="29" t="s">
        <v>304</v>
      </c>
      <c r="C8" s="28" t="s">
        <v>297</v>
      </c>
      <c r="D8" s="28" t="s">
        <v>213</v>
      </c>
      <c r="E8" s="28" t="s">
        <v>61</v>
      </c>
      <c r="F8" s="28" t="s">
        <v>298</v>
      </c>
      <c r="G8" s="28" t="s">
        <v>65</v>
      </c>
      <c r="H8" s="28" t="s">
        <v>299</v>
      </c>
      <c r="I8" s="28">
        <v>2</v>
      </c>
      <c r="J8" s="28"/>
      <c r="K8" s="28"/>
      <c r="L8" s="28"/>
      <c r="M8" s="28"/>
      <c r="N8" s="28">
        <f t="shared" si="0"/>
        <v>2</v>
      </c>
      <c r="O8" s="28" t="s">
        <v>300</v>
      </c>
    </row>
    <row r="9" spans="1:15" s="18" customFormat="1" ht="16.5" x14ac:dyDescent="0.35">
      <c r="A9" s="28">
        <v>6</v>
      </c>
      <c r="B9" s="29" t="s">
        <v>305</v>
      </c>
      <c r="C9" s="28" t="s">
        <v>297</v>
      </c>
      <c r="D9" s="28" t="s">
        <v>214</v>
      </c>
      <c r="E9" s="28" t="s">
        <v>61</v>
      </c>
      <c r="F9" s="28" t="s">
        <v>298</v>
      </c>
      <c r="G9" s="28" t="s">
        <v>65</v>
      </c>
      <c r="H9" s="28" t="s">
        <v>299</v>
      </c>
      <c r="I9" s="28"/>
      <c r="J9" s="28">
        <v>1</v>
      </c>
      <c r="K9" s="28"/>
      <c r="L9" s="28">
        <v>1</v>
      </c>
      <c r="M9" s="28"/>
      <c r="N9" s="28">
        <f t="shared" si="0"/>
        <v>2</v>
      </c>
      <c r="O9" s="28" t="s">
        <v>300</v>
      </c>
    </row>
    <row r="10" spans="1:15" s="18" customFormat="1" ht="16.5" x14ac:dyDescent="0.35">
      <c r="A10" s="28">
        <v>7</v>
      </c>
      <c r="B10" s="29" t="s">
        <v>306</v>
      </c>
      <c r="C10" s="28" t="s">
        <v>297</v>
      </c>
      <c r="D10" s="28" t="s">
        <v>214</v>
      </c>
      <c r="E10" s="28" t="s">
        <v>61</v>
      </c>
      <c r="F10" s="28" t="s">
        <v>298</v>
      </c>
      <c r="G10" s="28" t="s">
        <v>65</v>
      </c>
      <c r="H10" s="28" t="s">
        <v>299</v>
      </c>
      <c r="I10" s="28"/>
      <c r="J10" s="28">
        <v>1</v>
      </c>
      <c r="K10" s="28"/>
      <c r="L10" s="28"/>
      <c r="M10" s="28"/>
      <c r="N10" s="28">
        <f t="shared" si="0"/>
        <v>1</v>
      </c>
      <c r="O10" s="28" t="s">
        <v>300</v>
      </c>
    </row>
    <row r="11" spans="1:15" s="18" customFormat="1" ht="16.5" x14ac:dyDescent="0.35">
      <c r="A11" s="28">
        <v>8</v>
      </c>
      <c r="B11" s="29" t="s">
        <v>307</v>
      </c>
      <c r="C11" s="28" t="s">
        <v>297</v>
      </c>
      <c r="D11" s="28" t="s">
        <v>214</v>
      </c>
      <c r="E11" s="28" t="s">
        <v>61</v>
      </c>
      <c r="F11" s="28" t="s">
        <v>298</v>
      </c>
      <c r="G11" s="28" t="s">
        <v>65</v>
      </c>
      <c r="H11" s="28" t="s">
        <v>299</v>
      </c>
      <c r="I11" s="28">
        <v>1</v>
      </c>
      <c r="J11" s="28"/>
      <c r="K11" s="28">
        <v>1</v>
      </c>
      <c r="L11" s="28"/>
      <c r="M11" s="28">
        <v>1</v>
      </c>
      <c r="N11" s="28">
        <f t="shared" si="0"/>
        <v>3</v>
      </c>
      <c r="O11" s="28" t="s">
        <v>300</v>
      </c>
    </row>
    <row r="12" spans="1:15" s="18" customFormat="1" ht="16.5" x14ac:dyDescent="0.35">
      <c r="A12" s="28">
        <v>9</v>
      </c>
      <c r="B12" s="29" t="s">
        <v>308</v>
      </c>
      <c r="C12" s="28" t="s">
        <v>297</v>
      </c>
      <c r="D12" s="28" t="s">
        <v>214</v>
      </c>
      <c r="E12" s="28" t="s">
        <v>61</v>
      </c>
      <c r="F12" s="28" t="s">
        <v>298</v>
      </c>
      <c r="G12" s="28" t="s">
        <v>65</v>
      </c>
      <c r="H12" s="28" t="s">
        <v>299</v>
      </c>
      <c r="I12" s="28">
        <v>1</v>
      </c>
      <c r="J12" s="28"/>
      <c r="K12" s="28"/>
      <c r="L12" s="28"/>
      <c r="M12" s="28"/>
      <c r="N12" s="28">
        <f t="shared" si="0"/>
        <v>1</v>
      </c>
      <c r="O12" s="28" t="s">
        <v>300</v>
      </c>
    </row>
    <row r="13" spans="1:15" s="18" customFormat="1" ht="16.5" x14ac:dyDescent="0.35">
      <c r="A13" s="28">
        <v>10</v>
      </c>
      <c r="B13" s="29" t="s">
        <v>309</v>
      </c>
      <c r="C13" s="28" t="s">
        <v>297</v>
      </c>
      <c r="D13" s="28" t="s">
        <v>214</v>
      </c>
      <c r="E13" s="28" t="s">
        <v>61</v>
      </c>
      <c r="F13" s="28" t="s">
        <v>298</v>
      </c>
      <c r="G13" s="28" t="s">
        <v>65</v>
      </c>
      <c r="H13" s="28" t="s">
        <v>299</v>
      </c>
      <c r="I13" s="28"/>
      <c r="J13" s="28"/>
      <c r="K13" s="28">
        <v>1</v>
      </c>
      <c r="L13" s="28"/>
      <c r="M13" s="28"/>
      <c r="N13" s="28">
        <f t="shared" si="0"/>
        <v>1</v>
      </c>
      <c r="O13" s="28" t="s">
        <v>300</v>
      </c>
    </row>
    <row r="14" spans="1:15" s="18" customFormat="1" ht="16.5" x14ac:dyDescent="0.35">
      <c r="A14" s="28">
        <v>11</v>
      </c>
      <c r="B14" s="29" t="s">
        <v>296</v>
      </c>
      <c r="C14" s="28" t="s">
        <v>310</v>
      </c>
      <c r="D14" s="28" t="s">
        <v>212</v>
      </c>
      <c r="E14" s="28" t="s">
        <v>61</v>
      </c>
      <c r="F14" s="28" t="s">
        <v>298</v>
      </c>
      <c r="G14" s="28" t="s">
        <v>65</v>
      </c>
      <c r="H14" s="28" t="s">
        <v>299</v>
      </c>
      <c r="I14" s="28"/>
      <c r="J14" s="28">
        <v>1</v>
      </c>
      <c r="K14" s="28"/>
      <c r="L14" s="28"/>
      <c r="M14" s="28">
        <v>1</v>
      </c>
      <c r="N14" s="28">
        <f t="shared" si="0"/>
        <v>2</v>
      </c>
      <c r="O14" s="28" t="s">
        <v>300</v>
      </c>
    </row>
    <row r="15" spans="1:15" s="18" customFormat="1" ht="16.5" x14ac:dyDescent="0.35">
      <c r="A15" s="28">
        <v>12</v>
      </c>
      <c r="B15" s="29" t="s">
        <v>301</v>
      </c>
      <c r="C15" s="28" t="s">
        <v>310</v>
      </c>
      <c r="D15" s="28" t="s">
        <v>212</v>
      </c>
      <c r="E15" s="28" t="s">
        <v>61</v>
      </c>
      <c r="F15" s="28" t="s">
        <v>298</v>
      </c>
      <c r="G15" s="28" t="s">
        <v>65</v>
      </c>
      <c r="H15" s="28" t="s">
        <v>299</v>
      </c>
      <c r="I15" s="28">
        <v>1</v>
      </c>
      <c r="J15" s="28"/>
      <c r="K15" s="28"/>
      <c r="L15" s="28"/>
      <c r="M15" s="28"/>
      <c r="N15" s="28">
        <f t="shared" si="0"/>
        <v>1</v>
      </c>
      <c r="O15" s="28" t="s">
        <v>300</v>
      </c>
    </row>
    <row r="16" spans="1:15" s="18" customFormat="1" ht="16.5" x14ac:dyDescent="0.35">
      <c r="A16" s="28">
        <v>13</v>
      </c>
      <c r="B16" s="29" t="s">
        <v>302</v>
      </c>
      <c r="C16" s="28" t="s">
        <v>310</v>
      </c>
      <c r="D16" s="28" t="s">
        <v>213</v>
      </c>
      <c r="E16" s="28" t="s">
        <v>61</v>
      </c>
      <c r="F16" s="28" t="s">
        <v>298</v>
      </c>
      <c r="G16" s="28" t="s">
        <v>65</v>
      </c>
      <c r="H16" s="28" t="s">
        <v>299</v>
      </c>
      <c r="I16" s="28">
        <v>1</v>
      </c>
      <c r="J16" s="28"/>
      <c r="K16" s="28">
        <v>1</v>
      </c>
      <c r="L16" s="28"/>
      <c r="M16" s="28"/>
      <c r="N16" s="28">
        <f t="shared" si="0"/>
        <v>2</v>
      </c>
      <c r="O16" s="28" t="s">
        <v>300</v>
      </c>
    </row>
    <row r="17" spans="1:15" s="18" customFormat="1" ht="16.5" x14ac:dyDescent="0.35">
      <c r="A17" s="28">
        <v>14</v>
      </c>
      <c r="B17" s="29" t="s">
        <v>311</v>
      </c>
      <c r="C17" s="28" t="s">
        <v>310</v>
      </c>
      <c r="D17" s="28" t="s">
        <v>213</v>
      </c>
      <c r="E17" s="28" t="s">
        <v>61</v>
      </c>
      <c r="F17" s="28" t="s">
        <v>298</v>
      </c>
      <c r="G17" s="28" t="s">
        <v>65</v>
      </c>
      <c r="H17" s="28" t="s">
        <v>299</v>
      </c>
      <c r="I17" s="28">
        <v>2</v>
      </c>
      <c r="J17" s="28"/>
      <c r="K17" s="28"/>
      <c r="L17" s="28"/>
      <c r="M17" s="28"/>
      <c r="N17" s="28">
        <f t="shared" si="0"/>
        <v>2</v>
      </c>
      <c r="O17" s="28" t="s">
        <v>300</v>
      </c>
    </row>
    <row r="18" spans="1:15" s="18" customFormat="1" ht="16.5" x14ac:dyDescent="0.35">
      <c r="A18" s="28">
        <v>15</v>
      </c>
      <c r="B18" s="29" t="s">
        <v>305</v>
      </c>
      <c r="C18" s="28" t="s">
        <v>310</v>
      </c>
      <c r="D18" s="28" t="s">
        <v>214</v>
      </c>
      <c r="E18" s="28" t="s">
        <v>61</v>
      </c>
      <c r="F18" s="28" t="s">
        <v>298</v>
      </c>
      <c r="G18" s="28" t="s">
        <v>65</v>
      </c>
      <c r="H18" s="28" t="s">
        <v>299</v>
      </c>
      <c r="I18" s="28">
        <v>1</v>
      </c>
      <c r="J18" s="28"/>
      <c r="K18" s="28">
        <v>1</v>
      </c>
      <c r="L18" s="28"/>
      <c r="M18" s="28"/>
      <c r="N18" s="28">
        <f t="shared" si="0"/>
        <v>2</v>
      </c>
      <c r="O18" s="28" t="s">
        <v>300</v>
      </c>
    </row>
    <row r="19" spans="1:15" s="18" customFormat="1" ht="16.5" x14ac:dyDescent="0.35">
      <c r="A19" s="28">
        <v>16</v>
      </c>
      <c r="B19" s="29" t="s">
        <v>306</v>
      </c>
      <c r="C19" s="28" t="s">
        <v>310</v>
      </c>
      <c r="D19" s="28" t="s">
        <v>214</v>
      </c>
      <c r="E19" s="28" t="s">
        <v>61</v>
      </c>
      <c r="F19" s="28" t="s">
        <v>298</v>
      </c>
      <c r="G19" s="28" t="s">
        <v>65</v>
      </c>
      <c r="H19" s="28" t="s">
        <v>299</v>
      </c>
      <c r="I19" s="28"/>
      <c r="J19" s="28"/>
      <c r="K19" s="28"/>
      <c r="L19" s="28"/>
      <c r="M19" s="28">
        <v>2</v>
      </c>
      <c r="N19" s="28">
        <f t="shared" si="0"/>
        <v>2</v>
      </c>
      <c r="O19" s="28" t="s">
        <v>300</v>
      </c>
    </row>
    <row r="20" spans="1:15" s="18" customFormat="1" ht="16.5" x14ac:dyDescent="0.35">
      <c r="A20" s="28">
        <v>17</v>
      </c>
      <c r="B20" s="29" t="s">
        <v>308</v>
      </c>
      <c r="C20" s="28" t="s">
        <v>310</v>
      </c>
      <c r="D20" s="28" t="s">
        <v>214</v>
      </c>
      <c r="E20" s="28" t="s">
        <v>61</v>
      </c>
      <c r="F20" s="28" t="s">
        <v>298</v>
      </c>
      <c r="G20" s="28" t="s">
        <v>65</v>
      </c>
      <c r="H20" s="28" t="s">
        <v>299</v>
      </c>
      <c r="I20" s="28"/>
      <c r="J20" s="28">
        <v>1</v>
      </c>
      <c r="K20" s="28"/>
      <c r="L20" s="28">
        <v>1</v>
      </c>
      <c r="M20" s="28">
        <v>1</v>
      </c>
      <c r="N20" s="28">
        <f t="shared" si="0"/>
        <v>3</v>
      </c>
      <c r="O20" s="28" t="s">
        <v>300</v>
      </c>
    </row>
    <row r="21" spans="1:15" s="18" customFormat="1" ht="16.5" x14ac:dyDescent="0.35">
      <c r="A21" s="28">
        <v>18</v>
      </c>
      <c r="B21" s="29" t="s">
        <v>312</v>
      </c>
      <c r="C21" s="28" t="s">
        <v>310</v>
      </c>
      <c r="D21" s="28" t="s">
        <v>214</v>
      </c>
      <c r="E21" s="28" t="s">
        <v>61</v>
      </c>
      <c r="F21" s="28" t="s">
        <v>298</v>
      </c>
      <c r="G21" s="28" t="s">
        <v>65</v>
      </c>
      <c r="H21" s="28" t="s">
        <v>299</v>
      </c>
      <c r="I21" s="28">
        <v>2</v>
      </c>
      <c r="J21" s="28"/>
      <c r="K21" s="28"/>
      <c r="L21" s="28"/>
      <c r="M21" s="28"/>
      <c r="N21" s="28">
        <f t="shared" si="0"/>
        <v>2</v>
      </c>
      <c r="O21" s="28" t="s">
        <v>300</v>
      </c>
    </row>
    <row r="22" spans="1:15" s="18" customFormat="1" ht="16.5" x14ac:dyDescent="0.35">
      <c r="A22" s="28">
        <v>19</v>
      </c>
      <c r="B22" s="29" t="s">
        <v>307</v>
      </c>
      <c r="C22" s="28" t="s">
        <v>310</v>
      </c>
      <c r="D22" s="28" t="s">
        <v>214</v>
      </c>
      <c r="E22" s="28" t="s">
        <v>61</v>
      </c>
      <c r="F22" s="28" t="s">
        <v>298</v>
      </c>
      <c r="G22" s="28" t="s">
        <v>65</v>
      </c>
      <c r="H22" s="28" t="s">
        <v>299</v>
      </c>
      <c r="I22" s="28"/>
      <c r="J22" s="28"/>
      <c r="K22" s="28"/>
      <c r="L22" s="28"/>
      <c r="M22" s="28">
        <v>2</v>
      </c>
      <c r="N22" s="28">
        <f t="shared" si="0"/>
        <v>2</v>
      </c>
      <c r="O22" s="28" t="s">
        <v>300</v>
      </c>
    </row>
    <row r="23" spans="1:15" s="18" customFormat="1" ht="16.5" x14ac:dyDescent="0.35">
      <c r="A23" s="28">
        <v>20</v>
      </c>
      <c r="B23" s="29" t="s">
        <v>309</v>
      </c>
      <c r="C23" s="28" t="s">
        <v>310</v>
      </c>
      <c r="D23" s="28" t="s">
        <v>214</v>
      </c>
      <c r="E23" s="28" t="s">
        <v>61</v>
      </c>
      <c r="F23" s="28" t="s">
        <v>298</v>
      </c>
      <c r="G23" s="28" t="s">
        <v>65</v>
      </c>
      <c r="H23" s="28" t="s">
        <v>299</v>
      </c>
      <c r="I23" s="28"/>
      <c r="J23" s="28">
        <v>1</v>
      </c>
      <c r="K23" s="28">
        <v>1</v>
      </c>
      <c r="L23" s="28"/>
      <c r="M23" s="28"/>
      <c r="N23" s="28">
        <f t="shared" si="0"/>
        <v>2</v>
      </c>
      <c r="O23" s="28" t="s">
        <v>300</v>
      </c>
    </row>
    <row r="24" spans="1:15" s="19" customFormat="1" ht="21" x14ac:dyDescent="0.35">
      <c r="A24" s="370" t="s">
        <v>313</v>
      </c>
      <c r="B24" s="370"/>
      <c r="C24" s="370"/>
      <c r="D24" s="370"/>
      <c r="E24" s="28"/>
      <c r="F24" s="44"/>
      <c r="G24" s="44"/>
      <c r="H24" s="44"/>
      <c r="I24" s="44"/>
      <c r="J24" s="370" t="s">
        <v>314</v>
      </c>
      <c r="K24" s="370"/>
      <c r="L24" s="370"/>
      <c r="M24" s="370"/>
      <c r="N24" s="43"/>
      <c r="O24" s="45"/>
    </row>
    <row r="25" spans="1:15" ht="36" customHeight="1" x14ac:dyDescent="0.3">
      <c r="A25" s="371" t="s">
        <v>315</v>
      </c>
      <c r="B25" s="372"/>
      <c r="C25" s="372"/>
      <c r="D25" s="372"/>
      <c r="E25" s="372"/>
      <c r="F25" s="372"/>
      <c r="G25" s="372"/>
      <c r="H25" s="372"/>
      <c r="I25" s="372"/>
      <c r="J25" s="372"/>
      <c r="K25" s="372"/>
      <c r="L25" s="372"/>
      <c r="M25" s="372"/>
      <c r="N25" s="372"/>
      <c r="O25" s="372"/>
    </row>
  </sheetData>
  <mergeCells count="14">
    <mergeCell ref="A1:O1"/>
    <mergeCell ref="A24:D24"/>
    <mergeCell ref="J24:M24"/>
    <mergeCell ref="A25:O25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40" type="noConversion"/>
  <dataValidations count="1">
    <dataValidation type="list" allowBlank="1" showInputMessage="1" showErrorMessage="1" sqref="O1 O3 O4:O23 O24:O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25"/>
  <sheetViews>
    <sheetView workbookViewId="0">
      <selection activeCell="L21" sqref="L21"/>
    </sheetView>
  </sheetViews>
  <sheetFormatPr defaultColWidth="9" defaultRowHeight="14.25" x14ac:dyDescent="0.15"/>
  <cols>
    <col min="1" max="1" width="4.625" customWidth="1"/>
    <col min="2" max="2" width="10.75" customWidth="1"/>
    <col min="3" max="3" width="6.375" customWidth="1"/>
    <col min="4" max="4" width="17.5" customWidth="1"/>
    <col min="5" max="5" width="8.75" customWidth="1"/>
    <col min="6" max="6" width="15.875" customWidth="1"/>
    <col min="7" max="10" width="9.5" customWidth="1"/>
    <col min="11" max="11" width="9.625" customWidth="1"/>
    <col min="12" max="12" width="13.125" customWidth="1"/>
    <col min="13" max="13" width="11.125" customWidth="1"/>
  </cols>
  <sheetData>
    <row r="1" spans="1:13" ht="36" customHeight="1" x14ac:dyDescent="0.15">
      <c r="A1" s="369" t="s">
        <v>316</v>
      </c>
      <c r="B1" s="369"/>
      <c r="C1" s="369"/>
      <c r="D1" s="369"/>
      <c r="E1" s="369"/>
      <c r="F1" s="369"/>
      <c r="G1" s="369"/>
      <c r="H1" s="369"/>
      <c r="I1" s="369"/>
      <c r="J1" s="369"/>
      <c r="K1" s="369"/>
      <c r="L1" s="369"/>
      <c r="M1" s="369"/>
    </row>
    <row r="2" spans="1:13" s="17" customFormat="1" ht="16.5" x14ac:dyDescent="0.3">
      <c r="A2" s="373" t="s">
        <v>280</v>
      </c>
      <c r="B2" s="373" t="s">
        <v>285</v>
      </c>
      <c r="C2" s="373" t="s">
        <v>281</v>
      </c>
      <c r="D2" s="373" t="s">
        <v>282</v>
      </c>
      <c r="E2" s="373" t="s">
        <v>283</v>
      </c>
      <c r="F2" s="373" t="s">
        <v>284</v>
      </c>
      <c r="G2" s="373" t="s">
        <v>317</v>
      </c>
      <c r="H2" s="373"/>
      <c r="I2" s="373" t="s">
        <v>318</v>
      </c>
      <c r="J2" s="373"/>
      <c r="K2" s="377" t="s">
        <v>319</v>
      </c>
      <c r="L2" s="378" t="s">
        <v>320</v>
      </c>
      <c r="M2" s="380" t="s">
        <v>321</v>
      </c>
    </row>
    <row r="3" spans="1:13" s="17" customFormat="1" ht="16.5" x14ac:dyDescent="0.3">
      <c r="A3" s="373"/>
      <c r="B3" s="373"/>
      <c r="C3" s="373"/>
      <c r="D3" s="373"/>
      <c r="E3" s="373"/>
      <c r="F3" s="373"/>
      <c r="G3" s="21" t="s">
        <v>322</v>
      </c>
      <c r="H3" s="21" t="s">
        <v>323</v>
      </c>
      <c r="I3" s="21" t="s">
        <v>322</v>
      </c>
      <c r="J3" s="21" t="s">
        <v>323</v>
      </c>
      <c r="K3" s="377"/>
      <c r="L3" s="379"/>
      <c r="M3" s="380"/>
    </row>
    <row r="4" spans="1:13" s="18" customFormat="1" ht="16.5" x14ac:dyDescent="0.35">
      <c r="A4" s="28">
        <v>1</v>
      </c>
      <c r="B4" s="28" t="s">
        <v>298</v>
      </c>
      <c r="C4" s="29" t="s">
        <v>296</v>
      </c>
      <c r="D4" s="28" t="s">
        <v>297</v>
      </c>
      <c r="E4" s="28" t="s">
        <v>212</v>
      </c>
      <c r="F4" s="28" t="s">
        <v>61</v>
      </c>
      <c r="G4" s="28">
        <v>1</v>
      </c>
      <c r="H4" s="28">
        <v>0</v>
      </c>
      <c r="I4" s="28">
        <v>0</v>
      </c>
      <c r="J4" s="28">
        <v>0</v>
      </c>
      <c r="K4" s="28" t="s">
        <v>324</v>
      </c>
      <c r="L4" s="28" t="s">
        <v>299</v>
      </c>
      <c r="M4" s="28" t="s">
        <v>300</v>
      </c>
    </row>
    <row r="5" spans="1:13" s="18" customFormat="1" ht="16.5" x14ac:dyDescent="0.35">
      <c r="A5" s="28">
        <v>2</v>
      </c>
      <c r="B5" s="28" t="s">
        <v>298</v>
      </c>
      <c r="C5" s="29" t="s">
        <v>301</v>
      </c>
      <c r="D5" s="28" t="s">
        <v>297</v>
      </c>
      <c r="E5" s="28" t="s">
        <v>212</v>
      </c>
      <c r="F5" s="28" t="s">
        <v>61</v>
      </c>
      <c r="G5" s="28">
        <v>1</v>
      </c>
      <c r="H5" s="28">
        <v>0</v>
      </c>
      <c r="I5" s="28">
        <v>0</v>
      </c>
      <c r="J5" s="28">
        <v>0</v>
      </c>
      <c r="K5" s="28" t="s">
        <v>324</v>
      </c>
      <c r="L5" s="28" t="s">
        <v>299</v>
      </c>
      <c r="M5" s="28" t="s">
        <v>300</v>
      </c>
    </row>
    <row r="6" spans="1:13" s="18" customFormat="1" ht="16.5" x14ac:dyDescent="0.35">
      <c r="A6" s="28">
        <v>3</v>
      </c>
      <c r="B6" s="28" t="s">
        <v>298</v>
      </c>
      <c r="C6" s="29" t="s">
        <v>302</v>
      </c>
      <c r="D6" s="28" t="s">
        <v>297</v>
      </c>
      <c r="E6" s="28" t="s">
        <v>213</v>
      </c>
      <c r="F6" s="28" t="s">
        <v>61</v>
      </c>
      <c r="G6" s="28">
        <v>1</v>
      </c>
      <c r="H6" s="28">
        <v>0</v>
      </c>
      <c r="I6" s="28">
        <v>0</v>
      </c>
      <c r="J6" s="28">
        <v>0</v>
      </c>
      <c r="K6" s="28" t="s">
        <v>324</v>
      </c>
      <c r="L6" s="28" t="s">
        <v>299</v>
      </c>
      <c r="M6" s="28" t="s">
        <v>300</v>
      </c>
    </row>
    <row r="7" spans="1:13" s="18" customFormat="1" ht="16.5" x14ac:dyDescent="0.35">
      <c r="A7" s="28">
        <v>4</v>
      </c>
      <c r="B7" s="28" t="s">
        <v>298</v>
      </c>
      <c r="C7" s="29" t="s">
        <v>303</v>
      </c>
      <c r="D7" s="28" t="s">
        <v>297</v>
      </c>
      <c r="E7" s="28" t="s">
        <v>213</v>
      </c>
      <c r="F7" s="28" t="s">
        <v>61</v>
      </c>
      <c r="G7" s="28">
        <v>1</v>
      </c>
      <c r="H7" s="28">
        <v>0</v>
      </c>
      <c r="I7" s="28">
        <v>0</v>
      </c>
      <c r="J7" s="28">
        <v>0</v>
      </c>
      <c r="K7" s="28" t="s">
        <v>324</v>
      </c>
      <c r="L7" s="28" t="s">
        <v>299</v>
      </c>
      <c r="M7" s="28" t="s">
        <v>300</v>
      </c>
    </row>
    <row r="8" spans="1:13" s="18" customFormat="1" ht="16.5" x14ac:dyDescent="0.35">
      <c r="A8" s="28">
        <v>5</v>
      </c>
      <c r="B8" s="28" t="s">
        <v>298</v>
      </c>
      <c r="C8" s="29" t="s">
        <v>304</v>
      </c>
      <c r="D8" s="28" t="s">
        <v>297</v>
      </c>
      <c r="E8" s="28" t="s">
        <v>213</v>
      </c>
      <c r="F8" s="28" t="s">
        <v>61</v>
      </c>
      <c r="G8" s="28">
        <v>1</v>
      </c>
      <c r="H8" s="28">
        <v>0</v>
      </c>
      <c r="I8" s="28">
        <v>0</v>
      </c>
      <c r="J8" s="28">
        <v>0</v>
      </c>
      <c r="K8" s="28" t="s">
        <v>324</v>
      </c>
      <c r="L8" s="28" t="s">
        <v>299</v>
      </c>
      <c r="M8" s="28" t="s">
        <v>300</v>
      </c>
    </row>
    <row r="9" spans="1:13" s="18" customFormat="1" ht="16.5" x14ac:dyDescent="0.35">
      <c r="A9" s="28">
        <v>6</v>
      </c>
      <c r="B9" s="28" t="s">
        <v>298</v>
      </c>
      <c r="C9" s="29" t="s">
        <v>305</v>
      </c>
      <c r="D9" s="28" t="s">
        <v>297</v>
      </c>
      <c r="E9" s="28" t="s">
        <v>214</v>
      </c>
      <c r="F9" s="28" t="s">
        <v>61</v>
      </c>
      <c r="G9" s="28">
        <v>1</v>
      </c>
      <c r="H9" s="28">
        <v>0</v>
      </c>
      <c r="I9" s="28">
        <v>0</v>
      </c>
      <c r="J9" s="28">
        <v>0</v>
      </c>
      <c r="K9" s="28" t="s">
        <v>324</v>
      </c>
      <c r="L9" s="28" t="s">
        <v>299</v>
      </c>
      <c r="M9" s="28" t="s">
        <v>300</v>
      </c>
    </row>
    <row r="10" spans="1:13" s="18" customFormat="1" ht="16.5" x14ac:dyDescent="0.35">
      <c r="A10" s="28">
        <v>7</v>
      </c>
      <c r="B10" s="28" t="s">
        <v>298</v>
      </c>
      <c r="C10" s="29" t="s">
        <v>306</v>
      </c>
      <c r="D10" s="28" t="s">
        <v>297</v>
      </c>
      <c r="E10" s="28" t="s">
        <v>214</v>
      </c>
      <c r="F10" s="28" t="s">
        <v>61</v>
      </c>
      <c r="G10" s="28">
        <v>1</v>
      </c>
      <c r="H10" s="28">
        <v>0</v>
      </c>
      <c r="I10" s="28">
        <v>0</v>
      </c>
      <c r="J10" s="28">
        <v>0</v>
      </c>
      <c r="K10" s="28" t="s">
        <v>324</v>
      </c>
      <c r="L10" s="28" t="s">
        <v>299</v>
      </c>
      <c r="M10" s="28" t="s">
        <v>300</v>
      </c>
    </row>
    <row r="11" spans="1:13" s="18" customFormat="1" ht="16.5" x14ac:dyDescent="0.35">
      <c r="A11" s="28">
        <v>8</v>
      </c>
      <c r="B11" s="28" t="s">
        <v>298</v>
      </c>
      <c r="C11" s="29" t="s">
        <v>307</v>
      </c>
      <c r="D11" s="28" t="s">
        <v>297</v>
      </c>
      <c r="E11" s="28" t="s">
        <v>214</v>
      </c>
      <c r="F11" s="28" t="s">
        <v>61</v>
      </c>
      <c r="G11" s="28">
        <v>1</v>
      </c>
      <c r="H11" s="28">
        <v>0</v>
      </c>
      <c r="I11" s="28">
        <v>0</v>
      </c>
      <c r="J11" s="28">
        <v>0</v>
      </c>
      <c r="K11" s="28" t="s">
        <v>324</v>
      </c>
      <c r="L11" s="28" t="s">
        <v>299</v>
      </c>
      <c r="M11" s="28" t="s">
        <v>300</v>
      </c>
    </row>
    <row r="12" spans="1:13" s="18" customFormat="1" ht="16.5" x14ac:dyDescent="0.35">
      <c r="A12" s="28">
        <v>9</v>
      </c>
      <c r="B12" s="28" t="s">
        <v>298</v>
      </c>
      <c r="C12" s="29" t="s">
        <v>308</v>
      </c>
      <c r="D12" s="28" t="s">
        <v>297</v>
      </c>
      <c r="E12" s="28" t="s">
        <v>214</v>
      </c>
      <c r="F12" s="28" t="s">
        <v>61</v>
      </c>
      <c r="G12" s="28">
        <v>1</v>
      </c>
      <c r="H12" s="28">
        <v>0</v>
      </c>
      <c r="I12" s="28">
        <v>0</v>
      </c>
      <c r="J12" s="28">
        <v>0</v>
      </c>
      <c r="K12" s="28" t="s">
        <v>324</v>
      </c>
      <c r="L12" s="28" t="s">
        <v>299</v>
      </c>
      <c r="M12" s="28" t="s">
        <v>300</v>
      </c>
    </row>
    <row r="13" spans="1:13" s="18" customFormat="1" ht="16.5" x14ac:dyDescent="0.35">
      <c r="A13" s="28">
        <v>10</v>
      </c>
      <c r="B13" s="28" t="s">
        <v>298</v>
      </c>
      <c r="C13" s="29" t="s">
        <v>309</v>
      </c>
      <c r="D13" s="28" t="s">
        <v>297</v>
      </c>
      <c r="E13" s="28" t="s">
        <v>214</v>
      </c>
      <c r="F13" s="28" t="s">
        <v>61</v>
      </c>
      <c r="G13" s="28">
        <v>1</v>
      </c>
      <c r="H13" s="28">
        <v>0</v>
      </c>
      <c r="I13" s="28">
        <v>0</v>
      </c>
      <c r="J13" s="28">
        <v>0</v>
      </c>
      <c r="K13" s="28" t="s">
        <v>324</v>
      </c>
      <c r="L13" s="28" t="s">
        <v>299</v>
      </c>
      <c r="M13" s="28" t="s">
        <v>300</v>
      </c>
    </row>
    <row r="14" spans="1:13" s="18" customFormat="1" ht="16.5" x14ac:dyDescent="0.35">
      <c r="A14" s="28">
        <v>11</v>
      </c>
      <c r="B14" s="28" t="s">
        <v>298</v>
      </c>
      <c r="C14" s="29" t="s">
        <v>296</v>
      </c>
      <c r="D14" s="28" t="s">
        <v>310</v>
      </c>
      <c r="E14" s="28" t="s">
        <v>212</v>
      </c>
      <c r="F14" s="28" t="s">
        <v>61</v>
      </c>
      <c r="G14" s="28">
        <v>1</v>
      </c>
      <c r="H14" s="28">
        <v>0</v>
      </c>
      <c r="I14" s="28">
        <v>0</v>
      </c>
      <c r="J14" s="28">
        <v>0</v>
      </c>
      <c r="K14" s="28" t="s">
        <v>324</v>
      </c>
      <c r="L14" s="28" t="s">
        <v>299</v>
      </c>
      <c r="M14" s="28" t="s">
        <v>300</v>
      </c>
    </row>
    <row r="15" spans="1:13" s="18" customFormat="1" ht="16.5" x14ac:dyDescent="0.35">
      <c r="A15" s="28">
        <v>12</v>
      </c>
      <c r="B15" s="28" t="s">
        <v>298</v>
      </c>
      <c r="C15" s="29" t="s">
        <v>301</v>
      </c>
      <c r="D15" s="28" t="s">
        <v>310</v>
      </c>
      <c r="E15" s="28" t="s">
        <v>212</v>
      </c>
      <c r="F15" s="28" t="s">
        <v>61</v>
      </c>
      <c r="G15" s="28">
        <v>1</v>
      </c>
      <c r="H15" s="28">
        <v>0</v>
      </c>
      <c r="I15" s="28">
        <v>0</v>
      </c>
      <c r="J15" s="28">
        <v>0</v>
      </c>
      <c r="K15" s="28" t="s">
        <v>324</v>
      </c>
      <c r="L15" s="28" t="s">
        <v>299</v>
      </c>
      <c r="M15" s="28" t="s">
        <v>300</v>
      </c>
    </row>
    <row r="16" spans="1:13" s="18" customFormat="1" ht="16.5" x14ac:dyDescent="0.35">
      <c r="A16" s="28">
        <v>13</v>
      </c>
      <c r="B16" s="28" t="s">
        <v>298</v>
      </c>
      <c r="C16" s="29" t="s">
        <v>302</v>
      </c>
      <c r="D16" s="28" t="s">
        <v>310</v>
      </c>
      <c r="E16" s="28" t="s">
        <v>213</v>
      </c>
      <c r="F16" s="28" t="s">
        <v>61</v>
      </c>
      <c r="G16" s="28">
        <v>1</v>
      </c>
      <c r="H16" s="28">
        <v>0</v>
      </c>
      <c r="I16" s="28">
        <v>0</v>
      </c>
      <c r="J16" s="28">
        <v>0</v>
      </c>
      <c r="K16" s="28" t="s">
        <v>324</v>
      </c>
      <c r="L16" s="28" t="s">
        <v>299</v>
      </c>
      <c r="M16" s="28" t="s">
        <v>300</v>
      </c>
    </row>
    <row r="17" spans="1:13" s="18" customFormat="1" ht="16.5" x14ac:dyDescent="0.35">
      <c r="A17" s="28">
        <v>14</v>
      </c>
      <c r="B17" s="28" t="s">
        <v>298</v>
      </c>
      <c r="C17" s="29" t="s">
        <v>311</v>
      </c>
      <c r="D17" s="28" t="s">
        <v>310</v>
      </c>
      <c r="E17" s="28" t="s">
        <v>213</v>
      </c>
      <c r="F17" s="28" t="s">
        <v>61</v>
      </c>
      <c r="G17" s="28">
        <v>1</v>
      </c>
      <c r="H17" s="28">
        <v>0</v>
      </c>
      <c r="I17" s="28">
        <v>0</v>
      </c>
      <c r="J17" s="28">
        <v>0</v>
      </c>
      <c r="K17" s="28" t="s">
        <v>324</v>
      </c>
      <c r="L17" s="28" t="s">
        <v>299</v>
      </c>
      <c r="M17" s="28" t="s">
        <v>300</v>
      </c>
    </row>
    <row r="18" spans="1:13" s="18" customFormat="1" ht="16.5" x14ac:dyDescent="0.35">
      <c r="A18" s="28">
        <v>15</v>
      </c>
      <c r="B18" s="28" t="s">
        <v>298</v>
      </c>
      <c r="C18" s="29" t="s">
        <v>305</v>
      </c>
      <c r="D18" s="28" t="s">
        <v>310</v>
      </c>
      <c r="E18" s="28" t="s">
        <v>214</v>
      </c>
      <c r="F18" s="28" t="s">
        <v>61</v>
      </c>
      <c r="G18" s="28">
        <v>1</v>
      </c>
      <c r="H18" s="28">
        <v>0</v>
      </c>
      <c r="I18" s="28">
        <v>0</v>
      </c>
      <c r="J18" s="28">
        <v>0</v>
      </c>
      <c r="K18" s="28" t="s">
        <v>324</v>
      </c>
      <c r="L18" s="28" t="s">
        <v>299</v>
      </c>
      <c r="M18" s="28" t="s">
        <v>300</v>
      </c>
    </row>
    <row r="19" spans="1:13" s="18" customFormat="1" ht="16.5" x14ac:dyDescent="0.35">
      <c r="A19" s="28">
        <v>16</v>
      </c>
      <c r="B19" s="28" t="s">
        <v>298</v>
      </c>
      <c r="C19" s="29" t="s">
        <v>306</v>
      </c>
      <c r="D19" s="28" t="s">
        <v>310</v>
      </c>
      <c r="E19" s="28" t="s">
        <v>214</v>
      </c>
      <c r="F19" s="28" t="s">
        <v>61</v>
      </c>
      <c r="G19" s="28">
        <v>1</v>
      </c>
      <c r="H19" s="28">
        <v>0</v>
      </c>
      <c r="I19" s="28">
        <v>0</v>
      </c>
      <c r="J19" s="28">
        <v>0</v>
      </c>
      <c r="K19" s="28" t="s">
        <v>324</v>
      </c>
      <c r="L19" s="28" t="s">
        <v>299</v>
      </c>
      <c r="M19" s="28" t="s">
        <v>300</v>
      </c>
    </row>
    <row r="20" spans="1:13" s="18" customFormat="1" ht="16.5" x14ac:dyDescent="0.35">
      <c r="A20" s="28">
        <v>17</v>
      </c>
      <c r="B20" s="28" t="s">
        <v>298</v>
      </c>
      <c r="C20" s="29" t="s">
        <v>308</v>
      </c>
      <c r="D20" s="28" t="s">
        <v>310</v>
      </c>
      <c r="E20" s="28" t="s">
        <v>214</v>
      </c>
      <c r="F20" s="28" t="s">
        <v>61</v>
      </c>
      <c r="G20" s="28">
        <v>1</v>
      </c>
      <c r="H20" s="28">
        <v>0</v>
      </c>
      <c r="I20" s="28">
        <v>0</v>
      </c>
      <c r="J20" s="28">
        <v>0</v>
      </c>
      <c r="K20" s="28" t="s">
        <v>324</v>
      </c>
      <c r="L20" s="28" t="s">
        <v>299</v>
      </c>
      <c r="M20" s="28" t="s">
        <v>300</v>
      </c>
    </row>
    <row r="21" spans="1:13" s="18" customFormat="1" ht="16.5" x14ac:dyDescent="0.35">
      <c r="A21" s="28">
        <v>18</v>
      </c>
      <c r="B21" s="28" t="s">
        <v>298</v>
      </c>
      <c r="C21" s="29" t="s">
        <v>312</v>
      </c>
      <c r="D21" s="28" t="s">
        <v>310</v>
      </c>
      <c r="E21" s="28" t="s">
        <v>214</v>
      </c>
      <c r="F21" s="28" t="s">
        <v>61</v>
      </c>
      <c r="G21" s="28">
        <v>1</v>
      </c>
      <c r="H21" s="28">
        <v>0</v>
      </c>
      <c r="I21" s="28">
        <v>0</v>
      </c>
      <c r="J21" s="28">
        <v>0</v>
      </c>
      <c r="K21" s="28" t="s">
        <v>324</v>
      </c>
      <c r="L21" s="28" t="s">
        <v>299</v>
      </c>
      <c r="M21" s="28" t="s">
        <v>300</v>
      </c>
    </row>
    <row r="22" spans="1:13" s="18" customFormat="1" ht="16.5" x14ac:dyDescent="0.35">
      <c r="A22" s="28">
        <v>19</v>
      </c>
      <c r="B22" s="28" t="s">
        <v>298</v>
      </c>
      <c r="C22" s="29" t="s">
        <v>307</v>
      </c>
      <c r="D22" s="28" t="s">
        <v>310</v>
      </c>
      <c r="E22" s="28" t="s">
        <v>214</v>
      </c>
      <c r="F22" s="28" t="s">
        <v>61</v>
      </c>
      <c r="G22" s="28">
        <v>1</v>
      </c>
      <c r="H22" s="28">
        <v>0</v>
      </c>
      <c r="I22" s="28">
        <v>0</v>
      </c>
      <c r="J22" s="28">
        <v>0</v>
      </c>
      <c r="K22" s="28" t="s">
        <v>324</v>
      </c>
      <c r="L22" s="28" t="s">
        <v>299</v>
      </c>
      <c r="M22" s="28" t="s">
        <v>300</v>
      </c>
    </row>
    <row r="23" spans="1:13" s="18" customFormat="1" ht="16.5" x14ac:dyDescent="0.35">
      <c r="A23" s="28">
        <v>20</v>
      </c>
      <c r="B23" s="28" t="s">
        <v>298</v>
      </c>
      <c r="C23" s="29" t="s">
        <v>309</v>
      </c>
      <c r="D23" s="28" t="s">
        <v>310</v>
      </c>
      <c r="E23" s="28" t="s">
        <v>214</v>
      </c>
      <c r="F23" s="28" t="s">
        <v>61</v>
      </c>
      <c r="G23" s="28">
        <v>1</v>
      </c>
      <c r="H23" s="28">
        <v>0</v>
      </c>
      <c r="I23" s="28">
        <v>0</v>
      </c>
      <c r="J23" s="28">
        <v>0</v>
      </c>
      <c r="K23" s="28" t="s">
        <v>324</v>
      </c>
      <c r="L23" s="28" t="s">
        <v>299</v>
      </c>
      <c r="M23" s="28" t="s">
        <v>300</v>
      </c>
    </row>
    <row r="24" spans="1:13" s="19" customFormat="1" ht="21" x14ac:dyDescent="0.15">
      <c r="A24" s="370" t="s">
        <v>313</v>
      </c>
      <c r="B24" s="370"/>
      <c r="C24" s="370"/>
      <c r="D24" s="370"/>
      <c r="E24" s="370"/>
      <c r="F24" s="374"/>
      <c r="G24" s="374"/>
      <c r="H24" s="370" t="s">
        <v>314</v>
      </c>
      <c r="I24" s="370"/>
      <c r="J24" s="370"/>
      <c r="K24" s="370"/>
      <c r="L24" s="375"/>
      <c r="M24" s="375"/>
    </row>
    <row r="25" spans="1:13" s="20" customFormat="1" ht="104.1" customHeight="1" x14ac:dyDescent="0.3">
      <c r="A25" s="371" t="s">
        <v>325</v>
      </c>
      <c r="B25" s="376"/>
      <c r="C25" s="372"/>
      <c r="D25" s="372"/>
      <c r="E25" s="372"/>
      <c r="F25" s="372"/>
      <c r="G25" s="372"/>
      <c r="H25" s="372"/>
      <c r="I25" s="372"/>
      <c r="J25" s="372"/>
      <c r="K25" s="372"/>
      <c r="L25" s="372"/>
      <c r="M25" s="372"/>
    </row>
  </sheetData>
  <mergeCells count="17">
    <mergeCell ref="A25:M25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24:E24"/>
    <mergeCell ref="F24:G24"/>
    <mergeCell ref="H24:K24"/>
    <mergeCell ref="L24:M24"/>
  </mergeCells>
  <phoneticPr fontId="40" type="noConversion"/>
  <dataValidations count="1">
    <dataValidation type="list" allowBlank="1" showInputMessage="1" showErrorMessage="1" sqref="M4 M5 M6 M7 M8 M9 M10 M11 M12 M13 M14 M15 M16 M17 M18 M19 M20 M21 M22 M23 M1:M3 M24:M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W25"/>
  <sheetViews>
    <sheetView workbookViewId="0">
      <selection activeCell="F4" sqref="F4"/>
    </sheetView>
  </sheetViews>
  <sheetFormatPr defaultColWidth="9" defaultRowHeight="17.25" x14ac:dyDescent="0.15"/>
  <cols>
    <col min="1" max="1" width="10.25" style="36" customWidth="1"/>
    <col min="2" max="2" width="11.875" style="36" customWidth="1"/>
    <col min="3" max="3" width="7.25" style="36" customWidth="1"/>
    <col min="4" max="4" width="14.125" style="36" customWidth="1"/>
    <col min="5" max="5" width="8.75" style="36" customWidth="1"/>
    <col min="6" max="6" width="16.75" style="36" customWidth="1"/>
    <col min="7" max="7" width="13.25" style="36" customWidth="1"/>
    <col min="8" max="8" width="8.25" style="36" customWidth="1"/>
    <col min="9" max="9" width="6.625" style="36" customWidth="1"/>
    <col min="10" max="10" width="12.875" style="36" customWidth="1"/>
    <col min="11" max="11" width="8.25" style="36" customWidth="1"/>
    <col min="12" max="12" width="6.625" style="36" customWidth="1"/>
    <col min="13" max="13" width="12" style="36" customWidth="1"/>
    <col min="14" max="14" width="11.875" style="36" customWidth="1"/>
    <col min="15" max="15" width="6.625" style="36" customWidth="1"/>
    <col min="16" max="16" width="8.75" style="36" customWidth="1"/>
    <col min="17" max="17" width="15.75" style="36" customWidth="1"/>
    <col min="18" max="18" width="6.625" style="36" customWidth="1"/>
    <col min="19" max="19" width="8.875" style="36" customWidth="1"/>
    <col min="20" max="20" width="13.75" style="36" customWidth="1"/>
    <col min="21" max="21" width="6.625" style="36" customWidth="1"/>
    <col min="22" max="22" width="5.375" style="36" customWidth="1"/>
    <col min="23" max="23" width="4.875" style="36" customWidth="1"/>
    <col min="24" max="16384" width="9" style="36"/>
  </cols>
  <sheetData>
    <row r="1" spans="1:23" ht="29.25" x14ac:dyDescent="0.15">
      <c r="A1" s="381" t="s">
        <v>326</v>
      </c>
      <c r="B1" s="381"/>
      <c r="C1" s="381"/>
      <c r="D1" s="381"/>
      <c r="E1" s="381"/>
      <c r="F1" s="381"/>
      <c r="G1" s="381"/>
      <c r="H1" s="381"/>
      <c r="I1" s="381"/>
      <c r="J1" s="381"/>
      <c r="K1" s="381"/>
      <c r="L1" s="381"/>
      <c r="M1" s="381"/>
      <c r="N1" s="381"/>
      <c r="O1" s="381"/>
      <c r="P1" s="381"/>
      <c r="Q1" s="381"/>
      <c r="R1" s="381"/>
      <c r="S1" s="381"/>
      <c r="T1" s="381"/>
      <c r="U1" s="381"/>
      <c r="V1" s="381"/>
      <c r="W1" s="381"/>
    </row>
    <row r="2" spans="1:23" s="35" customFormat="1" ht="15.95" customHeight="1" x14ac:dyDescent="0.15">
      <c r="A2" s="373" t="s">
        <v>327</v>
      </c>
      <c r="B2" s="373" t="s">
        <v>285</v>
      </c>
      <c r="C2" s="373" t="s">
        <v>281</v>
      </c>
      <c r="D2" s="373" t="s">
        <v>282</v>
      </c>
      <c r="E2" s="373" t="s">
        <v>283</v>
      </c>
      <c r="F2" s="373" t="s">
        <v>284</v>
      </c>
      <c r="G2" s="373" t="s">
        <v>328</v>
      </c>
      <c r="H2" s="373"/>
      <c r="I2" s="373"/>
      <c r="J2" s="373" t="s">
        <v>329</v>
      </c>
      <c r="K2" s="373"/>
      <c r="L2" s="373"/>
      <c r="M2" s="373" t="s">
        <v>330</v>
      </c>
      <c r="N2" s="373"/>
      <c r="O2" s="373"/>
      <c r="P2" s="373" t="s">
        <v>331</v>
      </c>
      <c r="Q2" s="373"/>
      <c r="R2" s="373"/>
      <c r="S2" s="373" t="s">
        <v>332</v>
      </c>
      <c r="T2" s="373"/>
      <c r="U2" s="373"/>
      <c r="V2" s="391" t="s">
        <v>333</v>
      </c>
      <c r="W2" s="391" t="s">
        <v>294</v>
      </c>
    </row>
    <row r="3" spans="1:23" s="35" customFormat="1" ht="16.5" x14ac:dyDescent="0.15">
      <c r="A3" s="373"/>
      <c r="B3" s="373"/>
      <c r="C3" s="373"/>
      <c r="D3" s="373"/>
      <c r="E3" s="373"/>
      <c r="F3" s="373"/>
      <c r="G3" s="21" t="s">
        <v>334</v>
      </c>
      <c r="H3" s="21" t="s">
        <v>67</v>
      </c>
      <c r="I3" s="21" t="s">
        <v>285</v>
      </c>
      <c r="J3" s="21" t="s">
        <v>334</v>
      </c>
      <c r="K3" s="21" t="s">
        <v>67</v>
      </c>
      <c r="L3" s="21" t="s">
        <v>285</v>
      </c>
      <c r="M3" s="21" t="s">
        <v>334</v>
      </c>
      <c r="N3" s="21" t="s">
        <v>67</v>
      </c>
      <c r="O3" s="21" t="s">
        <v>285</v>
      </c>
      <c r="P3" s="21" t="s">
        <v>334</v>
      </c>
      <c r="Q3" s="21" t="s">
        <v>67</v>
      </c>
      <c r="R3" s="21" t="s">
        <v>285</v>
      </c>
      <c r="S3" s="21" t="s">
        <v>334</v>
      </c>
      <c r="T3" s="21" t="s">
        <v>67</v>
      </c>
      <c r="U3" s="21" t="s">
        <v>285</v>
      </c>
      <c r="V3" s="391"/>
      <c r="W3" s="391"/>
    </row>
    <row r="4" spans="1:23" x14ac:dyDescent="0.35">
      <c r="A4" s="390" t="s">
        <v>335</v>
      </c>
      <c r="B4" s="23" t="s">
        <v>298</v>
      </c>
      <c r="C4" s="29" t="s">
        <v>296</v>
      </c>
      <c r="D4" s="28" t="s">
        <v>297</v>
      </c>
      <c r="E4" s="28" t="s">
        <v>212</v>
      </c>
      <c r="F4" s="28" t="s">
        <v>61</v>
      </c>
      <c r="G4" s="38"/>
      <c r="H4" s="23" t="s">
        <v>336</v>
      </c>
      <c r="I4" s="38" t="s">
        <v>337</v>
      </c>
      <c r="J4" s="23"/>
      <c r="K4" s="23" t="s">
        <v>338</v>
      </c>
      <c r="L4" s="23" t="s">
        <v>337</v>
      </c>
      <c r="M4" s="23" t="s">
        <v>339</v>
      </c>
      <c r="N4" s="23" t="s">
        <v>340</v>
      </c>
      <c r="O4" s="23" t="s">
        <v>341</v>
      </c>
      <c r="P4" s="23" t="s">
        <v>342</v>
      </c>
      <c r="Q4" s="23" t="s">
        <v>343</v>
      </c>
      <c r="R4" s="23" t="s">
        <v>341</v>
      </c>
      <c r="S4" s="23" t="s">
        <v>344</v>
      </c>
      <c r="T4" s="23" t="s">
        <v>345</v>
      </c>
      <c r="U4" s="23" t="s">
        <v>341</v>
      </c>
      <c r="V4" s="23" t="s">
        <v>299</v>
      </c>
      <c r="W4" s="23" t="s">
        <v>300</v>
      </c>
    </row>
    <row r="5" spans="1:23" x14ac:dyDescent="0.35">
      <c r="A5" s="390"/>
      <c r="B5" s="23" t="s">
        <v>298</v>
      </c>
      <c r="C5" s="29" t="s">
        <v>301</v>
      </c>
      <c r="D5" s="28" t="s">
        <v>297</v>
      </c>
      <c r="E5" s="28" t="s">
        <v>212</v>
      </c>
      <c r="F5" s="28" t="s">
        <v>61</v>
      </c>
      <c r="G5" s="38"/>
      <c r="H5" s="23"/>
      <c r="I5" s="38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</row>
    <row r="6" spans="1:23" x14ac:dyDescent="0.35">
      <c r="A6" s="390"/>
      <c r="B6" s="23" t="s">
        <v>298</v>
      </c>
      <c r="C6" s="29" t="s">
        <v>302</v>
      </c>
      <c r="D6" s="28" t="s">
        <v>297</v>
      </c>
      <c r="E6" s="28" t="s">
        <v>213</v>
      </c>
      <c r="F6" s="28" t="s">
        <v>61</v>
      </c>
      <c r="G6" s="382" t="s">
        <v>346</v>
      </c>
      <c r="H6" s="382"/>
      <c r="I6" s="382"/>
      <c r="J6" s="373" t="s">
        <v>347</v>
      </c>
      <c r="K6" s="373"/>
      <c r="L6" s="373"/>
      <c r="M6" s="373" t="s">
        <v>348</v>
      </c>
      <c r="N6" s="373"/>
      <c r="O6" s="373"/>
      <c r="P6" s="373" t="s">
        <v>349</v>
      </c>
      <c r="Q6" s="373"/>
      <c r="R6" s="373"/>
      <c r="S6" s="373" t="s">
        <v>350</v>
      </c>
      <c r="T6" s="373"/>
      <c r="U6" s="373"/>
      <c r="V6" s="23"/>
      <c r="W6" s="23"/>
    </row>
    <row r="7" spans="1:23" x14ac:dyDescent="0.35">
      <c r="A7" s="390"/>
      <c r="B7" s="23" t="s">
        <v>298</v>
      </c>
      <c r="C7" s="29" t="s">
        <v>303</v>
      </c>
      <c r="D7" s="28" t="s">
        <v>297</v>
      </c>
      <c r="E7" s="28" t="s">
        <v>213</v>
      </c>
      <c r="F7" s="28" t="s">
        <v>61</v>
      </c>
      <c r="G7" s="39" t="s">
        <v>334</v>
      </c>
      <c r="H7" s="39" t="s">
        <v>67</v>
      </c>
      <c r="I7" s="39" t="s">
        <v>285</v>
      </c>
      <c r="J7" s="21" t="s">
        <v>334</v>
      </c>
      <c r="K7" s="21" t="s">
        <v>67</v>
      </c>
      <c r="L7" s="21" t="s">
        <v>285</v>
      </c>
      <c r="M7" s="21" t="s">
        <v>334</v>
      </c>
      <c r="N7" s="21" t="s">
        <v>67</v>
      </c>
      <c r="O7" s="21" t="s">
        <v>285</v>
      </c>
      <c r="P7" s="21" t="s">
        <v>334</v>
      </c>
      <c r="Q7" s="21" t="s">
        <v>67</v>
      </c>
      <c r="R7" s="21" t="s">
        <v>285</v>
      </c>
      <c r="S7" s="21" t="s">
        <v>334</v>
      </c>
      <c r="T7" s="21" t="s">
        <v>67</v>
      </c>
      <c r="U7" s="21" t="s">
        <v>285</v>
      </c>
      <c r="V7" s="23"/>
      <c r="W7" s="23"/>
    </row>
    <row r="8" spans="1:23" x14ac:dyDescent="0.35">
      <c r="A8" s="390" t="s">
        <v>351</v>
      </c>
      <c r="B8" s="23" t="s">
        <v>298</v>
      </c>
      <c r="C8" s="29" t="s">
        <v>304</v>
      </c>
      <c r="D8" s="28" t="s">
        <v>297</v>
      </c>
      <c r="E8" s="28" t="s">
        <v>213</v>
      </c>
      <c r="F8" s="28" t="s">
        <v>61</v>
      </c>
      <c r="G8" s="23" t="s">
        <v>352</v>
      </c>
      <c r="H8" s="23" t="s">
        <v>353</v>
      </c>
      <c r="I8" s="23" t="s">
        <v>337</v>
      </c>
      <c r="J8" s="23" t="s">
        <v>354</v>
      </c>
      <c r="K8" s="23" t="s">
        <v>355</v>
      </c>
      <c r="L8" s="23" t="s">
        <v>337</v>
      </c>
      <c r="M8" s="23" t="s">
        <v>356</v>
      </c>
      <c r="N8" s="23" t="s">
        <v>357</v>
      </c>
      <c r="O8" s="23" t="s">
        <v>337</v>
      </c>
      <c r="P8" s="23"/>
      <c r="Q8" s="23" t="s">
        <v>358</v>
      </c>
      <c r="R8" s="23" t="s">
        <v>337</v>
      </c>
      <c r="S8" s="23" t="s">
        <v>359</v>
      </c>
      <c r="T8" s="23" t="s">
        <v>360</v>
      </c>
      <c r="U8" s="23" t="s">
        <v>337</v>
      </c>
      <c r="V8" s="23" t="s">
        <v>299</v>
      </c>
      <c r="W8" s="23" t="s">
        <v>300</v>
      </c>
    </row>
    <row r="9" spans="1:23" x14ac:dyDescent="0.35">
      <c r="A9" s="390"/>
      <c r="B9" s="23" t="s">
        <v>298</v>
      </c>
      <c r="C9" s="29" t="s">
        <v>305</v>
      </c>
      <c r="D9" s="28" t="s">
        <v>297</v>
      </c>
      <c r="E9" s="28" t="s">
        <v>214</v>
      </c>
      <c r="F9" s="28" t="s">
        <v>61</v>
      </c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</row>
    <row r="10" spans="1:23" x14ac:dyDescent="0.35">
      <c r="A10" s="390"/>
      <c r="B10" s="23" t="s">
        <v>298</v>
      </c>
      <c r="C10" s="29" t="s">
        <v>306</v>
      </c>
      <c r="D10" s="28" t="s">
        <v>297</v>
      </c>
      <c r="E10" s="28" t="s">
        <v>214</v>
      </c>
      <c r="F10" s="28" t="s">
        <v>61</v>
      </c>
      <c r="G10" s="382" t="s">
        <v>361</v>
      </c>
      <c r="H10" s="382"/>
      <c r="I10" s="382"/>
      <c r="J10" s="373" t="s">
        <v>362</v>
      </c>
      <c r="K10" s="373"/>
      <c r="L10" s="373"/>
      <c r="M10" s="373" t="s">
        <v>363</v>
      </c>
      <c r="N10" s="373"/>
      <c r="O10" s="373"/>
      <c r="P10" s="373" t="s">
        <v>364</v>
      </c>
      <c r="Q10" s="373"/>
      <c r="R10" s="373"/>
      <c r="S10" s="373" t="s">
        <v>365</v>
      </c>
      <c r="T10" s="373"/>
      <c r="U10" s="373"/>
      <c r="V10" s="23"/>
      <c r="W10" s="23"/>
    </row>
    <row r="11" spans="1:23" x14ac:dyDescent="0.35">
      <c r="A11" s="390"/>
      <c r="B11" s="23" t="s">
        <v>298</v>
      </c>
      <c r="C11" s="29" t="s">
        <v>307</v>
      </c>
      <c r="D11" s="28" t="s">
        <v>297</v>
      </c>
      <c r="E11" s="28" t="s">
        <v>214</v>
      </c>
      <c r="F11" s="28" t="s">
        <v>61</v>
      </c>
      <c r="G11" s="39" t="s">
        <v>334</v>
      </c>
      <c r="H11" s="39" t="s">
        <v>67</v>
      </c>
      <c r="I11" s="39" t="s">
        <v>285</v>
      </c>
      <c r="J11" s="21" t="s">
        <v>334</v>
      </c>
      <c r="K11" s="21" t="s">
        <v>67</v>
      </c>
      <c r="L11" s="21" t="s">
        <v>285</v>
      </c>
      <c r="M11" s="21" t="s">
        <v>334</v>
      </c>
      <c r="N11" s="21" t="s">
        <v>67</v>
      </c>
      <c r="O11" s="21" t="s">
        <v>285</v>
      </c>
      <c r="P11" s="21" t="s">
        <v>334</v>
      </c>
      <c r="Q11" s="21" t="s">
        <v>67</v>
      </c>
      <c r="R11" s="21" t="s">
        <v>285</v>
      </c>
      <c r="S11" s="21" t="s">
        <v>334</v>
      </c>
      <c r="T11" s="21" t="s">
        <v>67</v>
      </c>
      <c r="U11" s="21" t="s">
        <v>285</v>
      </c>
      <c r="V11" s="23"/>
      <c r="W11" s="23"/>
    </row>
    <row r="12" spans="1:23" x14ac:dyDescent="0.35">
      <c r="A12" s="390" t="s">
        <v>366</v>
      </c>
      <c r="B12" s="23" t="s">
        <v>298</v>
      </c>
      <c r="C12" s="29" t="s">
        <v>308</v>
      </c>
      <c r="D12" s="28" t="s">
        <v>297</v>
      </c>
      <c r="E12" s="28" t="s">
        <v>214</v>
      </c>
      <c r="F12" s="28" t="s">
        <v>61</v>
      </c>
      <c r="G12" s="23"/>
      <c r="H12" s="23" t="s">
        <v>367</v>
      </c>
      <c r="I12" s="23" t="s">
        <v>337</v>
      </c>
      <c r="J12" s="23"/>
      <c r="K12" s="23" t="s">
        <v>368</v>
      </c>
      <c r="L12" s="23" t="s">
        <v>369</v>
      </c>
      <c r="M12" s="23"/>
      <c r="N12" s="23" t="s">
        <v>370</v>
      </c>
      <c r="O12" s="23" t="s">
        <v>371</v>
      </c>
      <c r="P12" s="23"/>
      <c r="Q12" s="23"/>
      <c r="R12" s="23"/>
      <c r="S12" s="23"/>
      <c r="T12" s="23"/>
      <c r="U12" s="23"/>
      <c r="V12" s="23" t="s">
        <v>299</v>
      </c>
      <c r="W12" s="23" t="s">
        <v>300</v>
      </c>
    </row>
    <row r="13" spans="1:23" x14ac:dyDescent="0.35">
      <c r="A13" s="390"/>
      <c r="B13" s="23" t="s">
        <v>298</v>
      </c>
      <c r="C13" s="29" t="s">
        <v>309</v>
      </c>
      <c r="D13" s="28" t="s">
        <v>297</v>
      </c>
      <c r="E13" s="28" t="s">
        <v>214</v>
      </c>
      <c r="F13" s="28" t="s">
        <v>61</v>
      </c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</row>
    <row r="14" spans="1:23" x14ac:dyDescent="0.35">
      <c r="A14" s="390"/>
      <c r="B14" s="23" t="s">
        <v>298</v>
      </c>
      <c r="C14" s="29" t="s">
        <v>296</v>
      </c>
      <c r="D14" s="28" t="s">
        <v>310</v>
      </c>
      <c r="E14" s="28" t="s">
        <v>212</v>
      </c>
      <c r="F14" s="28" t="s">
        <v>61</v>
      </c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</row>
    <row r="15" spans="1:23" x14ac:dyDescent="0.35">
      <c r="A15" s="390"/>
      <c r="B15" s="23" t="s">
        <v>298</v>
      </c>
      <c r="C15" s="29" t="s">
        <v>301</v>
      </c>
      <c r="D15" s="28" t="s">
        <v>310</v>
      </c>
      <c r="E15" s="28" t="s">
        <v>212</v>
      </c>
      <c r="F15" s="28" t="s">
        <v>61</v>
      </c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</row>
    <row r="16" spans="1:23" x14ac:dyDescent="0.35">
      <c r="A16" s="390" t="s">
        <v>372</v>
      </c>
      <c r="B16" s="23" t="s">
        <v>298</v>
      </c>
      <c r="C16" s="29" t="s">
        <v>302</v>
      </c>
      <c r="D16" s="28" t="s">
        <v>310</v>
      </c>
      <c r="E16" s="28" t="s">
        <v>213</v>
      </c>
      <c r="F16" s="28" t="s">
        <v>61</v>
      </c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</row>
    <row r="17" spans="1:23" x14ac:dyDescent="0.35">
      <c r="A17" s="390"/>
      <c r="B17" s="23" t="s">
        <v>298</v>
      </c>
      <c r="C17" s="29" t="s">
        <v>311</v>
      </c>
      <c r="D17" s="28" t="s">
        <v>310</v>
      </c>
      <c r="E17" s="28" t="s">
        <v>213</v>
      </c>
      <c r="F17" s="28" t="s">
        <v>61</v>
      </c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</row>
    <row r="18" spans="1:23" x14ac:dyDescent="0.35">
      <c r="A18" s="390"/>
      <c r="B18" s="23" t="s">
        <v>298</v>
      </c>
      <c r="C18" s="29" t="s">
        <v>305</v>
      </c>
      <c r="D18" s="28" t="s">
        <v>310</v>
      </c>
      <c r="E18" s="28" t="s">
        <v>214</v>
      </c>
      <c r="F18" s="28" t="s">
        <v>61</v>
      </c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</row>
    <row r="19" spans="1:23" x14ac:dyDescent="0.35">
      <c r="A19" s="390"/>
      <c r="B19" s="23" t="s">
        <v>298</v>
      </c>
      <c r="C19" s="29" t="s">
        <v>306</v>
      </c>
      <c r="D19" s="28" t="s">
        <v>310</v>
      </c>
      <c r="E19" s="28" t="s">
        <v>214</v>
      </c>
      <c r="F19" s="28" t="s">
        <v>61</v>
      </c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</row>
    <row r="20" spans="1:23" x14ac:dyDescent="0.35">
      <c r="A20" s="390" t="s">
        <v>373</v>
      </c>
      <c r="B20" s="23" t="s">
        <v>298</v>
      </c>
      <c r="C20" s="29" t="s">
        <v>308</v>
      </c>
      <c r="D20" s="28" t="s">
        <v>310</v>
      </c>
      <c r="E20" s="28" t="s">
        <v>214</v>
      </c>
      <c r="F20" s="28" t="s">
        <v>61</v>
      </c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</row>
    <row r="21" spans="1:23" x14ac:dyDescent="0.35">
      <c r="A21" s="390"/>
      <c r="B21" s="23" t="s">
        <v>298</v>
      </c>
      <c r="C21" s="29" t="s">
        <v>312</v>
      </c>
      <c r="D21" s="28" t="s">
        <v>310</v>
      </c>
      <c r="E21" s="28" t="s">
        <v>214</v>
      </c>
      <c r="F21" s="28" t="s">
        <v>61</v>
      </c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</row>
    <row r="22" spans="1:23" x14ac:dyDescent="0.35">
      <c r="A22" s="390"/>
      <c r="B22" s="23" t="s">
        <v>298</v>
      </c>
      <c r="C22" s="29" t="s">
        <v>307</v>
      </c>
      <c r="D22" s="28" t="s">
        <v>310</v>
      </c>
      <c r="E22" s="28" t="s">
        <v>214</v>
      </c>
      <c r="F22" s="28" t="s">
        <v>61</v>
      </c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</row>
    <row r="23" spans="1:23" x14ac:dyDescent="0.35">
      <c r="A23" s="390"/>
      <c r="B23" s="23" t="s">
        <v>298</v>
      </c>
      <c r="C23" s="29" t="s">
        <v>309</v>
      </c>
      <c r="D23" s="28" t="s">
        <v>310</v>
      </c>
      <c r="E23" s="28" t="s">
        <v>214</v>
      </c>
      <c r="F23" s="28" t="s">
        <v>61</v>
      </c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</row>
    <row r="24" spans="1:23" ht="21" x14ac:dyDescent="0.15">
      <c r="A24" s="383" t="s">
        <v>313</v>
      </c>
      <c r="B24" s="384"/>
      <c r="C24" s="384"/>
      <c r="D24" s="384"/>
      <c r="E24" s="385"/>
      <c r="F24" s="386"/>
      <c r="G24" s="387"/>
      <c r="H24" s="40"/>
      <c r="I24" s="40"/>
      <c r="J24" s="383" t="s">
        <v>314</v>
      </c>
      <c r="K24" s="384"/>
      <c r="L24" s="384"/>
      <c r="M24" s="384"/>
      <c r="N24" s="384"/>
      <c r="O24" s="384"/>
      <c r="P24" s="384"/>
      <c r="Q24" s="384"/>
      <c r="R24" s="384"/>
      <c r="S24" s="384"/>
      <c r="T24" s="384"/>
      <c r="U24" s="385"/>
      <c r="V24" s="41"/>
      <c r="W24" s="42"/>
    </row>
    <row r="25" spans="1:23" ht="60.95" customHeight="1" x14ac:dyDescent="0.15">
      <c r="A25" s="388" t="s">
        <v>374</v>
      </c>
      <c r="B25" s="388"/>
      <c r="C25" s="389"/>
      <c r="D25" s="389"/>
      <c r="E25" s="389"/>
      <c r="F25" s="389"/>
      <c r="G25" s="389"/>
      <c r="H25" s="389"/>
      <c r="I25" s="389"/>
      <c r="J25" s="389"/>
      <c r="K25" s="389"/>
      <c r="L25" s="389"/>
      <c r="M25" s="389"/>
      <c r="N25" s="389"/>
      <c r="O25" s="389"/>
      <c r="P25" s="389"/>
      <c r="Q25" s="389"/>
      <c r="R25" s="389"/>
      <c r="S25" s="389"/>
      <c r="T25" s="389"/>
      <c r="U25" s="389"/>
      <c r="V25" s="389"/>
      <c r="W25" s="389"/>
    </row>
  </sheetData>
  <mergeCells count="33">
    <mergeCell ref="A24:E24"/>
    <mergeCell ref="F24:G24"/>
    <mergeCell ref="J24:U24"/>
    <mergeCell ref="A25:W25"/>
    <mergeCell ref="A2:A3"/>
    <mergeCell ref="A4:A7"/>
    <mergeCell ref="A8:A11"/>
    <mergeCell ref="A12:A15"/>
    <mergeCell ref="A16:A19"/>
    <mergeCell ref="A20:A23"/>
    <mergeCell ref="B2:B3"/>
    <mergeCell ref="C2:C3"/>
    <mergeCell ref="D2:D3"/>
    <mergeCell ref="E2:E3"/>
    <mergeCell ref="F2:F3"/>
    <mergeCell ref="V2:V3"/>
    <mergeCell ref="G10:I10"/>
    <mergeCell ref="J10:L10"/>
    <mergeCell ref="M10:O10"/>
    <mergeCell ref="P10:R10"/>
    <mergeCell ref="S10:U10"/>
    <mergeCell ref="G6:I6"/>
    <mergeCell ref="J6:L6"/>
    <mergeCell ref="M6:O6"/>
    <mergeCell ref="P6:R6"/>
    <mergeCell ref="S6:U6"/>
    <mergeCell ref="A1:W1"/>
    <mergeCell ref="G2:I2"/>
    <mergeCell ref="J2:L2"/>
    <mergeCell ref="M2:O2"/>
    <mergeCell ref="P2:R2"/>
    <mergeCell ref="S2:U2"/>
    <mergeCell ref="W2:W3"/>
  </mergeCells>
  <phoneticPr fontId="40" type="noConversion"/>
  <dataValidations count="1">
    <dataValidation type="list" allowBlank="1" showInputMessage="1" showErrorMessage="1" sqref="W1 W4 W5 W8 W9 W10 W11 W12 W13 W14 W17 W20 W21 W22 W23 W6:W7 W15:W16 W18:W19 W24:W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N17"/>
  <sheetViews>
    <sheetView workbookViewId="0">
      <selection activeCell="P17" sqref="P17"/>
    </sheetView>
  </sheetViews>
  <sheetFormatPr defaultColWidth="9" defaultRowHeight="14.25" x14ac:dyDescent="0.15"/>
  <cols>
    <col min="1" max="2" width="5.125" customWidth="1"/>
    <col min="3" max="3" width="11.25" customWidth="1"/>
    <col min="4" max="4" width="5.125" customWidth="1"/>
    <col min="5" max="5" width="11.25" customWidth="1"/>
    <col min="6" max="6" width="6.25" customWidth="1"/>
    <col min="7" max="7" width="10.125" customWidth="1"/>
    <col min="8" max="8" width="7.875" customWidth="1"/>
    <col min="9" max="9" width="11.25" customWidth="1"/>
    <col min="10" max="10" width="7.875" customWidth="1"/>
    <col min="11" max="11" width="11.25" customWidth="1"/>
    <col min="12" max="12" width="7.875" customWidth="1"/>
    <col min="13" max="14" width="4.625" customWidth="1"/>
  </cols>
  <sheetData>
    <row r="1" spans="1:14" ht="29.25" x14ac:dyDescent="0.15">
      <c r="A1" s="369" t="s">
        <v>375</v>
      </c>
      <c r="B1" s="369"/>
      <c r="C1" s="369"/>
      <c r="D1" s="369"/>
      <c r="E1" s="369"/>
      <c r="F1" s="369"/>
      <c r="G1" s="369"/>
      <c r="H1" s="369"/>
      <c r="I1" s="369"/>
      <c r="J1" s="369"/>
      <c r="K1" s="369"/>
      <c r="L1" s="369"/>
      <c r="M1" s="369"/>
      <c r="N1" s="369"/>
    </row>
    <row r="2" spans="1:14" s="17" customFormat="1" ht="16.5" x14ac:dyDescent="0.3">
      <c r="A2" s="30" t="s">
        <v>376</v>
      </c>
      <c r="B2" s="31" t="s">
        <v>281</v>
      </c>
      <c r="C2" s="31" t="s">
        <v>282</v>
      </c>
      <c r="D2" s="31" t="s">
        <v>283</v>
      </c>
      <c r="E2" s="31" t="s">
        <v>284</v>
      </c>
      <c r="F2" s="31" t="s">
        <v>285</v>
      </c>
      <c r="G2" s="30" t="s">
        <v>377</v>
      </c>
      <c r="H2" s="30" t="s">
        <v>378</v>
      </c>
      <c r="I2" s="30" t="s">
        <v>379</v>
      </c>
      <c r="J2" s="30" t="s">
        <v>378</v>
      </c>
      <c r="K2" s="30" t="s">
        <v>380</v>
      </c>
      <c r="L2" s="30" t="s">
        <v>378</v>
      </c>
      <c r="M2" s="31" t="s">
        <v>333</v>
      </c>
      <c r="N2" s="31" t="s">
        <v>294</v>
      </c>
    </row>
    <row r="3" spans="1:14" s="20" customFormat="1" ht="17.25" x14ac:dyDescent="0.3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</row>
    <row r="4" spans="1:14" s="20" customFormat="1" ht="17.25" x14ac:dyDescent="0.3">
      <c r="A4" s="33" t="s">
        <v>376</v>
      </c>
      <c r="B4" s="33" t="s">
        <v>381</v>
      </c>
      <c r="C4" s="33" t="s">
        <v>334</v>
      </c>
      <c r="D4" s="33" t="s">
        <v>283</v>
      </c>
      <c r="E4" s="31" t="s">
        <v>284</v>
      </c>
      <c r="F4" s="31" t="s">
        <v>285</v>
      </c>
      <c r="G4" s="30" t="s">
        <v>377</v>
      </c>
      <c r="H4" s="30" t="s">
        <v>378</v>
      </c>
      <c r="I4" s="30" t="s">
        <v>379</v>
      </c>
      <c r="J4" s="30" t="s">
        <v>378</v>
      </c>
      <c r="K4" s="30" t="s">
        <v>380</v>
      </c>
      <c r="L4" s="30" t="s">
        <v>378</v>
      </c>
      <c r="M4" s="31" t="s">
        <v>333</v>
      </c>
      <c r="N4" s="31" t="s">
        <v>294</v>
      </c>
    </row>
    <row r="5" spans="1:14" s="20" customFormat="1" ht="17.25" x14ac:dyDescent="0.3">
      <c r="A5" s="32"/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</row>
    <row r="6" spans="1:14" s="20" customFormat="1" ht="17.25" x14ac:dyDescent="0.3">
      <c r="A6" s="32"/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</row>
    <row r="7" spans="1:14" s="20" customFormat="1" ht="17.25" x14ac:dyDescent="0.3">
      <c r="A7" s="32"/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</row>
    <row r="8" spans="1:14" s="20" customFormat="1" ht="17.25" x14ac:dyDescent="0.3">
      <c r="A8" s="32"/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</row>
    <row r="9" spans="1:14" s="20" customFormat="1" ht="17.25" x14ac:dyDescent="0.3">
      <c r="A9" s="32"/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</row>
    <row r="10" spans="1:14" s="20" customFormat="1" ht="17.25" x14ac:dyDescent="0.3">
      <c r="A10" s="32"/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</row>
    <row r="11" spans="1:14" s="19" customFormat="1" ht="21" x14ac:dyDescent="0.15">
      <c r="A11" s="392" t="s">
        <v>382</v>
      </c>
      <c r="B11" s="393"/>
      <c r="C11" s="393"/>
      <c r="D11" s="394"/>
      <c r="E11" s="395"/>
      <c r="F11" s="396"/>
      <c r="G11" s="397"/>
      <c r="H11" s="34"/>
      <c r="I11" s="392" t="s">
        <v>383</v>
      </c>
      <c r="J11" s="393"/>
      <c r="K11" s="393"/>
      <c r="L11" s="24"/>
      <c r="M11" s="24"/>
      <c r="N11" s="26"/>
    </row>
    <row r="12" spans="1:14" s="20" customFormat="1" ht="51" customHeight="1" x14ac:dyDescent="0.3">
      <c r="A12" s="371" t="s">
        <v>384</v>
      </c>
      <c r="B12" s="372"/>
      <c r="C12" s="372"/>
      <c r="D12" s="372"/>
      <c r="E12" s="372"/>
      <c r="F12" s="372"/>
      <c r="G12" s="372"/>
      <c r="H12" s="372"/>
      <c r="I12" s="372"/>
      <c r="J12" s="372"/>
      <c r="K12" s="372"/>
      <c r="L12" s="372"/>
      <c r="M12" s="372"/>
      <c r="N12" s="372"/>
    </row>
    <row r="13" spans="1:14" s="20" customFormat="1" ht="17.25" x14ac:dyDescent="0.3"/>
    <row r="14" spans="1:14" s="20" customFormat="1" ht="17.25" x14ac:dyDescent="0.3"/>
    <row r="15" spans="1:14" s="20" customFormat="1" ht="17.25" x14ac:dyDescent="0.3"/>
    <row r="16" spans="1:14" s="20" customFormat="1" ht="17.25" x14ac:dyDescent="0.3"/>
    <row r="17" s="20" customFormat="1" ht="17.25" x14ac:dyDescent="0.3"/>
  </sheetData>
  <mergeCells count="5">
    <mergeCell ref="A1:N1"/>
    <mergeCell ref="A11:D11"/>
    <mergeCell ref="E11:G11"/>
    <mergeCell ref="I11:K11"/>
    <mergeCell ref="A12:N12"/>
  </mergeCells>
  <phoneticPr fontId="40" type="noConversion"/>
  <dataValidations count="1">
    <dataValidation type="list" allowBlank="1" showInputMessage="1" showErrorMessage="1" sqref="N1 N3 N5:N1048576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L24"/>
  <sheetViews>
    <sheetView workbookViewId="0">
      <selection activeCell="I16" sqref="I16"/>
    </sheetView>
  </sheetViews>
  <sheetFormatPr defaultColWidth="9" defaultRowHeight="14.25" x14ac:dyDescent="0.15"/>
  <cols>
    <col min="1" max="1" width="7.25" customWidth="1"/>
    <col min="2" max="2" width="10.375" customWidth="1"/>
    <col min="3" max="3" width="7.875" customWidth="1"/>
    <col min="4" max="4" width="14.875" customWidth="1"/>
    <col min="5" max="5" width="8.75" customWidth="1"/>
    <col min="6" max="6" width="17.25" customWidth="1"/>
    <col min="7" max="7" width="10.375" customWidth="1"/>
    <col min="8" max="8" width="9.5" customWidth="1"/>
    <col min="9" max="10" width="8.875" customWidth="1"/>
    <col min="11" max="12" width="4.625" customWidth="1"/>
  </cols>
  <sheetData>
    <row r="1" spans="1:12" ht="29.25" x14ac:dyDescent="0.15">
      <c r="A1" s="369" t="s">
        <v>385</v>
      </c>
      <c r="B1" s="369"/>
      <c r="C1" s="369"/>
      <c r="D1" s="369"/>
      <c r="E1" s="369"/>
      <c r="F1" s="369"/>
      <c r="G1" s="369"/>
      <c r="H1" s="369"/>
      <c r="I1" s="369"/>
      <c r="J1" s="369"/>
    </row>
    <row r="2" spans="1:12" s="17" customFormat="1" ht="16.5" x14ac:dyDescent="0.3">
      <c r="A2" s="21" t="s">
        <v>327</v>
      </c>
      <c r="B2" s="22" t="s">
        <v>285</v>
      </c>
      <c r="C2" s="22" t="s">
        <v>281</v>
      </c>
      <c r="D2" s="22" t="s">
        <v>282</v>
      </c>
      <c r="E2" s="22" t="s">
        <v>283</v>
      </c>
      <c r="F2" s="22" t="s">
        <v>284</v>
      </c>
      <c r="G2" s="21" t="s">
        <v>386</v>
      </c>
      <c r="H2" s="21" t="s">
        <v>387</v>
      </c>
      <c r="I2" s="21" t="s">
        <v>388</v>
      </c>
      <c r="J2" s="21" t="s">
        <v>389</v>
      </c>
      <c r="K2" s="22" t="s">
        <v>333</v>
      </c>
      <c r="L2" s="22" t="s">
        <v>294</v>
      </c>
    </row>
    <row r="3" spans="1:12" s="27" customFormat="1" ht="16.5" x14ac:dyDescent="0.35">
      <c r="A3" s="28" t="s">
        <v>335</v>
      </c>
      <c r="B3" s="23" t="s">
        <v>298</v>
      </c>
      <c r="C3" s="29" t="s">
        <v>296</v>
      </c>
      <c r="D3" s="28" t="s">
        <v>297</v>
      </c>
      <c r="E3" s="28" t="s">
        <v>212</v>
      </c>
      <c r="F3" s="28" t="s">
        <v>61</v>
      </c>
      <c r="G3" s="28" t="s">
        <v>390</v>
      </c>
      <c r="H3" s="28" t="s">
        <v>391</v>
      </c>
      <c r="I3" s="28"/>
      <c r="J3" s="28"/>
      <c r="K3" s="28" t="s">
        <v>299</v>
      </c>
      <c r="L3" s="28" t="s">
        <v>300</v>
      </c>
    </row>
    <row r="4" spans="1:12" s="27" customFormat="1" ht="16.5" x14ac:dyDescent="0.35">
      <c r="A4" s="28" t="s">
        <v>351</v>
      </c>
      <c r="B4" s="23" t="s">
        <v>298</v>
      </c>
      <c r="C4" s="29" t="s">
        <v>301</v>
      </c>
      <c r="D4" s="28" t="s">
        <v>297</v>
      </c>
      <c r="E4" s="28" t="s">
        <v>212</v>
      </c>
      <c r="F4" s="28" t="s">
        <v>61</v>
      </c>
      <c r="G4" s="28" t="s">
        <v>390</v>
      </c>
      <c r="H4" s="28" t="s">
        <v>391</v>
      </c>
      <c r="I4" s="28"/>
      <c r="J4" s="28"/>
      <c r="K4" s="28" t="s">
        <v>299</v>
      </c>
      <c r="L4" s="28" t="s">
        <v>300</v>
      </c>
    </row>
    <row r="5" spans="1:12" s="27" customFormat="1" ht="16.5" x14ac:dyDescent="0.35">
      <c r="A5" s="28" t="s">
        <v>366</v>
      </c>
      <c r="B5" s="23" t="s">
        <v>298</v>
      </c>
      <c r="C5" s="29" t="s">
        <v>302</v>
      </c>
      <c r="D5" s="28" t="s">
        <v>297</v>
      </c>
      <c r="E5" s="28" t="s">
        <v>213</v>
      </c>
      <c r="F5" s="28" t="s">
        <v>61</v>
      </c>
      <c r="G5" s="28" t="s">
        <v>390</v>
      </c>
      <c r="H5" s="28" t="s">
        <v>391</v>
      </c>
      <c r="I5" s="28"/>
      <c r="J5" s="28"/>
      <c r="K5" s="28" t="s">
        <v>299</v>
      </c>
      <c r="L5" s="28" t="s">
        <v>300</v>
      </c>
    </row>
    <row r="6" spans="1:12" s="27" customFormat="1" ht="16.5" x14ac:dyDescent="0.35">
      <c r="A6" s="28" t="s">
        <v>372</v>
      </c>
      <c r="B6" s="23" t="s">
        <v>298</v>
      </c>
      <c r="C6" s="29" t="s">
        <v>303</v>
      </c>
      <c r="D6" s="28" t="s">
        <v>297</v>
      </c>
      <c r="E6" s="28" t="s">
        <v>213</v>
      </c>
      <c r="F6" s="28" t="s">
        <v>61</v>
      </c>
      <c r="G6" s="28" t="s">
        <v>390</v>
      </c>
      <c r="H6" s="28" t="s">
        <v>391</v>
      </c>
      <c r="I6" s="28"/>
      <c r="J6" s="28"/>
      <c r="K6" s="28" t="s">
        <v>299</v>
      </c>
      <c r="L6" s="28" t="s">
        <v>300</v>
      </c>
    </row>
    <row r="7" spans="1:12" s="27" customFormat="1" ht="16.5" x14ac:dyDescent="0.35">
      <c r="A7" s="28" t="s">
        <v>373</v>
      </c>
      <c r="B7" s="23" t="s">
        <v>298</v>
      </c>
      <c r="C7" s="29" t="s">
        <v>304</v>
      </c>
      <c r="D7" s="28" t="s">
        <v>297</v>
      </c>
      <c r="E7" s="28" t="s">
        <v>213</v>
      </c>
      <c r="F7" s="28" t="s">
        <v>61</v>
      </c>
      <c r="G7" s="28" t="s">
        <v>390</v>
      </c>
      <c r="H7" s="28" t="s">
        <v>391</v>
      </c>
      <c r="I7" s="28"/>
      <c r="J7" s="28"/>
      <c r="K7" s="28" t="s">
        <v>299</v>
      </c>
      <c r="L7" s="28" t="s">
        <v>300</v>
      </c>
    </row>
    <row r="8" spans="1:12" s="27" customFormat="1" ht="16.5" x14ac:dyDescent="0.35">
      <c r="A8" s="28"/>
      <c r="B8" s="23" t="s">
        <v>298</v>
      </c>
      <c r="C8" s="29" t="s">
        <v>305</v>
      </c>
      <c r="D8" s="28" t="s">
        <v>297</v>
      </c>
      <c r="E8" s="28" t="s">
        <v>214</v>
      </c>
      <c r="F8" s="28" t="s">
        <v>61</v>
      </c>
      <c r="G8" s="28" t="s">
        <v>390</v>
      </c>
      <c r="H8" s="28" t="s">
        <v>391</v>
      </c>
      <c r="I8" s="28"/>
      <c r="J8" s="28"/>
      <c r="K8" s="28" t="s">
        <v>299</v>
      </c>
      <c r="L8" s="28" t="s">
        <v>300</v>
      </c>
    </row>
    <row r="9" spans="1:12" s="27" customFormat="1" ht="16.5" x14ac:dyDescent="0.35">
      <c r="A9" s="28"/>
      <c r="B9" s="23" t="s">
        <v>298</v>
      </c>
      <c r="C9" s="29" t="s">
        <v>306</v>
      </c>
      <c r="D9" s="28" t="s">
        <v>297</v>
      </c>
      <c r="E9" s="28" t="s">
        <v>214</v>
      </c>
      <c r="F9" s="28" t="s">
        <v>61</v>
      </c>
      <c r="G9" s="28" t="s">
        <v>390</v>
      </c>
      <c r="H9" s="28" t="s">
        <v>391</v>
      </c>
      <c r="I9" s="28"/>
      <c r="J9" s="28"/>
      <c r="K9" s="28" t="s">
        <v>299</v>
      </c>
      <c r="L9" s="28" t="s">
        <v>300</v>
      </c>
    </row>
    <row r="10" spans="1:12" s="27" customFormat="1" ht="16.5" x14ac:dyDescent="0.35">
      <c r="A10" s="28"/>
      <c r="B10" s="23" t="s">
        <v>298</v>
      </c>
      <c r="C10" s="29" t="s">
        <v>307</v>
      </c>
      <c r="D10" s="28" t="s">
        <v>297</v>
      </c>
      <c r="E10" s="28" t="s">
        <v>214</v>
      </c>
      <c r="F10" s="28" t="s">
        <v>61</v>
      </c>
      <c r="G10" s="28" t="s">
        <v>390</v>
      </c>
      <c r="H10" s="28" t="s">
        <v>391</v>
      </c>
      <c r="I10" s="28"/>
      <c r="J10" s="28"/>
      <c r="K10" s="28" t="s">
        <v>299</v>
      </c>
      <c r="L10" s="28" t="s">
        <v>300</v>
      </c>
    </row>
    <row r="11" spans="1:12" s="27" customFormat="1" ht="16.5" x14ac:dyDescent="0.35">
      <c r="A11" s="28"/>
      <c r="B11" s="23" t="s">
        <v>298</v>
      </c>
      <c r="C11" s="29" t="s">
        <v>308</v>
      </c>
      <c r="D11" s="28" t="s">
        <v>297</v>
      </c>
      <c r="E11" s="28" t="s">
        <v>214</v>
      </c>
      <c r="F11" s="28" t="s">
        <v>61</v>
      </c>
      <c r="G11" s="28" t="s">
        <v>390</v>
      </c>
      <c r="H11" s="28" t="s">
        <v>391</v>
      </c>
      <c r="I11" s="28"/>
      <c r="J11" s="28"/>
      <c r="K11" s="28" t="s">
        <v>299</v>
      </c>
      <c r="L11" s="28" t="s">
        <v>300</v>
      </c>
    </row>
    <row r="12" spans="1:12" s="27" customFormat="1" ht="16.5" x14ac:dyDescent="0.35">
      <c r="A12" s="28"/>
      <c r="B12" s="23" t="s">
        <v>298</v>
      </c>
      <c r="C12" s="29" t="s">
        <v>309</v>
      </c>
      <c r="D12" s="28" t="s">
        <v>297</v>
      </c>
      <c r="E12" s="28" t="s">
        <v>214</v>
      </c>
      <c r="F12" s="28" t="s">
        <v>61</v>
      </c>
      <c r="G12" s="28" t="s">
        <v>390</v>
      </c>
      <c r="H12" s="28" t="s">
        <v>391</v>
      </c>
      <c r="I12" s="28"/>
      <c r="J12" s="28"/>
      <c r="K12" s="28" t="s">
        <v>299</v>
      </c>
      <c r="L12" s="28" t="s">
        <v>300</v>
      </c>
    </row>
    <row r="13" spans="1:12" s="27" customFormat="1" ht="16.5" x14ac:dyDescent="0.35">
      <c r="A13" s="28"/>
      <c r="B13" s="23" t="s">
        <v>298</v>
      </c>
      <c r="C13" s="29" t="s">
        <v>296</v>
      </c>
      <c r="D13" s="28" t="s">
        <v>310</v>
      </c>
      <c r="E13" s="28" t="s">
        <v>212</v>
      </c>
      <c r="F13" s="28" t="s">
        <v>61</v>
      </c>
      <c r="G13" s="28" t="s">
        <v>390</v>
      </c>
      <c r="H13" s="28" t="s">
        <v>391</v>
      </c>
      <c r="I13" s="28"/>
      <c r="J13" s="28"/>
      <c r="K13" s="28" t="s">
        <v>299</v>
      </c>
      <c r="L13" s="28" t="s">
        <v>300</v>
      </c>
    </row>
    <row r="14" spans="1:12" s="27" customFormat="1" ht="16.5" x14ac:dyDescent="0.35">
      <c r="A14" s="28"/>
      <c r="B14" s="23" t="s">
        <v>298</v>
      </c>
      <c r="C14" s="29" t="s">
        <v>301</v>
      </c>
      <c r="D14" s="28" t="s">
        <v>310</v>
      </c>
      <c r="E14" s="28" t="s">
        <v>212</v>
      </c>
      <c r="F14" s="28" t="s">
        <v>61</v>
      </c>
      <c r="G14" s="28" t="s">
        <v>390</v>
      </c>
      <c r="H14" s="28" t="s">
        <v>391</v>
      </c>
      <c r="I14" s="28"/>
      <c r="J14" s="28"/>
      <c r="K14" s="28" t="s">
        <v>299</v>
      </c>
      <c r="L14" s="28" t="s">
        <v>300</v>
      </c>
    </row>
    <row r="15" spans="1:12" s="27" customFormat="1" ht="16.5" x14ac:dyDescent="0.35">
      <c r="A15" s="28"/>
      <c r="B15" s="23" t="s">
        <v>298</v>
      </c>
      <c r="C15" s="29" t="s">
        <v>302</v>
      </c>
      <c r="D15" s="28" t="s">
        <v>310</v>
      </c>
      <c r="E15" s="28" t="s">
        <v>213</v>
      </c>
      <c r="F15" s="28" t="s">
        <v>61</v>
      </c>
      <c r="G15" s="28" t="s">
        <v>390</v>
      </c>
      <c r="H15" s="28" t="s">
        <v>391</v>
      </c>
      <c r="I15" s="28"/>
      <c r="J15" s="28"/>
      <c r="K15" s="28" t="s">
        <v>299</v>
      </c>
      <c r="L15" s="28" t="s">
        <v>300</v>
      </c>
    </row>
    <row r="16" spans="1:12" s="27" customFormat="1" ht="16.5" x14ac:dyDescent="0.35">
      <c r="A16" s="28"/>
      <c r="B16" s="23" t="s">
        <v>298</v>
      </c>
      <c r="C16" s="29" t="s">
        <v>311</v>
      </c>
      <c r="D16" s="28" t="s">
        <v>310</v>
      </c>
      <c r="E16" s="28" t="s">
        <v>213</v>
      </c>
      <c r="F16" s="28" t="s">
        <v>61</v>
      </c>
      <c r="G16" s="28" t="s">
        <v>390</v>
      </c>
      <c r="H16" s="28" t="s">
        <v>391</v>
      </c>
      <c r="I16" s="28"/>
      <c r="J16" s="28"/>
      <c r="K16" s="28" t="s">
        <v>299</v>
      </c>
      <c r="L16" s="28" t="s">
        <v>300</v>
      </c>
    </row>
    <row r="17" spans="1:12" s="27" customFormat="1" ht="16.5" x14ac:dyDescent="0.35">
      <c r="A17" s="28"/>
      <c r="B17" s="23" t="s">
        <v>298</v>
      </c>
      <c r="C17" s="29" t="s">
        <v>305</v>
      </c>
      <c r="D17" s="28" t="s">
        <v>310</v>
      </c>
      <c r="E17" s="28" t="s">
        <v>214</v>
      </c>
      <c r="F17" s="28" t="s">
        <v>61</v>
      </c>
      <c r="G17" s="28" t="s">
        <v>390</v>
      </c>
      <c r="H17" s="28" t="s">
        <v>391</v>
      </c>
      <c r="I17" s="28"/>
      <c r="J17" s="28"/>
      <c r="K17" s="28" t="s">
        <v>299</v>
      </c>
      <c r="L17" s="28" t="s">
        <v>300</v>
      </c>
    </row>
    <row r="18" spans="1:12" s="27" customFormat="1" ht="16.5" x14ac:dyDescent="0.35">
      <c r="A18" s="28"/>
      <c r="B18" s="23" t="s">
        <v>298</v>
      </c>
      <c r="C18" s="29" t="s">
        <v>306</v>
      </c>
      <c r="D18" s="28" t="s">
        <v>310</v>
      </c>
      <c r="E18" s="28" t="s">
        <v>214</v>
      </c>
      <c r="F18" s="28" t="s">
        <v>61</v>
      </c>
      <c r="G18" s="28" t="s">
        <v>390</v>
      </c>
      <c r="H18" s="28" t="s">
        <v>391</v>
      </c>
      <c r="I18" s="28"/>
      <c r="J18" s="28"/>
      <c r="K18" s="28" t="s">
        <v>299</v>
      </c>
      <c r="L18" s="28" t="s">
        <v>300</v>
      </c>
    </row>
    <row r="19" spans="1:12" s="27" customFormat="1" ht="16.5" x14ac:dyDescent="0.35">
      <c r="A19" s="28"/>
      <c r="B19" s="23" t="s">
        <v>298</v>
      </c>
      <c r="C19" s="29" t="s">
        <v>308</v>
      </c>
      <c r="D19" s="28" t="s">
        <v>310</v>
      </c>
      <c r="E19" s="28" t="s">
        <v>214</v>
      </c>
      <c r="F19" s="28" t="s">
        <v>61</v>
      </c>
      <c r="G19" s="28" t="s">
        <v>390</v>
      </c>
      <c r="H19" s="28" t="s">
        <v>391</v>
      </c>
      <c r="I19" s="28"/>
      <c r="J19" s="28"/>
      <c r="K19" s="28" t="s">
        <v>299</v>
      </c>
      <c r="L19" s="28" t="s">
        <v>300</v>
      </c>
    </row>
    <row r="20" spans="1:12" s="27" customFormat="1" ht="16.5" x14ac:dyDescent="0.35">
      <c r="A20" s="28"/>
      <c r="B20" s="23" t="s">
        <v>298</v>
      </c>
      <c r="C20" s="29" t="s">
        <v>312</v>
      </c>
      <c r="D20" s="28" t="s">
        <v>310</v>
      </c>
      <c r="E20" s="28" t="s">
        <v>214</v>
      </c>
      <c r="F20" s="28" t="s">
        <v>61</v>
      </c>
      <c r="G20" s="28" t="s">
        <v>390</v>
      </c>
      <c r="H20" s="28" t="s">
        <v>391</v>
      </c>
      <c r="I20" s="28"/>
      <c r="J20" s="28"/>
      <c r="K20" s="28" t="s">
        <v>299</v>
      </c>
      <c r="L20" s="28" t="s">
        <v>300</v>
      </c>
    </row>
    <row r="21" spans="1:12" s="27" customFormat="1" ht="16.5" x14ac:dyDescent="0.35">
      <c r="A21" s="28"/>
      <c r="B21" s="23" t="s">
        <v>298</v>
      </c>
      <c r="C21" s="29" t="s">
        <v>307</v>
      </c>
      <c r="D21" s="28" t="s">
        <v>310</v>
      </c>
      <c r="E21" s="28" t="s">
        <v>214</v>
      </c>
      <c r="F21" s="28" t="s">
        <v>61</v>
      </c>
      <c r="G21" s="28" t="s">
        <v>390</v>
      </c>
      <c r="H21" s="28" t="s">
        <v>391</v>
      </c>
      <c r="I21" s="28"/>
      <c r="J21" s="28"/>
      <c r="K21" s="28" t="s">
        <v>299</v>
      </c>
      <c r="L21" s="28" t="s">
        <v>300</v>
      </c>
    </row>
    <row r="22" spans="1:12" s="27" customFormat="1" ht="16.5" x14ac:dyDescent="0.35">
      <c r="A22" s="28"/>
      <c r="B22" s="23" t="s">
        <v>298</v>
      </c>
      <c r="C22" s="29" t="s">
        <v>309</v>
      </c>
      <c r="D22" s="28" t="s">
        <v>310</v>
      </c>
      <c r="E22" s="28" t="s">
        <v>214</v>
      </c>
      <c r="F22" s="28" t="s">
        <v>61</v>
      </c>
      <c r="G22" s="28" t="s">
        <v>390</v>
      </c>
      <c r="H22" s="28" t="s">
        <v>391</v>
      </c>
      <c r="I22" s="28"/>
      <c r="J22" s="28"/>
      <c r="K22" s="28" t="s">
        <v>299</v>
      </c>
      <c r="L22" s="28" t="s">
        <v>300</v>
      </c>
    </row>
    <row r="23" spans="1:12" s="19" customFormat="1" ht="21" x14ac:dyDescent="0.15">
      <c r="A23" s="392" t="s">
        <v>313</v>
      </c>
      <c r="B23" s="393"/>
      <c r="C23" s="393"/>
      <c r="D23" s="393"/>
      <c r="E23" s="394"/>
      <c r="F23" s="395"/>
      <c r="G23" s="397"/>
      <c r="H23" s="392" t="s">
        <v>314</v>
      </c>
      <c r="I23" s="393"/>
      <c r="J23" s="393"/>
      <c r="K23" s="24"/>
      <c r="L23" s="26"/>
    </row>
    <row r="24" spans="1:12" s="20" customFormat="1" ht="69.95" customHeight="1" x14ac:dyDescent="0.3">
      <c r="A24" s="371" t="s">
        <v>392</v>
      </c>
      <c r="B24" s="371"/>
      <c r="C24" s="372"/>
      <c r="D24" s="372"/>
      <c r="E24" s="372"/>
      <c r="F24" s="372"/>
      <c r="G24" s="372"/>
      <c r="H24" s="372"/>
      <c r="I24" s="372"/>
      <c r="J24" s="372"/>
      <c r="K24" s="372"/>
      <c r="L24" s="372"/>
    </row>
  </sheetData>
  <mergeCells count="5">
    <mergeCell ref="A1:J1"/>
    <mergeCell ref="A23:E23"/>
    <mergeCell ref="F23:G23"/>
    <mergeCell ref="H23:J23"/>
    <mergeCell ref="A24:L24"/>
  </mergeCells>
  <phoneticPr fontId="40" type="noConversion"/>
  <dataValidations count="1">
    <dataValidation type="list" allowBlank="1" showInputMessage="1" showErrorMessage="1" sqref="L3 L4 L5 L6 L7 L8 L9 L10 L11 L12 L13 L14 L15 L16 L17 L18 L19 L20 L21 L22 L23:L24" xr:uid="{00000000-0002-0000-0D00-000000000000}">
      <formula1>"YES,NO"</formula1>
    </dataValidation>
  </dataValidations>
  <pageMargins left="0.75" right="0.75" top="1" bottom="1" header="0.5" footer="0.5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I13"/>
  <sheetViews>
    <sheetView workbookViewId="0">
      <selection activeCell="E6" sqref="E6"/>
    </sheetView>
  </sheetViews>
  <sheetFormatPr defaultColWidth="9" defaultRowHeight="14.25" x14ac:dyDescent="0.15"/>
  <cols>
    <col min="1" max="1" width="4.625" customWidth="1"/>
    <col min="2" max="2" width="12.25" customWidth="1"/>
    <col min="3" max="3" width="9.5" customWidth="1"/>
    <col min="4" max="4" width="8.25" customWidth="1"/>
    <col min="5" max="5" width="15.75" customWidth="1"/>
    <col min="6" max="7" width="9.5" customWidth="1"/>
    <col min="8" max="8" width="9.625" customWidth="1"/>
    <col min="9" max="9" width="16" customWidth="1"/>
  </cols>
  <sheetData>
    <row r="1" spans="1:9" ht="29.25" x14ac:dyDescent="0.15">
      <c r="A1" s="369" t="s">
        <v>393</v>
      </c>
      <c r="B1" s="369"/>
      <c r="C1" s="369"/>
      <c r="D1" s="369"/>
      <c r="E1" s="369"/>
      <c r="F1" s="369"/>
      <c r="G1" s="369"/>
      <c r="H1" s="369"/>
      <c r="I1" s="369"/>
    </row>
    <row r="2" spans="1:9" s="17" customFormat="1" ht="16.5" x14ac:dyDescent="0.3">
      <c r="A2" s="373" t="s">
        <v>280</v>
      </c>
      <c r="B2" s="398" t="s">
        <v>285</v>
      </c>
      <c r="C2" s="398" t="s">
        <v>334</v>
      </c>
      <c r="D2" s="398" t="s">
        <v>283</v>
      </c>
      <c r="E2" s="398" t="s">
        <v>284</v>
      </c>
      <c r="F2" s="21" t="s">
        <v>394</v>
      </c>
      <c r="G2" s="21" t="s">
        <v>318</v>
      </c>
      <c r="H2" s="400" t="s">
        <v>319</v>
      </c>
      <c r="I2" s="402" t="s">
        <v>321</v>
      </c>
    </row>
    <row r="3" spans="1:9" s="17" customFormat="1" ht="16.5" x14ac:dyDescent="0.3">
      <c r="A3" s="373"/>
      <c r="B3" s="399"/>
      <c r="C3" s="399"/>
      <c r="D3" s="399"/>
      <c r="E3" s="399"/>
      <c r="F3" s="21" t="s">
        <v>395</v>
      </c>
      <c r="G3" s="21" t="s">
        <v>322</v>
      </c>
      <c r="H3" s="401"/>
      <c r="I3" s="403"/>
    </row>
    <row r="4" spans="1:9" s="18" customFormat="1" ht="18" customHeight="1" x14ac:dyDescent="0.35">
      <c r="A4" s="23">
        <v>1</v>
      </c>
      <c r="B4" s="23" t="s">
        <v>298</v>
      </c>
      <c r="C4" s="23" t="s">
        <v>360</v>
      </c>
      <c r="D4" s="23" t="s">
        <v>212</v>
      </c>
      <c r="E4" s="23" t="s">
        <v>61</v>
      </c>
      <c r="F4" s="23">
        <v>1</v>
      </c>
      <c r="G4" s="23">
        <v>0.5</v>
      </c>
      <c r="H4" s="23">
        <f>F4+G4</f>
        <v>1.5</v>
      </c>
      <c r="I4" s="23" t="s">
        <v>300</v>
      </c>
    </row>
    <row r="5" spans="1:9" s="18" customFormat="1" ht="18" customHeight="1" x14ac:dyDescent="0.35">
      <c r="A5" s="23">
        <v>2</v>
      </c>
      <c r="B5" s="23" t="s">
        <v>298</v>
      </c>
      <c r="C5" s="23" t="s">
        <v>360</v>
      </c>
      <c r="D5" s="23" t="s">
        <v>213</v>
      </c>
      <c r="E5" s="23" t="s">
        <v>61</v>
      </c>
      <c r="F5" s="23">
        <v>1</v>
      </c>
      <c r="G5" s="23">
        <v>0.5</v>
      </c>
      <c r="H5" s="23">
        <f>F5+G5</f>
        <v>1.5</v>
      </c>
      <c r="I5" s="23" t="s">
        <v>300</v>
      </c>
    </row>
    <row r="6" spans="1:9" s="18" customFormat="1" ht="18" customHeight="1" x14ac:dyDescent="0.35">
      <c r="A6" s="23">
        <v>3</v>
      </c>
      <c r="B6" s="23" t="s">
        <v>298</v>
      </c>
      <c r="C6" s="23" t="s">
        <v>360</v>
      </c>
      <c r="D6" s="23" t="s">
        <v>214</v>
      </c>
      <c r="E6" s="23" t="s">
        <v>61</v>
      </c>
      <c r="F6" s="23">
        <v>1</v>
      </c>
      <c r="G6" s="23">
        <v>0.5</v>
      </c>
      <c r="H6" s="23">
        <f>F6+G6</f>
        <v>1.5</v>
      </c>
      <c r="I6" s="23" t="s">
        <v>300</v>
      </c>
    </row>
    <row r="7" spans="1:9" s="18" customFormat="1" ht="18" customHeight="1" x14ac:dyDescent="0.35">
      <c r="A7" s="23">
        <v>4</v>
      </c>
      <c r="B7" s="23" t="s">
        <v>298</v>
      </c>
      <c r="C7" s="23" t="s">
        <v>367</v>
      </c>
      <c r="D7" s="23" t="s">
        <v>396</v>
      </c>
      <c r="E7" s="23" t="s">
        <v>61</v>
      </c>
      <c r="F7" s="23">
        <v>3</v>
      </c>
      <c r="G7" s="23">
        <v>0.5</v>
      </c>
      <c r="H7" s="23">
        <f>F7+G7</f>
        <v>3.5</v>
      </c>
      <c r="I7" s="23" t="s">
        <v>300</v>
      </c>
    </row>
    <row r="8" spans="1:9" s="19" customFormat="1" ht="21" x14ac:dyDescent="0.15">
      <c r="A8" s="392" t="s">
        <v>313</v>
      </c>
      <c r="B8" s="393"/>
      <c r="C8" s="393"/>
      <c r="D8" s="394"/>
      <c r="E8" s="25"/>
      <c r="F8" s="392" t="s">
        <v>314</v>
      </c>
      <c r="G8" s="393"/>
      <c r="H8" s="394"/>
      <c r="I8" s="26"/>
    </row>
    <row r="9" spans="1:9" s="20" customFormat="1" ht="36.950000000000003" customHeight="1" x14ac:dyDescent="0.3">
      <c r="A9" s="371" t="s">
        <v>397</v>
      </c>
      <c r="B9" s="371"/>
      <c r="C9" s="372"/>
      <c r="D9" s="372"/>
      <c r="E9" s="372"/>
      <c r="F9" s="372"/>
      <c r="G9" s="372"/>
      <c r="H9" s="372"/>
      <c r="I9" s="372"/>
    </row>
    <row r="10" spans="1:9" s="20" customFormat="1" ht="17.25" x14ac:dyDescent="0.3"/>
    <row r="11" spans="1:9" s="20" customFormat="1" ht="17.25" x14ac:dyDescent="0.3"/>
    <row r="12" spans="1:9" s="20" customFormat="1" ht="17.25" x14ac:dyDescent="0.3"/>
    <row r="13" spans="1:9" s="20" customFormat="1" ht="17.25" x14ac:dyDescent="0.3"/>
  </sheetData>
  <mergeCells count="11">
    <mergeCell ref="A1:I1"/>
    <mergeCell ref="A8:D8"/>
    <mergeCell ref="F8:H8"/>
    <mergeCell ref="A9:I9"/>
    <mergeCell ref="A2:A3"/>
    <mergeCell ref="B2:B3"/>
    <mergeCell ref="C2:C3"/>
    <mergeCell ref="D2:D3"/>
    <mergeCell ref="E2:E3"/>
    <mergeCell ref="H2:H3"/>
    <mergeCell ref="I2:I3"/>
  </mergeCells>
  <phoneticPr fontId="40" type="noConversion"/>
  <dataValidations count="1">
    <dataValidation type="list" allowBlank="1" showInputMessage="1" showErrorMessage="1" sqref="I4 I5 I6 I7 I1:I3 I8:I1048576" xr:uid="{00000000-0002-0000-0E00-000000000000}">
      <formula1>"YES,NO"</formula1>
    </dataValidation>
  </dataValidations>
  <pageMargins left="0.75" right="0.75" top="1" bottom="1" header="0.5" footer="0.5"/>
  <pageSetup paperSize="9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K130"/>
  <sheetViews>
    <sheetView topLeftCell="A13" workbookViewId="0">
      <selection activeCell="K38" sqref="K38"/>
    </sheetView>
  </sheetViews>
  <sheetFormatPr defaultColWidth="9" defaultRowHeight="14.25" x14ac:dyDescent="0.15"/>
  <cols>
    <col min="1" max="11" width="12" customWidth="1"/>
  </cols>
  <sheetData>
    <row r="1" spans="1:11" x14ac:dyDescent="0.15">
      <c r="A1" s="404" t="s">
        <v>398</v>
      </c>
      <c r="B1" s="404"/>
      <c r="C1" s="404"/>
      <c r="D1" s="404"/>
      <c r="E1" s="404"/>
      <c r="F1" s="404"/>
      <c r="G1" s="404"/>
      <c r="H1" s="404"/>
      <c r="I1" s="404"/>
      <c r="J1" s="404"/>
      <c r="K1" s="404"/>
    </row>
    <row r="2" spans="1:11" ht="42" customHeight="1" x14ac:dyDescent="0.15">
      <c r="A2" s="405" t="s">
        <v>399</v>
      </c>
      <c r="B2" s="405"/>
      <c r="C2" s="405"/>
      <c r="D2" s="405"/>
      <c r="E2" s="405"/>
      <c r="F2" s="405"/>
      <c r="G2" s="405"/>
      <c r="H2" s="405"/>
      <c r="I2" s="405"/>
      <c r="J2" s="405"/>
      <c r="K2" s="405"/>
    </row>
    <row r="3" spans="1:11" x14ac:dyDescent="0.15">
      <c r="A3" s="1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</row>
    <row r="4" spans="1:11" x14ac:dyDescent="0.15">
      <c r="A4" s="3" t="s">
        <v>400</v>
      </c>
      <c r="B4" s="4" t="s">
        <v>401</v>
      </c>
      <c r="C4" s="406" t="s">
        <v>402</v>
      </c>
      <c r="D4" s="407"/>
      <c r="E4" s="4" t="s">
        <v>403</v>
      </c>
      <c r="F4" s="4" t="s">
        <v>404</v>
      </c>
      <c r="G4" s="4" t="s">
        <v>405</v>
      </c>
      <c r="H4" s="4" t="s">
        <v>406</v>
      </c>
      <c r="I4" s="406" t="s">
        <v>407</v>
      </c>
      <c r="J4" s="408"/>
      <c r="K4" s="407"/>
    </row>
    <row r="5" spans="1:11" x14ac:dyDescent="0.15">
      <c r="A5" s="5" t="s">
        <v>408</v>
      </c>
      <c r="B5" s="6" t="s">
        <v>409</v>
      </c>
      <c r="C5" s="6" t="s">
        <v>410</v>
      </c>
      <c r="D5" s="6" t="s">
        <v>411</v>
      </c>
      <c r="E5" s="6" t="s">
        <v>409</v>
      </c>
      <c r="F5" s="6" t="s">
        <v>412</v>
      </c>
      <c r="G5" s="6">
        <v>9</v>
      </c>
      <c r="H5" s="6">
        <v>1</v>
      </c>
      <c r="I5" s="16">
        <v>0</v>
      </c>
      <c r="J5" s="16">
        <v>0</v>
      </c>
      <c r="K5" s="16">
        <v>1</v>
      </c>
    </row>
    <row r="7" spans="1:11" x14ac:dyDescent="0.15">
      <c r="A7" s="7" t="s">
        <v>413</v>
      </c>
      <c r="B7" s="8" t="s">
        <v>414</v>
      </c>
      <c r="E7" s="7" t="s">
        <v>415</v>
      </c>
      <c r="F7" s="8" t="s">
        <v>416</v>
      </c>
      <c r="I7" s="7" t="s">
        <v>417</v>
      </c>
      <c r="J7" s="8" t="s">
        <v>418</v>
      </c>
    </row>
    <row r="8" spans="1:11" x14ac:dyDescent="0.15">
      <c r="A8" s="9" t="s">
        <v>419</v>
      </c>
      <c r="B8" s="10" t="s">
        <v>410</v>
      </c>
      <c r="E8" s="9" t="s">
        <v>420</v>
      </c>
      <c r="F8" s="11" t="s">
        <v>409</v>
      </c>
      <c r="I8" s="9" t="s">
        <v>421</v>
      </c>
      <c r="J8" s="11" t="s">
        <v>409</v>
      </c>
    </row>
    <row r="9" spans="1:11" x14ac:dyDescent="0.15">
      <c r="A9" s="9" t="s">
        <v>422</v>
      </c>
      <c r="B9" s="11" t="s">
        <v>408</v>
      </c>
      <c r="E9" s="9" t="s">
        <v>423</v>
      </c>
      <c r="F9" s="10" t="s">
        <v>424</v>
      </c>
      <c r="I9" s="9" t="s">
        <v>425</v>
      </c>
      <c r="J9" s="10" t="s">
        <v>426</v>
      </c>
    </row>
    <row r="10" spans="1:11" x14ac:dyDescent="0.15">
      <c r="A10" s="9" t="s">
        <v>427</v>
      </c>
      <c r="B10" s="10" t="s">
        <v>428</v>
      </c>
      <c r="E10" s="9" t="s">
        <v>429</v>
      </c>
      <c r="F10" s="10" t="s">
        <v>430</v>
      </c>
      <c r="I10" s="9" t="s">
        <v>431</v>
      </c>
      <c r="J10" s="10" t="s">
        <v>432</v>
      </c>
    </row>
    <row r="11" spans="1:11" x14ac:dyDescent="0.15">
      <c r="A11" s="9" t="s">
        <v>433</v>
      </c>
      <c r="B11" s="10" t="s">
        <v>434</v>
      </c>
      <c r="I11" s="9" t="s">
        <v>435</v>
      </c>
      <c r="J11" s="10" t="s">
        <v>408</v>
      </c>
    </row>
    <row r="12" spans="1:11" x14ac:dyDescent="0.15">
      <c r="I12" s="9" t="s">
        <v>436</v>
      </c>
      <c r="J12" s="10" t="s">
        <v>424</v>
      </c>
    </row>
    <row r="13" spans="1:11" x14ac:dyDescent="0.15">
      <c r="I13" s="9" t="s">
        <v>437</v>
      </c>
      <c r="J13" s="10" t="s">
        <v>430</v>
      </c>
    </row>
    <row r="15" spans="1:11" x14ac:dyDescent="0.15">
      <c r="A15" s="7" t="s">
        <v>438</v>
      </c>
      <c r="B15" s="8" t="s">
        <v>439</v>
      </c>
      <c r="E15" s="7" t="s">
        <v>440</v>
      </c>
      <c r="F15" s="8" t="s">
        <v>441</v>
      </c>
      <c r="I15" s="7" t="s">
        <v>442</v>
      </c>
      <c r="J15" s="8" t="s">
        <v>443</v>
      </c>
    </row>
    <row r="16" spans="1:11" x14ac:dyDescent="0.15">
      <c r="A16" s="9">
        <v>2019</v>
      </c>
      <c r="B16" s="10" t="s">
        <v>444</v>
      </c>
      <c r="E16" s="9" t="s">
        <v>445</v>
      </c>
      <c r="F16" s="10">
        <v>1</v>
      </c>
      <c r="I16" s="9" t="s">
        <v>446</v>
      </c>
      <c r="J16" s="10">
        <v>0</v>
      </c>
    </row>
    <row r="17" spans="1:11" x14ac:dyDescent="0.15">
      <c r="A17" s="9">
        <v>2020</v>
      </c>
      <c r="B17" s="10" t="s">
        <v>447</v>
      </c>
      <c r="E17" s="9" t="s">
        <v>448</v>
      </c>
      <c r="F17" s="10">
        <v>2</v>
      </c>
      <c r="I17" s="9" t="s">
        <v>449</v>
      </c>
      <c r="J17" s="11">
        <v>1</v>
      </c>
    </row>
    <row r="18" spans="1:11" x14ac:dyDescent="0.15">
      <c r="A18" s="9">
        <v>2021</v>
      </c>
      <c r="B18" s="11" t="s">
        <v>412</v>
      </c>
      <c r="E18" s="9" t="s">
        <v>450</v>
      </c>
      <c r="F18" s="10">
        <v>3</v>
      </c>
      <c r="I18" s="9" t="s">
        <v>451</v>
      </c>
      <c r="J18" s="10">
        <v>2</v>
      </c>
    </row>
    <row r="19" spans="1:11" x14ac:dyDescent="0.15">
      <c r="A19" s="9">
        <v>2022</v>
      </c>
      <c r="B19" s="10" t="s">
        <v>452</v>
      </c>
      <c r="E19" s="9" t="s">
        <v>453</v>
      </c>
      <c r="F19" s="10">
        <v>4</v>
      </c>
      <c r="I19" s="9" t="s">
        <v>454</v>
      </c>
      <c r="J19" s="10">
        <v>3</v>
      </c>
    </row>
    <row r="20" spans="1:11" x14ac:dyDescent="0.15">
      <c r="A20" s="9">
        <v>2023</v>
      </c>
      <c r="B20" s="10" t="s">
        <v>114</v>
      </c>
      <c r="E20" s="9" t="s">
        <v>455</v>
      </c>
      <c r="F20" s="10">
        <v>8</v>
      </c>
      <c r="I20" s="9" t="s">
        <v>456</v>
      </c>
      <c r="J20" s="10">
        <v>4</v>
      </c>
    </row>
    <row r="21" spans="1:11" x14ac:dyDescent="0.15">
      <c r="A21" s="9">
        <v>2024</v>
      </c>
      <c r="B21" s="10" t="s">
        <v>113</v>
      </c>
      <c r="E21" s="9" t="s">
        <v>457</v>
      </c>
      <c r="F21" s="11">
        <v>9</v>
      </c>
      <c r="I21" s="9" t="s">
        <v>458</v>
      </c>
      <c r="J21" s="10">
        <v>5</v>
      </c>
    </row>
    <row r="22" spans="1:11" x14ac:dyDescent="0.15">
      <c r="A22" s="9">
        <v>2025</v>
      </c>
      <c r="B22" s="10" t="s">
        <v>434</v>
      </c>
    </row>
    <row r="24" spans="1:11" x14ac:dyDescent="0.15">
      <c r="A24" s="12" t="s">
        <v>459</v>
      </c>
      <c r="B24" s="13" t="s">
        <v>460</v>
      </c>
      <c r="D24" s="14" t="s">
        <v>280</v>
      </c>
      <c r="E24" s="15" t="s">
        <v>402</v>
      </c>
      <c r="F24" s="15" t="s">
        <v>461</v>
      </c>
      <c r="G24" s="15" t="s">
        <v>462</v>
      </c>
      <c r="H24" s="14" t="s">
        <v>280</v>
      </c>
      <c r="I24" s="15" t="s">
        <v>402</v>
      </c>
      <c r="J24" s="15" t="s">
        <v>461</v>
      </c>
      <c r="K24" s="15" t="s">
        <v>462</v>
      </c>
    </row>
    <row r="25" spans="1:11" x14ac:dyDescent="0.15">
      <c r="A25" s="9" t="s">
        <v>463</v>
      </c>
      <c r="B25" s="11" t="s">
        <v>464</v>
      </c>
      <c r="D25" s="9">
        <v>1</v>
      </c>
      <c r="E25" s="409" t="s">
        <v>464</v>
      </c>
      <c r="F25" s="409" t="s">
        <v>463</v>
      </c>
      <c r="G25" s="10" t="s">
        <v>465</v>
      </c>
      <c r="H25" s="7">
        <v>105</v>
      </c>
      <c r="I25" s="409" t="s">
        <v>464</v>
      </c>
      <c r="J25" s="409" t="s">
        <v>466</v>
      </c>
      <c r="K25" s="8" t="s">
        <v>467</v>
      </c>
    </row>
    <row r="26" spans="1:11" x14ac:dyDescent="0.15">
      <c r="A26" s="9" t="s">
        <v>468</v>
      </c>
      <c r="B26" s="10" t="s">
        <v>469</v>
      </c>
      <c r="D26" s="9">
        <v>2</v>
      </c>
      <c r="E26" s="410"/>
      <c r="F26" s="410"/>
      <c r="G26" s="10" t="s">
        <v>470</v>
      </c>
      <c r="H26" s="9">
        <v>106</v>
      </c>
      <c r="I26" s="410"/>
      <c r="J26" s="410"/>
      <c r="K26" s="10" t="s">
        <v>471</v>
      </c>
    </row>
    <row r="27" spans="1:11" x14ac:dyDescent="0.15">
      <c r="A27" s="9" t="s">
        <v>472</v>
      </c>
      <c r="B27" s="10" t="s">
        <v>473</v>
      </c>
      <c r="D27" s="9">
        <v>3</v>
      </c>
      <c r="E27" s="410"/>
      <c r="F27" s="410"/>
      <c r="G27" s="10" t="s">
        <v>474</v>
      </c>
      <c r="H27" s="9">
        <v>107</v>
      </c>
      <c r="I27" s="410"/>
      <c r="J27" s="410"/>
      <c r="K27" s="10" t="s">
        <v>475</v>
      </c>
    </row>
    <row r="28" spans="1:11" x14ac:dyDescent="0.15">
      <c r="A28" s="9" t="s">
        <v>476</v>
      </c>
      <c r="B28" s="10" t="s">
        <v>477</v>
      </c>
      <c r="D28" s="9">
        <v>4</v>
      </c>
      <c r="E28" s="410"/>
      <c r="F28" s="410"/>
      <c r="G28" s="10" t="s">
        <v>478</v>
      </c>
      <c r="H28" s="9">
        <v>108</v>
      </c>
      <c r="I28" s="410"/>
      <c r="J28" s="410"/>
      <c r="K28" s="10" t="s">
        <v>479</v>
      </c>
    </row>
    <row r="29" spans="1:11" x14ac:dyDescent="0.15">
      <c r="A29" s="9" t="s">
        <v>480</v>
      </c>
      <c r="B29" s="10" t="s">
        <v>481</v>
      </c>
      <c r="D29" s="9">
        <v>5</v>
      </c>
      <c r="E29" s="410"/>
      <c r="F29" s="410"/>
      <c r="G29" s="10" t="s">
        <v>482</v>
      </c>
      <c r="H29" s="9">
        <v>109</v>
      </c>
      <c r="I29" s="410"/>
      <c r="J29" s="410"/>
      <c r="K29" s="10" t="s">
        <v>483</v>
      </c>
    </row>
    <row r="30" spans="1:11" x14ac:dyDescent="0.15">
      <c r="A30" s="9" t="s">
        <v>484</v>
      </c>
      <c r="B30" s="10" t="s">
        <v>485</v>
      </c>
      <c r="D30" s="9">
        <v>6</v>
      </c>
      <c r="E30" s="410"/>
      <c r="F30" s="410"/>
      <c r="G30" s="10" t="s">
        <v>486</v>
      </c>
      <c r="H30" s="9">
        <v>110</v>
      </c>
      <c r="I30" s="410"/>
      <c r="J30" s="410"/>
      <c r="K30" s="10" t="s">
        <v>487</v>
      </c>
    </row>
    <row r="31" spans="1:11" x14ac:dyDescent="0.15">
      <c r="A31" s="9" t="s">
        <v>488</v>
      </c>
      <c r="B31" s="10" t="s">
        <v>489</v>
      </c>
      <c r="D31" s="9">
        <v>7</v>
      </c>
      <c r="E31" s="411"/>
      <c r="F31" s="411"/>
      <c r="G31" s="10" t="s">
        <v>490</v>
      </c>
      <c r="H31" s="9">
        <v>111</v>
      </c>
      <c r="I31" s="410"/>
      <c r="J31" s="410"/>
      <c r="K31" s="10" t="s">
        <v>491</v>
      </c>
    </row>
    <row r="32" spans="1:11" x14ac:dyDescent="0.15">
      <c r="A32" s="9" t="s">
        <v>492</v>
      </c>
      <c r="B32" s="10" t="s">
        <v>493</v>
      </c>
      <c r="D32" s="9">
        <v>8</v>
      </c>
      <c r="E32" s="409" t="s">
        <v>469</v>
      </c>
      <c r="F32" s="409" t="s">
        <v>468</v>
      </c>
      <c r="G32" s="10" t="s">
        <v>494</v>
      </c>
      <c r="H32" s="9">
        <v>112</v>
      </c>
      <c r="I32" s="410"/>
      <c r="J32" s="410"/>
      <c r="K32" s="10" t="s">
        <v>495</v>
      </c>
    </row>
    <row r="33" spans="1:11" x14ac:dyDescent="0.15">
      <c r="A33" s="9" t="s">
        <v>496</v>
      </c>
      <c r="B33" s="10" t="s">
        <v>497</v>
      </c>
      <c r="D33" s="9">
        <v>9</v>
      </c>
      <c r="E33" s="410"/>
      <c r="F33" s="410"/>
      <c r="G33" s="10" t="s">
        <v>498</v>
      </c>
      <c r="H33" s="9">
        <v>113</v>
      </c>
      <c r="I33" s="410"/>
      <c r="J33" s="410"/>
      <c r="K33" s="10" t="s">
        <v>499</v>
      </c>
    </row>
    <row r="34" spans="1:11" x14ac:dyDescent="0.15">
      <c r="A34" s="9" t="s">
        <v>500</v>
      </c>
      <c r="B34" s="10" t="s">
        <v>501</v>
      </c>
      <c r="D34" s="9">
        <v>10</v>
      </c>
      <c r="E34" s="410"/>
      <c r="F34" s="410"/>
      <c r="G34" s="10" t="s">
        <v>502</v>
      </c>
      <c r="H34" s="9">
        <v>114</v>
      </c>
      <c r="I34" s="410"/>
      <c r="J34" s="410"/>
      <c r="K34" s="10" t="s">
        <v>503</v>
      </c>
    </row>
    <row r="35" spans="1:11" x14ac:dyDescent="0.15">
      <c r="A35" s="9" t="s">
        <v>504</v>
      </c>
      <c r="B35" s="10" t="s">
        <v>505</v>
      </c>
      <c r="D35" s="9">
        <v>11</v>
      </c>
      <c r="E35" s="410"/>
      <c r="F35" s="410"/>
      <c r="G35" s="10" t="s">
        <v>506</v>
      </c>
      <c r="H35" s="9">
        <v>115</v>
      </c>
      <c r="I35" s="410"/>
      <c r="J35" s="410"/>
      <c r="K35" s="10" t="s">
        <v>507</v>
      </c>
    </row>
    <row r="36" spans="1:11" x14ac:dyDescent="0.15">
      <c r="A36" s="9" t="s">
        <v>508</v>
      </c>
      <c r="B36" s="10" t="s">
        <v>509</v>
      </c>
      <c r="D36" s="9">
        <v>12</v>
      </c>
      <c r="E36" s="411"/>
      <c r="F36" s="411"/>
      <c r="G36" s="10" t="s">
        <v>510</v>
      </c>
      <c r="H36" s="9">
        <v>116</v>
      </c>
      <c r="I36" s="411"/>
      <c r="J36" s="411"/>
      <c r="K36" s="10" t="s">
        <v>511</v>
      </c>
    </row>
    <row r="37" spans="1:11" x14ac:dyDescent="0.15">
      <c r="A37" s="9" t="s">
        <v>512</v>
      </c>
      <c r="B37" s="10" t="s">
        <v>513</v>
      </c>
      <c r="D37" s="9">
        <v>13</v>
      </c>
      <c r="E37" s="409" t="s">
        <v>473</v>
      </c>
      <c r="F37" s="409" t="s">
        <v>472</v>
      </c>
      <c r="G37" s="10" t="s">
        <v>514</v>
      </c>
      <c r="H37" s="9">
        <v>117</v>
      </c>
      <c r="I37" s="409" t="s">
        <v>469</v>
      </c>
      <c r="J37" s="409" t="s">
        <v>515</v>
      </c>
      <c r="K37" s="10" t="s">
        <v>516</v>
      </c>
    </row>
    <row r="38" spans="1:11" x14ac:dyDescent="0.15">
      <c r="A38" s="9" t="s">
        <v>517</v>
      </c>
      <c r="B38" s="10" t="s">
        <v>518</v>
      </c>
      <c r="D38" s="9">
        <v>14</v>
      </c>
      <c r="E38" s="410"/>
      <c r="F38" s="410"/>
      <c r="G38" s="10" t="s">
        <v>519</v>
      </c>
      <c r="H38" s="9">
        <v>118</v>
      </c>
      <c r="I38" s="410"/>
      <c r="J38" s="410"/>
      <c r="K38" s="10" t="s">
        <v>520</v>
      </c>
    </row>
    <row r="39" spans="1:11" x14ac:dyDescent="0.15">
      <c r="A39" s="9" t="s">
        <v>521</v>
      </c>
      <c r="B39" s="10" t="s">
        <v>522</v>
      </c>
      <c r="D39" s="9">
        <v>15</v>
      </c>
      <c r="E39" s="410"/>
      <c r="F39" s="410"/>
      <c r="G39" s="10" t="s">
        <v>523</v>
      </c>
      <c r="H39" s="9">
        <v>119</v>
      </c>
      <c r="I39" s="410"/>
      <c r="J39" s="410"/>
      <c r="K39" s="10" t="s">
        <v>524</v>
      </c>
    </row>
    <row r="40" spans="1:11" x14ac:dyDescent="0.15">
      <c r="A40" s="9" t="s">
        <v>525</v>
      </c>
      <c r="B40" s="10" t="s">
        <v>526</v>
      </c>
      <c r="D40" s="9">
        <v>16</v>
      </c>
      <c r="E40" s="410"/>
      <c r="F40" s="410"/>
      <c r="G40" s="10" t="s">
        <v>527</v>
      </c>
      <c r="H40" s="9">
        <v>120</v>
      </c>
      <c r="I40" s="411"/>
      <c r="J40" s="411"/>
      <c r="K40" s="10" t="s">
        <v>528</v>
      </c>
    </row>
    <row r="41" spans="1:11" x14ac:dyDescent="0.15">
      <c r="A41" s="9" t="s">
        <v>529</v>
      </c>
      <c r="B41" s="10" t="s">
        <v>530</v>
      </c>
      <c r="D41" s="9">
        <v>17</v>
      </c>
      <c r="E41" s="411"/>
      <c r="F41" s="411"/>
      <c r="G41" s="10" t="s">
        <v>531</v>
      </c>
      <c r="H41" s="9">
        <v>121</v>
      </c>
      <c r="I41" s="409" t="s">
        <v>473</v>
      </c>
      <c r="J41" s="409" t="s">
        <v>532</v>
      </c>
      <c r="K41" s="10" t="s">
        <v>533</v>
      </c>
    </row>
    <row r="42" spans="1:11" x14ac:dyDescent="0.15">
      <c r="A42" s="9" t="s">
        <v>534</v>
      </c>
      <c r="B42" s="10" t="s">
        <v>535</v>
      </c>
      <c r="D42" s="9">
        <v>18</v>
      </c>
      <c r="E42" s="409" t="s">
        <v>477</v>
      </c>
      <c r="F42" s="409" t="s">
        <v>476</v>
      </c>
      <c r="G42" s="10" t="s">
        <v>536</v>
      </c>
      <c r="H42" s="9">
        <v>122</v>
      </c>
      <c r="I42" s="410"/>
      <c r="J42" s="410"/>
      <c r="K42" s="10" t="s">
        <v>537</v>
      </c>
    </row>
    <row r="43" spans="1:11" x14ac:dyDescent="0.15">
      <c r="A43" s="9" t="s">
        <v>538</v>
      </c>
      <c r="B43" s="10" t="s">
        <v>539</v>
      </c>
      <c r="D43" s="9">
        <v>19</v>
      </c>
      <c r="E43" s="410"/>
      <c r="F43" s="410"/>
      <c r="G43" s="10" t="s">
        <v>540</v>
      </c>
      <c r="H43" s="9">
        <v>123</v>
      </c>
      <c r="I43" s="410"/>
      <c r="J43" s="410"/>
      <c r="K43" s="10" t="s">
        <v>541</v>
      </c>
    </row>
    <row r="44" spans="1:11" x14ac:dyDescent="0.15">
      <c r="A44" s="9" t="s">
        <v>542</v>
      </c>
      <c r="B44" s="10" t="s">
        <v>543</v>
      </c>
      <c r="D44" s="9">
        <v>20</v>
      </c>
      <c r="E44" s="410"/>
      <c r="F44" s="410"/>
      <c r="G44" s="10" t="s">
        <v>544</v>
      </c>
      <c r="H44" s="9">
        <v>124</v>
      </c>
      <c r="I44" s="410"/>
      <c r="J44" s="410"/>
      <c r="K44" s="10" t="s">
        <v>545</v>
      </c>
    </row>
    <row r="45" spans="1:11" x14ac:dyDescent="0.15">
      <c r="A45" s="9" t="s">
        <v>466</v>
      </c>
      <c r="B45" s="10" t="s">
        <v>464</v>
      </c>
      <c r="D45" s="9">
        <v>21</v>
      </c>
      <c r="E45" s="410"/>
      <c r="F45" s="410"/>
      <c r="G45" s="10" t="s">
        <v>546</v>
      </c>
      <c r="H45" s="9">
        <v>125</v>
      </c>
      <c r="I45" s="411"/>
      <c r="J45" s="411"/>
      <c r="K45" s="10" t="s">
        <v>547</v>
      </c>
    </row>
    <row r="46" spans="1:11" x14ac:dyDescent="0.15">
      <c r="A46" s="9" t="s">
        <v>515</v>
      </c>
      <c r="B46" s="10" t="s">
        <v>469</v>
      </c>
      <c r="D46" s="9">
        <v>22</v>
      </c>
      <c r="E46" s="410"/>
      <c r="F46" s="410"/>
      <c r="G46" s="10" t="s">
        <v>548</v>
      </c>
      <c r="H46" s="9">
        <v>126</v>
      </c>
      <c r="I46" s="409" t="s">
        <v>477</v>
      </c>
      <c r="J46" s="409" t="s">
        <v>549</v>
      </c>
      <c r="K46" s="10" t="s">
        <v>550</v>
      </c>
    </row>
    <row r="47" spans="1:11" x14ac:dyDescent="0.15">
      <c r="A47" s="9" t="s">
        <v>532</v>
      </c>
      <c r="B47" s="10" t="s">
        <v>473</v>
      </c>
      <c r="D47" s="9">
        <v>23</v>
      </c>
      <c r="E47" s="410"/>
      <c r="F47" s="410"/>
      <c r="G47" s="10" t="s">
        <v>551</v>
      </c>
      <c r="H47" s="9">
        <v>127</v>
      </c>
      <c r="I47" s="410"/>
      <c r="J47" s="410"/>
      <c r="K47" s="10" t="s">
        <v>552</v>
      </c>
    </row>
    <row r="48" spans="1:11" x14ac:dyDescent="0.15">
      <c r="A48" s="9" t="s">
        <v>549</v>
      </c>
      <c r="B48" s="10" t="s">
        <v>477</v>
      </c>
      <c r="D48" s="9">
        <v>24</v>
      </c>
      <c r="E48" s="410"/>
      <c r="F48" s="410"/>
      <c r="G48" s="10" t="s">
        <v>553</v>
      </c>
      <c r="H48" s="9">
        <v>128</v>
      </c>
      <c r="I48" s="410"/>
      <c r="J48" s="410"/>
      <c r="K48" s="10" t="s">
        <v>554</v>
      </c>
    </row>
    <row r="49" spans="1:11" x14ac:dyDescent="0.15">
      <c r="A49" s="9" t="s">
        <v>555</v>
      </c>
      <c r="B49" s="10" t="s">
        <v>481</v>
      </c>
      <c r="D49" s="9">
        <v>25</v>
      </c>
      <c r="E49" s="410"/>
      <c r="F49" s="410"/>
      <c r="G49" s="10" t="s">
        <v>556</v>
      </c>
      <c r="H49" s="9">
        <v>129</v>
      </c>
      <c r="I49" s="410"/>
      <c r="J49" s="410"/>
      <c r="K49" s="10" t="s">
        <v>557</v>
      </c>
    </row>
    <row r="50" spans="1:11" x14ac:dyDescent="0.15">
      <c r="A50" s="9" t="s">
        <v>558</v>
      </c>
      <c r="B50" s="10" t="s">
        <v>485</v>
      </c>
      <c r="D50" s="9">
        <v>26</v>
      </c>
      <c r="E50" s="410"/>
      <c r="F50" s="410"/>
      <c r="G50" s="10" t="s">
        <v>559</v>
      </c>
      <c r="H50" s="9">
        <v>130</v>
      </c>
      <c r="I50" s="411"/>
      <c r="J50" s="411"/>
      <c r="K50" s="10" t="s">
        <v>560</v>
      </c>
    </row>
    <row r="51" spans="1:11" x14ac:dyDescent="0.15">
      <c r="A51" s="9" t="s">
        <v>561</v>
      </c>
      <c r="B51" s="10" t="s">
        <v>489</v>
      </c>
      <c r="D51" s="9">
        <v>27</v>
      </c>
      <c r="E51" s="411"/>
      <c r="F51" s="411"/>
      <c r="G51" s="10" t="s">
        <v>562</v>
      </c>
      <c r="H51" s="9">
        <v>131</v>
      </c>
      <c r="I51" s="409" t="s">
        <v>481</v>
      </c>
      <c r="J51" s="409" t="s">
        <v>555</v>
      </c>
      <c r="K51" s="10" t="s">
        <v>563</v>
      </c>
    </row>
    <row r="52" spans="1:11" x14ac:dyDescent="0.15">
      <c r="A52" s="9" t="s">
        <v>564</v>
      </c>
      <c r="B52" s="10" t="s">
        <v>565</v>
      </c>
      <c r="D52" s="9">
        <v>28</v>
      </c>
      <c r="E52" s="409" t="s">
        <v>481</v>
      </c>
      <c r="F52" s="409" t="s">
        <v>480</v>
      </c>
      <c r="G52" s="10" t="s">
        <v>566</v>
      </c>
      <c r="H52" s="9">
        <v>132</v>
      </c>
      <c r="I52" s="410"/>
      <c r="J52" s="410"/>
      <c r="K52" s="10" t="s">
        <v>567</v>
      </c>
    </row>
    <row r="53" spans="1:11" x14ac:dyDescent="0.15">
      <c r="A53" s="9" t="s">
        <v>568</v>
      </c>
      <c r="B53" s="10" t="s">
        <v>493</v>
      </c>
      <c r="D53" s="9">
        <v>29</v>
      </c>
      <c r="E53" s="410"/>
      <c r="F53" s="410"/>
      <c r="G53" s="10" t="s">
        <v>569</v>
      </c>
      <c r="H53" s="9">
        <v>133</v>
      </c>
      <c r="I53" s="410"/>
      <c r="J53" s="410"/>
      <c r="K53" s="10" t="s">
        <v>570</v>
      </c>
    </row>
    <row r="54" spans="1:11" x14ac:dyDescent="0.15">
      <c r="A54" s="9" t="s">
        <v>571</v>
      </c>
      <c r="B54" s="10" t="s">
        <v>497</v>
      </c>
      <c r="D54" s="9">
        <v>30</v>
      </c>
      <c r="E54" s="410"/>
      <c r="F54" s="410"/>
      <c r="G54" s="10" t="s">
        <v>572</v>
      </c>
      <c r="H54" s="9">
        <v>134</v>
      </c>
      <c r="I54" s="410"/>
      <c r="J54" s="410"/>
      <c r="K54" s="10" t="s">
        <v>573</v>
      </c>
    </row>
    <row r="55" spans="1:11" x14ac:dyDescent="0.15">
      <c r="A55" s="9" t="s">
        <v>574</v>
      </c>
      <c r="B55" s="10" t="s">
        <v>501</v>
      </c>
      <c r="D55" s="9">
        <v>31</v>
      </c>
      <c r="E55" s="410"/>
      <c r="F55" s="410"/>
      <c r="G55" s="10" t="s">
        <v>575</v>
      </c>
      <c r="H55" s="9">
        <v>135</v>
      </c>
      <c r="I55" s="411"/>
      <c r="J55" s="411"/>
      <c r="K55" s="10" t="s">
        <v>576</v>
      </c>
    </row>
    <row r="56" spans="1:11" x14ac:dyDescent="0.15">
      <c r="A56" s="9" t="s">
        <v>577</v>
      </c>
      <c r="B56" s="10" t="s">
        <v>505</v>
      </c>
      <c r="D56" s="9">
        <v>32</v>
      </c>
      <c r="E56" s="410"/>
      <c r="F56" s="410"/>
      <c r="G56" s="10" t="s">
        <v>578</v>
      </c>
      <c r="H56" s="9">
        <v>136</v>
      </c>
      <c r="I56" s="409" t="s">
        <v>485</v>
      </c>
      <c r="J56" s="409" t="s">
        <v>558</v>
      </c>
      <c r="K56" s="10" t="s">
        <v>579</v>
      </c>
    </row>
    <row r="57" spans="1:11" x14ac:dyDescent="0.15">
      <c r="A57" s="9" t="s">
        <v>580</v>
      </c>
      <c r="B57" s="10" t="s">
        <v>581</v>
      </c>
      <c r="D57" s="9">
        <v>33</v>
      </c>
      <c r="E57" s="411"/>
      <c r="F57" s="411"/>
      <c r="G57" s="10" t="s">
        <v>582</v>
      </c>
      <c r="H57" s="9">
        <v>137</v>
      </c>
      <c r="I57" s="410"/>
      <c r="J57" s="410"/>
      <c r="K57" s="10" t="s">
        <v>583</v>
      </c>
    </row>
    <row r="58" spans="1:11" x14ac:dyDescent="0.15">
      <c r="A58" s="9" t="s">
        <v>584</v>
      </c>
      <c r="B58" s="10" t="s">
        <v>543</v>
      </c>
      <c r="D58" s="9">
        <v>34</v>
      </c>
      <c r="E58" s="409" t="s">
        <v>485</v>
      </c>
      <c r="F58" s="409" t="s">
        <v>484</v>
      </c>
      <c r="G58" s="10" t="s">
        <v>585</v>
      </c>
      <c r="H58" s="9">
        <v>138</v>
      </c>
      <c r="I58" s="410"/>
      <c r="J58" s="410"/>
      <c r="K58" s="10" t="s">
        <v>586</v>
      </c>
    </row>
    <row r="59" spans="1:11" x14ac:dyDescent="0.15">
      <c r="A59" s="9" t="s">
        <v>587</v>
      </c>
      <c r="B59" s="10" t="s">
        <v>464</v>
      </c>
      <c r="D59" s="9">
        <v>35</v>
      </c>
      <c r="E59" s="411"/>
      <c r="F59" s="411"/>
      <c r="G59" s="10" t="s">
        <v>588</v>
      </c>
      <c r="H59" s="9">
        <v>139</v>
      </c>
      <c r="I59" s="410"/>
      <c r="J59" s="410"/>
      <c r="K59" s="10" t="s">
        <v>589</v>
      </c>
    </row>
    <row r="60" spans="1:11" x14ac:dyDescent="0.15">
      <c r="A60" s="9" t="s">
        <v>590</v>
      </c>
      <c r="B60" s="10" t="s">
        <v>473</v>
      </c>
      <c r="D60" s="9">
        <v>36</v>
      </c>
      <c r="E60" s="409" t="s">
        <v>489</v>
      </c>
      <c r="F60" s="409" t="s">
        <v>488</v>
      </c>
      <c r="G60" s="10" t="s">
        <v>591</v>
      </c>
      <c r="H60" s="9">
        <v>140</v>
      </c>
      <c r="I60" s="410"/>
      <c r="J60" s="410"/>
      <c r="K60" s="10" t="s">
        <v>592</v>
      </c>
    </row>
    <row r="61" spans="1:11" x14ac:dyDescent="0.15">
      <c r="A61" s="9" t="s">
        <v>593</v>
      </c>
      <c r="B61" s="10" t="s">
        <v>477</v>
      </c>
      <c r="D61" s="9">
        <v>37</v>
      </c>
      <c r="E61" s="410"/>
      <c r="F61" s="410"/>
      <c r="G61" s="10" t="s">
        <v>594</v>
      </c>
      <c r="H61" s="9">
        <v>141</v>
      </c>
      <c r="I61" s="411"/>
      <c r="J61" s="411"/>
      <c r="K61" s="10" t="s">
        <v>595</v>
      </c>
    </row>
    <row r="62" spans="1:11" x14ac:dyDescent="0.15">
      <c r="A62" s="9" t="s">
        <v>596</v>
      </c>
      <c r="B62" s="10" t="s">
        <v>481</v>
      </c>
      <c r="D62" s="9">
        <v>38</v>
      </c>
      <c r="E62" s="411"/>
      <c r="F62" s="411"/>
      <c r="G62" s="10" t="s">
        <v>597</v>
      </c>
      <c r="H62" s="9">
        <v>142</v>
      </c>
      <c r="I62" s="409" t="s">
        <v>489</v>
      </c>
      <c r="J62" s="409" t="s">
        <v>561</v>
      </c>
      <c r="K62" s="10" t="s">
        <v>598</v>
      </c>
    </row>
    <row r="63" spans="1:11" x14ac:dyDescent="0.15">
      <c r="A63" s="9" t="s">
        <v>599</v>
      </c>
      <c r="B63" s="10" t="s">
        <v>485</v>
      </c>
      <c r="D63" s="9">
        <v>39</v>
      </c>
      <c r="E63" s="409" t="s">
        <v>493</v>
      </c>
      <c r="F63" s="409" t="s">
        <v>492</v>
      </c>
      <c r="G63" s="10" t="s">
        <v>600</v>
      </c>
      <c r="H63" s="9">
        <v>143</v>
      </c>
      <c r="I63" s="410"/>
      <c r="J63" s="410"/>
      <c r="K63" s="10" t="s">
        <v>601</v>
      </c>
    </row>
    <row r="64" spans="1:11" x14ac:dyDescent="0.15">
      <c r="A64" s="9" t="s">
        <v>602</v>
      </c>
      <c r="B64" s="10" t="s">
        <v>489</v>
      </c>
      <c r="D64" s="9">
        <v>40</v>
      </c>
      <c r="E64" s="410"/>
      <c r="F64" s="410"/>
      <c r="G64" s="10" t="s">
        <v>603</v>
      </c>
      <c r="H64" s="9">
        <v>144</v>
      </c>
      <c r="I64" s="411"/>
      <c r="J64" s="411"/>
      <c r="K64" s="10" t="s">
        <v>604</v>
      </c>
    </row>
    <row r="65" spans="1:11" x14ac:dyDescent="0.15">
      <c r="A65" s="9" t="s">
        <v>605</v>
      </c>
      <c r="B65" s="10" t="s">
        <v>497</v>
      </c>
      <c r="D65" s="9">
        <v>41</v>
      </c>
      <c r="E65" s="410"/>
      <c r="F65" s="410"/>
      <c r="G65" s="10" t="s">
        <v>606</v>
      </c>
      <c r="H65" s="9">
        <v>145</v>
      </c>
      <c r="I65" s="409" t="s">
        <v>565</v>
      </c>
      <c r="J65" s="409" t="s">
        <v>564</v>
      </c>
      <c r="K65" s="10" t="s">
        <v>607</v>
      </c>
    </row>
    <row r="66" spans="1:11" x14ac:dyDescent="0.15">
      <c r="A66" s="9" t="s">
        <v>608</v>
      </c>
      <c r="B66" s="10" t="s">
        <v>505</v>
      </c>
      <c r="D66" s="9">
        <v>42</v>
      </c>
      <c r="E66" s="410"/>
      <c r="F66" s="410"/>
      <c r="G66" s="10" t="s">
        <v>609</v>
      </c>
      <c r="H66" s="9">
        <v>146</v>
      </c>
      <c r="I66" s="410"/>
      <c r="J66" s="410"/>
      <c r="K66" s="10" t="s">
        <v>610</v>
      </c>
    </row>
    <row r="67" spans="1:11" x14ac:dyDescent="0.15">
      <c r="A67" s="9" t="s">
        <v>611</v>
      </c>
      <c r="B67" s="10" t="s">
        <v>581</v>
      </c>
      <c r="D67" s="9">
        <v>43</v>
      </c>
      <c r="E67" s="410"/>
      <c r="F67" s="410"/>
      <c r="G67" s="10" t="s">
        <v>612</v>
      </c>
      <c r="H67" s="9">
        <v>147</v>
      </c>
      <c r="I67" s="411"/>
      <c r="J67" s="411"/>
      <c r="K67" s="10" t="s">
        <v>613</v>
      </c>
    </row>
    <row r="68" spans="1:11" x14ac:dyDescent="0.15">
      <c r="A68" s="9" t="s">
        <v>614</v>
      </c>
      <c r="B68" s="10" t="s">
        <v>615</v>
      </c>
      <c r="D68" s="9">
        <v>44</v>
      </c>
      <c r="E68" s="410"/>
      <c r="F68" s="410"/>
      <c r="G68" s="10" t="s">
        <v>616</v>
      </c>
      <c r="H68" s="9">
        <v>148</v>
      </c>
      <c r="I68" s="409" t="s">
        <v>617</v>
      </c>
      <c r="J68" s="409" t="s">
        <v>568</v>
      </c>
      <c r="K68" s="10" t="s">
        <v>618</v>
      </c>
    </row>
    <row r="69" spans="1:11" x14ac:dyDescent="0.15">
      <c r="A69" s="9" t="s">
        <v>619</v>
      </c>
      <c r="B69" s="10" t="s">
        <v>620</v>
      </c>
      <c r="D69" s="9">
        <v>45</v>
      </c>
      <c r="E69" s="410"/>
      <c r="F69" s="410"/>
      <c r="G69" s="10" t="s">
        <v>621</v>
      </c>
      <c r="H69" s="9">
        <v>149</v>
      </c>
      <c r="I69" s="410"/>
      <c r="J69" s="410"/>
      <c r="K69" s="10" t="s">
        <v>622</v>
      </c>
    </row>
    <row r="70" spans="1:11" x14ac:dyDescent="0.15">
      <c r="A70" s="9" t="s">
        <v>623</v>
      </c>
      <c r="B70" s="10" t="s">
        <v>624</v>
      </c>
      <c r="D70" s="9">
        <v>46</v>
      </c>
      <c r="E70" s="411"/>
      <c r="F70" s="411"/>
      <c r="G70" s="10" t="s">
        <v>625</v>
      </c>
      <c r="H70" s="9">
        <v>150</v>
      </c>
      <c r="I70" s="411"/>
      <c r="J70" s="411"/>
      <c r="K70" s="10" t="s">
        <v>626</v>
      </c>
    </row>
    <row r="71" spans="1:11" x14ac:dyDescent="0.15">
      <c r="A71" s="9" t="s">
        <v>627</v>
      </c>
      <c r="B71" s="10" t="s">
        <v>628</v>
      </c>
      <c r="D71" s="9">
        <v>47</v>
      </c>
      <c r="E71" s="409" t="s">
        <v>497</v>
      </c>
      <c r="F71" s="409" t="s">
        <v>496</v>
      </c>
      <c r="G71" s="10" t="s">
        <v>629</v>
      </c>
      <c r="H71" s="9">
        <v>151</v>
      </c>
      <c r="I71" s="409" t="s">
        <v>497</v>
      </c>
      <c r="J71" s="409" t="s">
        <v>571</v>
      </c>
      <c r="K71" s="10" t="s">
        <v>630</v>
      </c>
    </row>
    <row r="72" spans="1:11" x14ac:dyDescent="0.15">
      <c r="A72" s="9" t="s">
        <v>631</v>
      </c>
      <c r="B72" s="10" t="s">
        <v>513</v>
      </c>
      <c r="D72" s="9">
        <v>48</v>
      </c>
      <c r="E72" s="411"/>
      <c r="F72" s="411"/>
      <c r="G72" s="10" t="s">
        <v>632</v>
      </c>
      <c r="H72" s="9">
        <v>152</v>
      </c>
      <c r="I72" s="411"/>
      <c r="J72" s="411"/>
      <c r="K72" s="10" t="s">
        <v>633</v>
      </c>
    </row>
    <row r="73" spans="1:11" x14ac:dyDescent="0.15">
      <c r="D73" s="9">
        <v>49</v>
      </c>
      <c r="E73" s="409" t="s">
        <v>501</v>
      </c>
      <c r="F73" s="409" t="s">
        <v>500</v>
      </c>
      <c r="G73" s="10" t="s">
        <v>634</v>
      </c>
      <c r="H73" s="9">
        <v>153</v>
      </c>
      <c r="I73" s="409" t="s">
        <v>501</v>
      </c>
      <c r="J73" s="409" t="s">
        <v>574</v>
      </c>
      <c r="K73" s="10" t="s">
        <v>635</v>
      </c>
    </row>
    <row r="74" spans="1:11" x14ac:dyDescent="0.15">
      <c r="D74" s="9">
        <v>50</v>
      </c>
      <c r="E74" s="410"/>
      <c r="F74" s="410"/>
      <c r="G74" s="10" t="s">
        <v>636</v>
      </c>
      <c r="H74" s="9">
        <v>154</v>
      </c>
      <c r="I74" s="410"/>
      <c r="J74" s="410"/>
      <c r="K74" s="10" t="s">
        <v>637</v>
      </c>
    </row>
    <row r="75" spans="1:11" x14ac:dyDescent="0.15">
      <c r="D75" s="9">
        <v>51</v>
      </c>
      <c r="E75" s="410"/>
      <c r="F75" s="410"/>
      <c r="G75" s="10" t="s">
        <v>638</v>
      </c>
      <c r="H75" s="9">
        <v>155</v>
      </c>
      <c r="I75" s="410"/>
      <c r="J75" s="410"/>
      <c r="K75" s="10" t="s">
        <v>639</v>
      </c>
    </row>
    <row r="76" spans="1:11" x14ac:dyDescent="0.15">
      <c r="D76" s="9">
        <v>52</v>
      </c>
      <c r="E76" s="410"/>
      <c r="F76" s="410"/>
      <c r="G76" s="10" t="s">
        <v>640</v>
      </c>
      <c r="H76" s="9">
        <v>156</v>
      </c>
      <c r="I76" s="410"/>
      <c r="J76" s="410"/>
      <c r="K76" s="10" t="s">
        <v>641</v>
      </c>
    </row>
    <row r="77" spans="1:11" x14ac:dyDescent="0.15">
      <c r="D77" s="9">
        <v>53</v>
      </c>
      <c r="E77" s="411"/>
      <c r="F77" s="411"/>
      <c r="G77" s="10" t="s">
        <v>642</v>
      </c>
      <c r="H77" s="9">
        <v>157</v>
      </c>
      <c r="I77" s="410"/>
      <c r="J77" s="410"/>
      <c r="K77" s="10" t="s">
        <v>529</v>
      </c>
    </row>
    <row r="78" spans="1:11" x14ac:dyDescent="0.15">
      <c r="D78" s="9">
        <v>54</v>
      </c>
      <c r="E78" s="409" t="s">
        <v>505</v>
      </c>
      <c r="F78" s="409" t="s">
        <v>504</v>
      </c>
      <c r="G78" s="10" t="s">
        <v>643</v>
      </c>
      <c r="H78" s="9">
        <v>158</v>
      </c>
      <c r="I78" s="410"/>
      <c r="J78" s="410"/>
      <c r="K78" s="10" t="s">
        <v>644</v>
      </c>
    </row>
    <row r="79" spans="1:11" x14ac:dyDescent="0.15">
      <c r="D79" s="9">
        <v>55</v>
      </c>
      <c r="E79" s="410"/>
      <c r="F79" s="410"/>
      <c r="G79" s="10" t="s">
        <v>645</v>
      </c>
      <c r="H79" s="9">
        <v>159</v>
      </c>
      <c r="I79" s="410"/>
      <c r="J79" s="410"/>
      <c r="K79" s="10" t="s">
        <v>646</v>
      </c>
    </row>
    <row r="80" spans="1:11" x14ac:dyDescent="0.15">
      <c r="D80" s="9">
        <v>56</v>
      </c>
      <c r="E80" s="410"/>
      <c r="F80" s="410"/>
      <c r="G80" s="10" t="s">
        <v>647</v>
      </c>
      <c r="H80" s="9">
        <v>160</v>
      </c>
      <c r="I80" s="410"/>
      <c r="J80" s="410"/>
      <c r="K80" s="10" t="s">
        <v>648</v>
      </c>
    </row>
    <row r="81" spans="4:11" x14ac:dyDescent="0.15">
      <c r="D81" s="9">
        <v>57</v>
      </c>
      <c r="E81" s="410"/>
      <c r="F81" s="410"/>
      <c r="G81" s="10" t="s">
        <v>649</v>
      </c>
      <c r="H81" s="9">
        <v>161</v>
      </c>
      <c r="I81" s="410"/>
      <c r="J81" s="410"/>
      <c r="K81" s="10" t="s">
        <v>650</v>
      </c>
    </row>
    <row r="82" spans="4:11" x14ac:dyDescent="0.15">
      <c r="D82" s="9">
        <v>58</v>
      </c>
      <c r="E82" s="410"/>
      <c r="F82" s="410"/>
      <c r="G82" s="10" t="s">
        <v>651</v>
      </c>
      <c r="H82" s="9">
        <v>162</v>
      </c>
      <c r="I82" s="410"/>
      <c r="J82" s="410"/>
      <c r="K82" s="10" t="s">
        <v>652</v>
      </c>
    </row>
    <row r="83" spans="4:11" x14ac:dyDescent="0.15">
      <c r="D83" s="9">
        <v>59</v>
      </c>
      <c r="E83" s="410"/>
      <c r="F83" s="410"/>
      <c r="G83" s="10" t="s">
        <v>653</v>
      </c>
      <c r="H83" s="9">
        <v>163</v>
      </c>
      <c r="I83" s="410"/>
      <c r="J83" s="410"/>
      <c r="K83" s="10" t="s">
        <v>654</v>
      </c>
    </row>
    <row r="84" spans="4:11" x14ac:dyDescent="0.15">
      <c r="D84" s="9">
        <v>60</v>
      </c>
      <c r="E84" s="410"/>
      <c r="F84" s="410"/>
      <c r="G84" s="10" t="s">
        <v>655</v>
      </c>
      <c r="H84" s="9">
        <v>164</v>
      </c>
      <c r="I84" s="410"/>
      <c r="J84" s="410"/>
      <c r="K84" s="10" t="s">
        <v>656</v>
      </c>
    </row>
    <row r="85" spans="4:11" x14ac:dyDescent="0.15">
      <c r="D85" s="9">
        <v>61</v>
      </c>
      <c r="E85" s="410"/>
      <c r="F85" s="410"/>
      <c r="G85" s="10" t="s">
        <v>657</v>
      </c>
      <c r="H85" s="9">
        <v>165</v>
      </c>
      <c r="I85" s="410"/>
      <c r="J85" s="410"/>
      <c r="K85" s="10" t="s">
        <v>658</v>
      </c>
    </row>
    <row r="86" spans="4:11" x14ac:dyDescent="0.15">
      <c r="D86" s="9">
        <v>62</v>
      </c>
      <c r="E86" s="410"/>
      <c r="F86" s="410"/>
      <c r="G86" s="10" t="s">
        <v>659</v>
      </c>
      <c r="H86" s="9">
        <v>166</v>
      </c>
      <c r="I86" s="410"/>
      <c r="J86" s="410"/>
      <c r="K86" s="10" t="s">
        <v>660</v>
      </c>
    </row>
    <row r="87" spans="4:11" x14ac:dyDescent="0.15">
      <c r="D87" s="9">
        <v>63</v>
      </c>
      <c r="E87" s="410"/>
      <c r="F87" s="410"/>
      <c r="G87" s="10" t="s">
        <v>661</v>
      </c>
      <c r="H87" s="9">
        <v>167</v>
      </c>
      <c r="I87" s="410"/>
      <c r="J87" s="410"/>
      <c r="K87" s="10" t="s">
        <v>662</v>
      </c>
    </row>
    <row r="88" spans="4:11" x14ac:dyDescent="0.15">
      <c r="D88" s="9">
        <v>64</v>
      </c>
      <c r="E88" s="410"/>
      <c r="F88" s="410"/>
      <c r="G88" s="10" t="s">
        <v>663</v>
      </c>
      <c r="H88" s="9">
        <v>168</v>
      </c>
      <c r="I88" s="411"/>
      <c r="J88" s="411"/>
      <c r="K88" s="10" t="s">
        <v>664</v>
      </c>
    </row>
    <row r="89" spans="4:11" x14ac:dyDescent="0.15">
      <c r="D89" s="9">
        <v>65</v>
      </c>
      <c r="E89" s="410"/>
      <c r="F89" s="410"/>
      <c r="G89" s="10" t="s">
        <v>665</v>
      </c>
      <c r="H89" s="9">
        <v>169</v>
      </c>
      <c r="I89" s="409" t="s">
        <v>505</v>
      </c>
      <c r="J89" s="409" t="s">
        <v>577</v>
      </c>
      <c r="K89" s="10" t="s">
        <v>666</v>
      </c>
    </row>
    <row r="90" spans="4:11" x14ac:dyDescent="0.15">
      <c r="D90" s="9">
        <v>66</v>
      </c>
      <c r="E90" s="410"/>
      <c r="F90" s="410"/>
      <c r="G90" s="10" t="s">
        <v>667</v>
      </c>
      <c r="H90" s="9">
        <v>170</v>
      </c>
      <c r="I90" s="410"/>
      <c r="J90" s="410"/>
      <c r="K90" s="10" t="s">
        <v>668</v>
      </c>
    </row>
    <row r="91" spans="4:11" x14ac:dyDescent="0.15">
      <c r="D91" s="9">
        <v>67</v>
      </c>
      <c r="E91" s="410"/>
      <c r="F91" s="410"/>
      <c r="G91" s="10" t="s">
        <v>669</v>
      </c>
      <c r="H91" s="9">
        <v>171</v>
      </c>
      <c r="I91" s="410"/>
      <c r="J91" s="410"/>
      <c r="K91" s="10" t="s">
        <v>670</v>
      </c>
    </row>
    <row r="92" spans="4:11" x14ac:dyDescent="0.15">
      <c r="D92" s="9">
        <v>68</v>
      </c>
      <c r="E92" s="410"/>
      <c r="F92" s="410"/>
      <c r="G92" s="10" t="s">
        <v>671</v>
      </c>
      <c r="H92" s="9">
        <v>172</v>
      </c>
      <c r="I92" s="410"/>
      <c r="J92" s="410"/>
      <c r="K92" s="10" t="s">
        <v>672</v>
      </c>
    </row>
    <row r="93" spans="4:11" x14ac:dyDescent="0.15">
      <c r="D93" s="9">
        <v>69</v>
      </c>
      <c r="E93" s="410"/>
      <c r="F93" s="410"/>
      <c r="G93" s="10" t="s">
        <v>673</v>
      </c>
      <c r="H93" s="9">
        <v>173</v>
      </c>
      <c r="I93" s="410"/>
      <c r="J93" s="410"/>
      <c r="K93" s="10" t="s">
        <v>674</v>
      </c>
    </row>
    <row r="94" spans="4:11" x14ac:dyDescent="0.15">
      <c r="D94" s="9">
        <v>70</v>
      </c>
      <c r="E94" s="410"/>
      <c r="F94" s="410"/>
      <c r="G94" s="10" t="s">
        <v>675</v>
      </c>
      <c r="H94" s="9">
        <v>174</v>
      </c>
      <c r="I94" s="410"/>
      <c r="J94" s="410"/>
      <c r="K94" s="10" t="s">
        <v>676</v>
      </c>
    </row>
    <row r="95" spans="4:11" x14ac:dyDescent="0.15">
      <c r="D95" s="9">
        <v>71</v>
      </c>
      <c r="E95" s="410"/>
      <c r="F95" s="410"/>
      <c r="G95" s="10" t="s">
        <v>677</v>
      </c>
      <c r="H95" s="9">
        <v>175</v>
      </c>
      <c r="I95" s="411"/>
      <c r="J95" s="411"/>
      <c r="K95" s="10" t="s">
        <v>678</v>
      </c>
    </row>
    <row r="96" spans="4:11" x14ac:dyDescent="0.15">
      <c r="D96" s="9">
        <v>72</v>
      </c>
      <c r="E96" s="410"/>
      <c r="F96" s="410"/>
      <c r="G96" s="10" t="s">
        <v>679</v>
      </c>
      <c r="H96" s="9">
        <v>176</v>
      </c>
      <c r="I96" s="409" t="s">
        <v>581</v>
      </c>
      <c r="J96" s="409" t="s">
        <v>580</v>
      </c>
      <c r="K96" s="10" t="s">
        <v>680</v>
      </c>
    </row>
    <row r="97" spans="4:11" x14ac:dyDescent="0.15">
      <c r="D97" s="9">
        <v>73</v>
      </c>
      <c r="E97" s="411"/>
      <c r="F97" s="411"/>
      <c r="G97" s="10" t="s">
        <v>681</v>
      </c>
      <c r="H97" s="9">
        <v>177</v>
      </c>
      <c r="I97" s="411"/>
      <c r="J97" s="411"/>
      <c r="K97" s="10" t="s">
        <v>682</v>
      </c>
    </row>
    <row r="98" spans="4:11" x14ac:dyDescent="0.15">
      <c r="D98" s="9">
        <v>74</v>
      </c>
      <c r="E98" s="409" t="s">
        <v>509</v>
      </c>
      <c r="F98" s="409" t="s">
        <v>508</v>
      </c>
      <c r="G98" s="10" t="s">
        <v>683</v>
      </c>
      <c r="H98" s="9">
        <v>178</v>
      </c>
      <c r="I98" s="409" t="s">
        <v>543</v>
      </c>
      <c r="J98" s="409" t="s">
        <v>584</v>
      </c>
      <c r="K98" s="10" t="s">
        <v>684</v>
      </c>
    </row>
    <row r="99" spans="4:11" x14ac:dyDescent="0.15">
      <c r="D99" s="9">
        <v>75</v>
      </c>
      <c r="E99" s="411"/>
      <c r="F99" s="411"/>
      <c r="G99" s="10" t="s">
        <v>685</v>
      </c>
      <c r="H99" s="9">
        <v>179</v>
      </c>
      <c r="I99" s="411"/>
      <c r="J99" s="411"/>
      <c r="K99" s="10" t="s">
        <v>686</v>
      </c>
    </row>
    <row r="100" spans="4:11" x14ac:dyDescent="0.15">
      <c r="D100" s="9">
        <v>76</v>
      </c>
      <c r="E100" s="409" t="s">
        <v>513</v>
      </c>
      <c r="F100" s="409" t="s">
        <v>512</v>
      </c>
      <c r="G100" s="10" t="s">
        <v>687</v>
      </c>
      <c r="H100" s="9">
        <v>180</v>
      </c>
      <c r="I100" s="409" t="s">
        <v>464</v>
      </c>
      <c r="J100" s="409" t="s">
        <v>587</v>
      </c>
      <c r="K100" s="10" t="s">
        <v>688</v>
      </c>
    </row>
    <row r="101" spans="4:11" x14ac:dyDescent="0.15">
      <c r="D101" s="9">
        <v>77</v>
      </c>
      <c r="E101" s="411"/>
      <c r="F101" s="411"/>
      <c r="G101" s="10" t="s">
        <v>689</v>
      </c>
      <c r="H101" s="9">
        <v>181</v>
      </c>
      <c r="I101" s="411"/>
      <c r="J101" s="411"/>
      <c r="K101" s="10" t="s">
        <v>690</v>
      </c>
    </row>
    <row r="102" spans="4:11" x14ac:dyDescent="0.15">
      <c r="D102" s="9">
        <v>78</v>
      </c>
      <c r="E102" s="409" t="s">
        <v>518</v>
      </c>
      <c r="F102" s="409" t="s">
        <v>517</v>
      </c>
      <c r="G102" s="10" t="s">
        <v>691</v>
      </c>
      <c r="H102" s="9">
        <v>182</v>
      </c>
      <c r="I102" s="409" t="s">
        <v>473</v>
      </c>
      <c r="J102" s="409" t="s">
        <v>590</v>
      </c>
      <c r="K102" s="10" t="s">
        <v>692</v>
      </c>
    </row>
    <row r="103" spans="4:11" x14ac:dyDescent="0.15">
      <c r="D103" s="9">
        <v>79</v>
      </c>
      <c r="E103" s="410"/>
      <c r="F103" s="410"/>
      <c r="G103" s="10" t="s">
        <v>693</v>
      </c>
      <c r="H103" s="9">
        <v>183</v>
      </c>
      <c r="I103" s="411"/>
      <c r="J103" s="411"/>
      <c r="K103" s="10" t="s">
        <v>694</v>
      </c>
    </row>
    <row r="104" spans="4:11" x14ac:dyDescent="0.15">
      <c r="D104" s="9">
        <v>80</v>
      </c>
      <c r="E104" s="411"/>
      <c r="F104" s="411"/>
      <c r="G104" s="10" t="s">
        <v>695</v>
      </c>
      <c r="H104" s="9">
        <v>184</v>
      </c>
      <c r="I104" s="10" t="s">
        <v>477</v>
      </c>
      <c r="J104" s="10" t="s">
        <v>593</v>
      </c>
      <c r="K104" s="10" t="s">
        <v>696</v>
      </c>
    </row>
    <row r="105" spans="4:11" x14ac:dyDescent="0.15">
      <c r="D105" s="9">
        <v>81</v>
      </c>
      <c r="E105" s="409" t="s">
        <v>522</v>
      </c>
      <c r="F105" s="409" t="s">
        <v>521</v>
      </c>
      <c r="G105" s="10" t="s">
        <v>697</v>
      </c>
      <c r="H105" s="9">
        <v>185</v>
      </c>
      <c r="I105" s="409" t="s">
        <v>481</v>
      </c>
      <c r="J105" s="409" t="s">
        <v>596</v>
      </c>
      <c r="K105" s="10" t="s">
        <v>698</v>
      </c>
    </row>
    <row r="106" spans="4:11" x14ac:dyDescent="0.15">
      <c r="D106" s="9">
        <v>82</v>
      </c>
      <c r="E106" s="410"/>
      <c r="F106" s="410"/>
      <c r="G106" s="10" t="s">
        <v>699</v>
      </c>
      <c r="H106" s="9">
        <v>186</v>
      </c>
      <c r="I106" s="411"/>
      <c r="J106" s="411"/>
      <c r="K106" s="10" t="s">
        <v>700</v>
      </c>
    </row>
    <row r="107" spans="4:11" x14ac:dyDescent="0.15">
      <c r="D107" s="9">
        <v>83</v>
      </c>
      <c r="E107" s="411"/>
      <c r="F107" s="411"/>
      <c r="G107" s="10" t="s">
        <v>701</v>
      </c>
      <c r="H107" s="9">
        <v>187</v>
      </c>
      <c r="I107" s="409" t="s">
        <v>485</v>
      </c>
      <c r="J107" s="409" t="s">
        <v>599</v>
      </c>
      <c r="K107" s="10" t="s">
        <v>702</v>
      </c>
    </row>
    <row r="108" spans="4:11" x14ac:dyDescent="0.15">
      <c r="D108" s="9">
        <v>84</v>
      </c>
      <c r="E108" s="409" t="s">
        <v>526</v>
      </c>
      <c r="F108" s="409" t="s">
        <v>525</v>
      </c>
      <c r="G108" s="10" t="s">
        <v>703</v>
      </c>
      <c r="H108" s="9">
        <v>188</v>
      </c>
      <c r="I108" s="411"/>
      <c r="J108" s="411"/>
      <c r="K108" s="10" t="s">
        <v>704</v>
      </c>
    </row>
    <row r="109" spans="4:11" x14ac:dyDescent="0.15">
      <c r="D109" s="9">
        <v>85</v>
      </c>
      <c r="E109" s="410"/>
      <c r="F109" s="410"/>
      <c r="G109" s="10" t="s">
        <v>705</v>
      </c>
      <c r="H109" s="9">
        <v>189</v>
      </c>
      <c r="I109" s="409" t="s">
        <v>489</v>
      </c>
      <c r="J109" s="409" t="s">
        <v>602</v>
      </c>
      <c r="K109" s="10" t="s">
        <v>706</v>
      </c>
    </row>
    <row r="110" spans="4:11" x14ac:dyDescent="0.15">
      <c r="D110" s="9">
        <v>86</v>
      </c>
      <c r="E110" s="410"/>
      <c r="F110" s="410"/>
      <c r="G110" s="10" t="s">
        <v>707</v>
      </c>
      <c r="H110" s="9">
        <v>190</v>
      </c>
      <c r="I110" s="410"/>
      <c r="J110" s="410"/>
      <c r="K110" s="10" t="s">
        <v>708</v>
      </c>
    </row>
    <row r="111" spans="4:11" x14ac:dyDescent="0.15">
      <c r="D111" s="9">
        <v>87</v>
      </c>
      <c r="E111" s="410"/>
      <c r="F111" s="410"/>
      <c r="G111" s="10" t="s">
        <v>709</v>
      </c>
      <c r="H111" s="9">
        <v>191</v>
      </c>
      <c r="I111" s="411"/>
      <c r="J111" s="411"/>
      <c r="K111" s="10" t="s">
        <v>710</v>
      </c>
    </row>
    <row r="112" spans="4:11" x14ac:dyDescent="0.15">
      <c r="D112" s="9">
        <v>88</v>
      </c>
      <c r="E112" s="410"/>
      <c r="F112" s="410"/>
      <c r="G112" s="10" t="s">
        <v>711</v>
      </c>
      <c r="H112" s="9">
        <v>192</v>
      </c>
      <c r="I112" s="409" t="s">
        <v>497</v>
      </c>
      <c r="J112" s="409" t="s">
        <v>605</v>
      </c>
      <c r="K112" s="10" t="s">
        <v>712</v>
      </c>
    </row>
    <row r="113" spans="4:11" x14ac:dyDescent="0.15">
      <c r="D113" s="9">
        <v>89</v>
      </c>
      <c r="E113" s="410"/>
      <c r="F113" s="410"/>
      <c r="G113" s="10" t="s">
        <v>713</v>
      </c>
      <c r="H113" s="9">
        <v>193</v>
      </c>
      <c r="I113" s="411"/>
      <c r="J113" s="411"/>
      <c r="K113" s="10" t="s">
        <v>714</v>
      </c>
    </row>
    <row r="114" spans="4:11" x14ac:dyDescent="0.15">
      <c r="D114" s="9">
        <v>90</v>
      </c>
      <c r="E114" s="411"/>
      <c r="F114" s="411"/>
      <c r="G114" s="10" t="s">
        <v>715</v>
      </c>
      <c r="H114" s="9">
        <v>194</v>
      </c>
      <c r="I114" s="10" t="s">
        <v>505</v>
      </c>
      <c r="J114" s="10" t="s">
        <v>608</v>
      </c>
      <c r="K114" s="10" t="s">
        <v>716</v>
      </c>
    </row>
    <row r="115" spans="4:11" x14ac:dyDescent="0.15">
      <c r="D115" s="9">
        <v>91</v>
      </c>
      <c r="E115" s="409" t="s">
        <v>530</v>
      </c>
      <c r="F115" s="409" t="s">
        <v>529</v>
      </c>
      <c r="G115" s="10" t="s">
        <v>717</v>
      </c>
      <c r="H115" s="9">
        <v>195</v>
      </c>
      <c r="I115" s="409" t="s">
        <v>581</v>
      </c>
      <c r="J115" s="409" t="s">
        <v>611</v>
      </c>
      <c r="K115" s="10" t="s">
        <v>718</v>
      </c>
    </row>
    <row r="116" spans="4:11" x14ac:dyDescent="0.15">
      <c r="D116" s="9">
        <v>92</v>
      </c>
      <c r="E116" s="410"/>
      <c r="F116" s="410"/>
      <c r="G116" s="10" t="s">
        <v>719</v>
      </c>
      <c r="H116" s="9">
        <v>196</v>
      </c>
      <c r="I116" s="411"/>
      <c r="J116" s="411"/>
      <c r="K116" s="10" t="s">
        <v>720</v>
      </c>
    </row>
    <row r="117" spans="4:11" x14ac:dyDescent="0.15">
      <c r="D117" s="9">
        <v>93</v>
      </c>
      <c r="E117" s="411"/>
      <c r="F117" s="411"/>
      <c r="G117" s="10" t="s">
        <v>721</v>
      </c>
      <c r="H117" s="9">
        <v>197</v>
      </c>
      <c r="I117" s="409" t="s">
        <v>615</v>
      </c>
      <c r="J117" s="409" t="s">
        <v>614</v>
      </c>
      <c r="K117" s="10" t="s">
        <v>722</v>
      </c>
    </row>
    <row r="118" spans="4:11" x14ac:dyDescent="0.15">
      <c r="D118" s="9">
        <v>94</v>
      </c>
      <c r="E118" s="409" t="s">
        <v>535</v>
      </c>
      <c r="F118" s="409" t="s">
        <v>534</v>
      </c>
      <c r="G118" s="10" t="s">
        <v>723</v>
      </c>
      <c r="H118" s="9">
        <v>198</v>
      </c>
      <c r="I118" s="411"/>
      <c r="J118" s="411"/>
      <c r="K118" s="10" t="s">
        <v>724</v>
      </c>
    </row>
    <row r="119" spans="4:11" x14ac:dyDescent="0.15">
      <c r="D119" s="9">
        <v>95</v>
      </c>
      <c r="E119" s="411"/>
      <c r="F119" s="411"/>
      <c r="G119" s="10" t="s">
        <v>725</v>
      </c>
      <c r="H119" s="9">
        <v>199</v>
      </c>
      <c r="I119" s="409" t="s">
        <v>620</v>
      </c>
      <c r="J119" s="409" t="s">
        <v>619</v>
      </c>
      <c r="K119" s="10" t="s">
        <v>726</v>
      </c>
    </row>
    <row r="120" spans="4:11" x14ac:dyDescent="0.15">
      <c r="D120" s="9">
        <v>96</v>
      </c>
      <c r="E120" s="409" t="s">
        <v>539</v>
      </c>
      <c r="F120" s="409" t="s">
        <v>538</v>
      </c>
      <c r="G120" s="10" t="s">
        <v>727</v>
      </c>
      <c r="H120" s="9">
        <v>200</v>
      </c>
      <c r="I120" s="411"/>
      <c r="J120" s="411"/>
      <c r="K120" s="10" t="s">
        <v>728</v>
      </c>
    </row>
    <row r="121" spans="4:11" x14ac:dyDescent="0.15">
      <c r="D121" s="9">
        <v>97</v>
      </c>
      <c r="E121" s="410"/>
      <c r="F121" s="410"/>
      <c r="G121" s="10" t="s">
        <v>729</v>
      </c>
      <c r="H121" s="9">
        <v>201</v>
      </c>
      <c r="I121" s="409" t="s">
        <v>624</v>
      </c>
      <c r="J121" s="409" t="s">
        <v>623</v>
      </c>
      <c r="K121" s="10" t="s">
        <v>730</v>
      </c>
    </row>
    <row r="122" spans="4:11" x14ac:dyDescent="0.15">
      <c r="D122" s="9">
        <v>98</v>
      </c>
      <c r="E122" s="410"/>
      <c r="F122" s="410"/>
      <c r="G122" s="10" t="s">
        <v>731</v>
      </c>
      <c r="H122" s="9">
        <v>202</v>
      </c>
      <c r="I122" s="410"/>
      <c r="J122" s="410"/>
      <c r="K122" s="10" t="s">
        <v>732</v>
      </c>
    </row>
    <row r="123" spans="4:11" x14ac:dyDescent="0.15">
      <c r="D123" s="9">
        <v>99</v>
      </c>
      <c r="E123" s="410"/>
      <c r="F123" s="410"/>
      <c r="G123" s="10" t="s">
        <v>733</v>
      </c>
      <c r="H123" s="9">
        <v>203</v>
      </c>
      <c r="I123" s="410"/>
      <c r="J123" s="410"/>
      <c r="K123" s="10" t="s">
        <v>734</v>
      </c>
    </row>
    <row r="124" spans="4:11" x14ac:dyDescent="0.15">
      <c r="D124" s="9">
        <v>100</v>
      </c>
      <c r="E124" s="411"/>
      <c r="F124" s="411"/>
      <c r="G124" s="10" t="s">
        <v>735</v>
      </c>
      <c r="H124" s="9">
        <v>204</v>
      </c>
      <c r="I124" s="410"/>
      <c r="J124" s="410"/>
      <c r="K124" s="10" t="s">
        <v>736</v>
      </c>
    </row>
    <row r="125" spans="4:11" x14ac:dyDescent="0.15">
      <c r="D125" s="9">
        <v>101</v>
      </c>
      <c r="E125" s="409" t="s">
        <v>543</v>
      </c>
      <c r="F125" s="409" t="s">
        <v>542</v>
      </c>
      <c r="G125" s="10" t="s">
        <v>737</v>
      </c>
      <c r="H125" s="9">
        <v>205</v>
      </c>
      <c r="I125" s="411"/>
      <c r="J125" s="411"/>
      <c r="K125" s="10" t="s">
        <v>738</v>
      </c>
    </row>
    <row r="126" spans="4:11" x14ac:dyDescent="0.15">
      <c r="D126" s="9">
        <v>102</v>
      </c>
      <c r="E126" s="410"/>
      <c r="F126" s="410"/>
      <c r="G126" s="10" t="s">
        <v>739</v>
      </c>
      <c r="H126" s="9">
        <v>206</v>
      </c>
      <c r="I126" s="409" t="s">
        <v>628</v>
      </c>
      <c r="J126" s="409" t="s">
        <v>627</v>
      </c>
      <c r="K126" s="10" t="s">
        <v>740</v>
      </c>
    </row>
    <row r="127" spans="4:11" x14ac:dyDescent="0.15">
      <c r="D127" s="9">
        <v>103</v>
      </c>
      <c r="E127" s="410"/>
      <c r="F127" s="410"/>
      <c r="G127" s="10" t="s">
        <v>741</v>
      </c>
      <c r="H127" s="9">
        <v>207</v>
      </c>
      <c r="I127" s="411"/>
      <c r="J127" s="411"/>
      <c r="K127" s="10" t="s">
        <v>742</v>
      </c>
    </row>
    <row r="128" spans="4:11" x14ac:dyDescent="0.15">
      <c r="D128" s="9">
        <v>104</v>
      </c>
      <c r="E128" s="411"/>
      <c r="F128" s="411"/>
      <c r="G128" s="10" t="s">
        <v>743</v>
      </c>
      <c r="H128" s="9">
        <v>208</v>
      </c>
      <c r="I128" s="409" t="s">
        <v>513</v>
      </c>
      <c r="J128" s="409" t="s">
        <v>631</v>
      </c>
      <c r="K128" s="10" t="s">
        <v>744</v>
      </c>
    </row>
    <row r="129" spans="8:11" x14ac:dyDescent="0.15">
      <c r="H129" s="9">
        <v>209</v>
      </c>
      <c r="I129" s="410"/>
      <c r="J129" s="410"/>
      <c r="K129" s="10" t="s">
        <v>745</v>
      </c>
    </row>
    <row r="130" spans="8:11" x14ac:dyDescent="0.15">
      <c r="H130" s="9">
        <v>210</v>
      </c>
      <c r="I130" s="411"/>
      <c r="J130" s="411"/>
      <c r="K130" s="10" t="s">
        <v>746</v>
      </c>
    </row>
  </sheetData>
  <mergeCells count="96">
    <mergeCell ref="J121:J125"/>
    <mergeCell ref="J126:J127"/>
    <mergeCell ref="J128:J130"/>
    <mergeCell ref="J109:J111"/>
    <mergeCell ref="J112:J113"/>
    <mergeCell ref="J115:J116"/>
    <mergeCell ref="J117:J118"/>
    <mergeCell ref="J119:J120"/>
    <mergeCell ref="J98:J99"/>
    <mergeCell ref="J100:J101"/>
    <mergeCell ref="J102:J103"/>
    <mergeCell ref="J105:J106"/>
    <mergeCell ref="J107:J108"/>
    <mergeCell ref="I121:I125"/>
    <mergeCell ref="I126:I127"/>
    <mergeCell ref="I128:I130"/>
    <mergeCell ref="J25:J36"/>
    <mergeCell ref="J37:J40"/>
    <mergeCell ref="J41:J45"/>
    <mergeCell ref="J46:J50"/>
    <mergeCell ref="J51:J55"/>
    <mergeCell ref="J56:J61"/>
    <mergeCell ref="J62:J64"/>
    <mergeCell ref="J65:J67"/>
    <mergeCell ref="J68:J70"/>
    <mergeCell ref="J71:J72"/>
    <mergeCell ref="J73:J88"/>
    <mergeCell ref="J89:J95"/>
    <mergeCell ref="J96:J97"/>
    <mergeCell ref="I109:I111"/>
    <mergeCell ref="I112:I113"/>
    <mergeCell ref="I115:I116"/>
    <mergeCell ref="I117:I118"/>
    <mergeCell ref="I119:I120"/>
    <mergeCell ref="I98:I99"/>
    <mergeCell ref="I100:I101"/>
    <mergeCell ref="I102:I103"/>
    <mergeCell ref="I105:I106"/>
    <mergeCell ref="I107:I108"/>
    <mergeCell ref="F118:F119"/>
    <mergeCell ref="F120:F124"/>
    <mergeCell ref="F125:F128"/>
    <mergeCell ref="I25:I36"/>
    <mergeCell ref="I37:I40"/>
    <mergeCell ref="I41:I45"/>
    <mergeCell ref="I46:I50"/>
    <mergeCell ref="I51:I55"/>
    <mergeCell ref="I56:I61"/>
    <mergeCell ref="I62:I64"/>
    <mergeCell ref="I65:I67"/>
    <mergeCell ref="I68:I70"/>
    <mergeCell ref="I71:I72"/>
    <mergeCell ref="I73:I88"/>
    <mergeCell ref="I89:I95"/>
    <mergeCell ref="I96:I97"/>
    <mergeCell ref="F100:F101"/>
    <mergeCell ref="F102:F104"/>
    <mergeCell ref="F105:F107"/>
    <mergeCell ref="F108:F114"/>
    <mergeCell ref="F115:F117"/>
    <mergeCell ref="E115:E117"/>
    <mergeCell ref="E118:E119"/>
    <mergeCell ref="E120:E124"/>
    <mergeCell ref="E125:E128"/>
    <mergeCell ref="F25:F31"/>
    <mergeCell ref="F32:F36"/>
    <mergeCell ref="F37:F41"/>
    <mergeCell ref="F42:F51"/>
    <mergeCell ref="F52:F57"/>
    <mergeCell ref="F58:F59"/>
    <mergeCell ref="F60:F62"/>
    <mergeCell ref="F63:F70"/>
    <mergeCell ref="F71:F72"/>
    <mergeCell ref="F73:F77"/>
    <mergeCell ref="F78:F97"/>
    <mergeCell ref="F98:F99"/>
    <mergeCell ref="E98:E99"/>
    <mergeCell ref="E100:E101"/>
    <mergeCell ref="E102:E104"/>
    <mergeCell ref="E105:E107"/>
    <mergeCell ref="E108:E114"/>
    <mergeCell ref="E60:E62"/>
    <mergeCell ref="E63:E70"/>
    <mergeCell ref="E71:E72"/>
    <mergeCell ref="E73:E77"/>
    <mergeCell ref="E78:E97"/>
    <mergeCell ref="E32:E36"/>
    <mergeCell ref="E37:E41"/>
    <mergeCell ref="E42:E51"/>
    <mergeCell ref="E52:E57"/>
    <mergeCell ref="E58:E59"/>
    <mergeCell ref="A1:K1"/>
    <mergeCell ref="A2:K2"/>
    <mergeCell ref="C4:D4"/>
    <mergeCell ref="I4:K4"/>
    <mergeCell ref="E25:E31"/>
  </mergeCells>
  <phoneticPr fontId="40" type="noConversion"/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workbookViewId="0">
      <selection activeCell="C10" sqref="C10"/>
    </sheetView>
  </sheetViews>
  <sheetFormatPr defaultColWidth="11" defaultRowHeight="14.25" x14ac:dyDescent="0.1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 x14ac:dyDescent="0.15">
      <c r="B2" s="180" t="s">
        <v>33</v>
      </c>
      <c r="C2" s="181"/>
      <c r="D2" s="181"/>
      <c r="E2" s="181"/>
      <c r="F2" s="181"/>
      <c r="G2" s="181"/>
      <c r="H2" s="181"/>
      <c r="I2" s="182"/>
    </row>
    <row r="3" spans="2:9" ht="27.95" customHeight="1" x14ac:dyDescent="0.25">
      <c r="B3" s="157"/>
      <c r="C3" s="158"/>
      <c r="D3" s="183" t="s">
        <v>34</v>
      </c>
      <c r="E3" s="184"/>
      <c r="F3" s="185" t="s">
        <v>35</v>
      </c>
      <c r="G3" s="186"/>
      <c r="H3" s="183" t="s">
        <v>36</v>
      </c>
      <c r="I3" s="187"/>
    </row>
    <row r="4" spans="2:9" ht="27.95" customHeight="1" x14ac:dyDescent="0.25">
      <c r="B4" s="157" t="s">
        <v>37</v>
      </c>
      <c r="C4" s="158" t="s">
        <v>38</v>
      </c>
      <c r="D4" s="158" t="s">
        <v>39</v>
      </c>
      <c r="E4" s="158" t="s">
        <v>40</v>
      </c>
      <c r="F4" s="159" t="s">
        <v>39</v>
      </c>
      <c r="G4" s="159" t="s">
        <v>40</v>
      </c>
      <c r="H4" s="158" t="s">
        <v>39</v>
      </c>
      <c r="I4" s="167" t="s">
        <v>40</v>
      </c>
    </row>
    <row r="5" spans="2:9" ht="27.95" customHeight="1" x14ac:dyDescent="0.15">
      <c r="B5" s="160" t="s">
        <v>41</v>
      </c>
      <c r="C5" s="161">
        <v>13</v>
      </c>
      <c r="D5" s="161">
        <v>0</v>
      </c>
      <c r="E5" s="161">
        <v>1</v>
      </c>
      <c r="F5" s="162">
        <v>0</v>
      </c>
      <c r="G5" s="162">
        <v>1</v>
      </c>
      <c r="H5" s="161">
        <v>1</v>
      </c>
      <c r="I5" s="168">
        <v>2</v>
      </c>
    </row>
    <row r="6" spans="2:9" ht="27.95" customHeight="1" x14ac:dyDescent="0.15">
      <c r="B6" s="160" t="s">
        <v>42</v>
      </c>
      <c r="C6" s="161">
        <v>20</v>
      </c>
      <c r="D6" s="161">
        <v>0</v>
      </c>
      <c r="E6" s="161">
        <v>1</v>
      </c>
      <c r="F6" s="162">
        <v>1</v>
      </c>
      <c r="G6" s="162">
        <v>2</v>
      </c>
      <c r="H6" s="161">
        <v>2</v>
      </c>
      <c r="I6" s="168">
        <v>3</v>
      </c>
    </row>
    <row r="7" spans="2:9" ht="27.95" customHeight="1" x14ac:dyDescent="0.15">
      <c r="B7" s="160" t="s">
        <v>43</v>
      </c>
      <c r="C7" s="161">
        <v>32</v>
      </c>
      <c r="D7" s="161">
        <v>0</v>
      </c>
      <c r="E7" s="161">
        <v>1</v>
      </c>
      <c r="F7" s="162">
        <v>2</v>
      </c>
      <c r="G7" s="162">
        <v>3</v>
      </c>
      <c r="H7" s="161">
        <v>3</v>
      </c>
      <c r="I7" s="168">
        <v>4</v>
      </c>
    </row>
    <row r="8" spans="2:9" ht="27.95" customHeight="1" x14ac:dyDescent="0.15">
      <c r="B8" s="160" t="s">
        <v>44</v>
      </c>
      <c r="C8" s="161">
        <v>50</v>
      </c>
      <c r="D8" s="161">
        <v>1</v>
      </c>
      <c r="E8" s="161">
        <v>2</v>
      </c>
      <c r="F8" s="162">
        <v>3</v>
      </c>
      <c r="G8" s="162">
        <v>4</v>
      </c>
      <c r="H8" s="161">
        <v>5</v>
      </c>
      <c r="I8" s="168">
        <v>6</v>
      </c>
    </row>
    <row r="9" spans="2:9" ht="27.95" customHeight="1" x14ac:dyDescent="0.15">
      <c r="B9" s="160" t="s">
        <v>45</v>
      </c>
      <c r="C9" s="161">
        <v>80</v>
      </c>
      <c r="D9" s="161">
        <v>2</v>
      </c>
      <c r="E9" s="161">
        <v>3</v>
      </c>
      <c r="F9" s="162">
        <v>5</v>
      </c>
      <c r="G9" s="162">
        <v>6</v>
      </c>
      <c r="H9" s="161">
        <v>7</v>
      </c>
      <c r="I9" s="168">
        <v>8</v>
      </c>
    </row>
    <row r="10" spans="2:9" ht="27.95" customHeight="1" x14ac:dyDescent="0.15">
      <c r="B10" s="160" t="s">
        <v>46</v>
      </c>
      <c r="C10" s="161">
        <v>125</v>
      </c>
      <c r="D10" s="161">
        <v>3</v>
      </c>
      <c r="E10" s="161">
        <v>4</v>
      </c>
      <c r="F10" s="162">
        <v>7</v>
      </c>
      <c r="G10" s="162">
        <v>8</v>
      </c>
      <c r="H10" s="161">
        <v>10</v>
      </c>
      <c r="I10" s="168">
        <v>11</v>
      </c>
    </row>
    <row r="11" spans="2:9" ht="27.95" customHeight="1" x14ac:dyDescent="0.15">
      <c r="B11" s="160" t="s">
        <v>47</v>
      </c>
      <c r="C11" s="161">
        <v>200</v>
      </c>
      <c r="D11" s="161">
        <v>5</v>
      </c>
      <c r="E11" s="161">
        <v>6</v>
      </c>
      <c r="F11" s="162">
        <v>10</v>
      </c>
      <c r="G11" s="162">
        <v>11</v>
      </c>
      <c r="H11" s="161">
        <v>14</v>
      </c>
      <c r="I11" s="168">
        <v>15</v>
      </c>
    </row>
    <row r="12" spans="2:9" ht="27.95" customHeight="1" x14ac:dyDescent="0.15">
      <c r="B12" s="163" t="s">
        <v>48</v>
      </c>
      <c r="C12" s="164">
        <v>315</v>
      </c>
      <c r="D12" s="164">
        <v>7</v>
      </c>
      <c r="E12" s="164">
        <v>8</v>
      </c>
      <c r="F12" s="165">
        <v>14</v>
      </c>
      <c r="G12" s="165">
        <v>15</v>
      </c>
      <c r="H12" s="164">
        <v>21</v>
      </c>
      <c r="I12" s="169">
        <v>22</v>
      </c>
    </row>
    <row r="14" spans="2:9" x14ac:dyDescent="0.15">
      <c r="B14" s="166" t="s">
        <v>49</v>
      </c>
      <c r="C14" s="166"/>
      <c r="D14" s="166"/>
    </row>
  </sheetData>
  <mergeCells count="4">
    <mergeCell ref="B2:I2"/>
    <mergeCell ref="D3:E3"/>
    <mergeCell ref="F3:G3"/>
    <mergeCell ref="H3:I3"/>
  </mergeCells>
  <phoneticPr fontId="40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workbookViewId="0">
      <selection activeCell="F8" sqref="F8:G8"/>
    </sheetView>
  </sheetViews>
  <sheetFormatPr defaultColWidth="10.375" defaultRowHeight="16.5" customHeight="1" x14ac:dyDescent="0.15"/>
  <cols>
    <col min="1" max="1" width="15.5" style="61" customWidth="1"/>
    <col min="2" max="3" width="14.375" style="61" customWidth="1"/>
    <col min="4" max="5" width="10.375" style="61"/>
    <col min="6" max="7" width="18.25" style="61" customWidth="1"/>
    <col min="8" max="9" width="10.375" style="61"/>
    <col min="10" max="10" width="8.875" style="61" customWidth="1"/>
    <col min="11" max="11" width="12" style="61" customWidth="1"/>
    <col min="12" max="16384" width="10.375" style="61"/>
  </cols>
  <sheetData>
    <row r="1" spans="1:11" ht="20.25" x14ac:dyDescent="0.15">
      <c r="A1" s="188" t="s">
        <v>50</v>
      </c>
      <c r="B1" s="188"/>
      <c r="C1" s="188"/>
      <c r="D1" s="188"/>
      <c r="E1" s="188"/>
      <c r="F1" s="188"/>
      <c r="G1" s="188"/>
      <c r="H1" s="188"/>
      <c r="I1" s="188"/>
      <c r="J1" s="188"/>
      <c r="K1" s="188"/>
    </row>
    <row r="2" spans="1:11" ht="14.25" x14ac:dyDescent="0.15">
      <c r="A2" s="100" t="s">
        <v>51</v>
      </c>
      <c r="B2" s="189" t="s">
        <v>52</v>
      </c>
      <c r="C2" s="189"/>
      <c r="D2" s="190" t="s">
        <v>53</v>
      </c>
      <c r="E2" s="190"/>
      <c r="F2" s="189" t="s">
        <v>54</v>
      </c>
      <c r="G2" s="189"/>
      <c r="H2" s="101" t="s">
        <v>55</v>
      </c>
      <c r="I2" s="189" t="s">
        <v>56</v>
      </c>
      <c r="J2" s="189"/>
      <c r="K2" s="191"/>
    </row>
    <row r="3" spans="1:11" ht="14.25" x14ac:dyDescent="0.15">
      <c r="A3" s="192" t="s">
        <v>57</v>
      </c>
      <c r="B3" s="193"/>
      <c r="C3" s="194"/>
      <c r="D3" s="195" t="s">
        <v>58</v>
      </c>
      <c r="E3" s="196"/>
      <c r="F3" s="196"/>
      <c r="G3" s="197"/>
      <c r="H3" s="195" t="s">
        <v>59</v>
      </c>
      <c r="I3" s="196"/>
      <c r="J3" s="196"/>
      <c r="K3" s="197"/>
    </row>
    <row r="4" spans="1:11" ht="36.950000000000003" customHeight="1" x14ac:dyDescent="0.15">
      <c r="A4" s="104" t="s">
        <v>60</v>
      </c>
      <c r="B4" s="198" t="s">
        <v>61</v>
      </c>
      <c r="C4" s="199"/>
      <c r="D4" s="200" t="s">
        <v>62</v>
      </c>
      <c r="E4" s="201"/>
      <c r="F4" s="202" t="s">
        <v>63</v>
      </c>
      <c r="G4" s="203"/>
      <c r="H4" s="200" t="s">
        <v>64</v>
      </c>
      <c r="I4" s="201"/>
      <c r="J4" s="118" t="s">
        <v>65</v>
      </c>
      <c r="K4" s="127" t="s">
        <v>66</v>
      </c>
    </row>
    <row r="5" spans="1:11" ht="14.25" x14ac:dyDescent="0.15">
      <c r="A5" s="107" t="s">
        <v>67</v>
      </c>
      <c r="B5" s="198" t="s">
        <v>68</v>
      </c>
      <c r="C5" s="199"/>
      <c r="D5" s="200" t="s">
        <v>69</v>
      </c>
      <c r="E5" s="201"/>
      <c r="F5" s="204">
        <v>45342</v>
      </c>
      <c r="G5" s="205"/>
      <c r="H5" s="200" t="s">
        <v>70</v>
      </c>
      <c r="I5" s="201"/>
      <c r="J5" s="118" t="s">
        <v>65</v>
      </c>
      <c r="K5" s="127" t="s">
        <v>66</v>
      </c>
    </row>
    <row r="6" spans="1:11" ht="32.1" customHeight="1" x14ac:dyDescent="0.15">
      <c r="A6" s="104" t="s">
        <v>71</v>
      </c>
      <c r="B6" s="68">
        <v>3</v>
      </c>
      <c r="C6" s="105">
        <v>6</v>
      </c>
      <c r="D6" s="107" t="s">
        <v>72</v>
      </c>
      <c r="E6" s="120"/>
      <c r="F6" s="202">
        <v>45376</v>
      </c>
      <c r="G6" s="203"/>
      <c r="H6" s="200" t="s">
        <v>73</v>
      </c>
      <c r="I6" s="201"/>
      <c r="J6" s="118" t="s">
        <v>65</v>
      </c>
      <c r="K6" s="127" t="s">
        <v>66</v>
      </c>
    </row>
    <row r="7" spans="1:11" ht="33" customHeight="1" x14ac:dyDescent="0.15">
      <c r="A7" s="104" t="s">
        <v>74</v>
      </c>
      <c r="B7" s="206" t="s">
        <v>75</v>
      </c>
      <c r="C7" s="207"/>
      <c r="D7" s="107" t="s">
        <v>76</v>
      </c>
      <c r="E7" s="119"/>
      <c r="F7" s="202">
        <v>45036</v>
      </c>
      <c r="G7" s="203"/>
      <c r="H7" s="200" t="s">
        <v>77</v>
      </c>
      <c r="I7" s="201"/>
      <c r="J7" s="118" t="s">
        <v>65</v>
      </c>
      <c r="K7" s="127" t="s">
        <v>66</v>
      </c>
    </row>
    <row r="8" spans="1:11" ht="54.95" customHeight="1" x14ac:dyDescent="0.15">
      <c r="A8" s="111" t="s">
        <v>78</v>
      </c>
      <c r="B8" s="208" t="s">
        <v>79</v>
      </c>
      <c r="C8" s="209"/>
      <c r="D8" s="210" t="s">
        <v>80</v>
      </c>
      <c r="E8" s="211"/>
      <c r="F8" s="202">
        <v>45046</v>
      </c>
      <c r="G8" s="203"/>
      <c r="H8" s="210" t="s">
        <v>81</v>
      </c>
      <c r="I8" s="211"/>
      <c r="J8" s="121" t="s">
        <v>65</v>
      </c>
      <c r="K8" s="129" t="s">
        <v>66</v>
      </c>
    </row>
    <row r="9" spans="1:11" ht="14.25" x14ac:dyDescent="0.15">
      <c r="A9" s="212" t="s">
        <v>82</v>
      </c>
      <c r="B9" s="213"/>
      <c r="C9" s="213"/>
      <c r="D9" s="213"/>
      <c r="E9" s="213"/>
      <c r="F9" s="213"/>
      <c r="G9" s="213"/>
      <c r="H9" s="213"/>
      <c r="I9" s="213"/>
      <c r="J9" s="213"/>
      <c r="K9" s="214"/>
    </row>
    <row r="10" spans="1:11" ht="14.25" x14ac:dyDescent="0.15">
      <c r="A10" s="215" t="s">
        <v>83</v>
      </c>
      <c r="B10" s="216"/>
      <c r="C10" s="216"/>
      <c r="D10" s="216"/>
      <c r="E10" s="216"/>
      <c r="F10" s="216"/>
      <c r="G10" s="216"/>
      <c r="H10" s="216"/>
      <c r="I10" s="216"/>
      <c r="J10" s="216"/>
      <c r="K10" s="217"/>
    </row>
    <row r="11" spans="1:11" ht="14.25" x14ac:dyDescent="0.15">
      <c r="A11" s="134" t="s">
        <v>84</v>
      </c>
      <c r="B11" s="135" t="s">
        <v>85</v>
      </c>
      <c r="C11" s="136" t="s">
        <v>86</v>
      </c>
      <c r="D11" s="137"/>
      <c r="E11" s="138" t="s">
        <v>87</v>
      </c>
      <c r="F11" s="135" t="s">
        <v>85</v>
      </c>
      <c r="G11" s="136" t="s">
        <v>86</v>
      </c>
      <c r="H11" s="136" t="s">
        <v>88</v>
      </c>
      <c r="I11" s="138" t="s">
        <v>89</v>
      </c>
      <c r="J11" s="135" t="s">
        <v>85</v>
      </c>
      <c r="K11" s="153" t="s">
        <v>86</v>
      </c>
    </row>
    <row r="12" spans="1:11" ht="14.25" x14ac:dyDescent="0.15">
      <c r="A12" s="107" t="s">
        <v>90</v>
      </c>
      <c r="B12" s="117" t="s">
        <v>85</v>
      </c>
      <c r="C12" s="118" t="s">
        <v>86</v>
      </c>
      <c r="D12" s="119"/>
      <c r="E12" s="120" t="s">
        <v>91</v>
      </c>
      <c r="F12" s="117" t="s">
        <v>85</v>
      </c>
      <c r="G12" s="118" t="s">
        <v>86</v>
      </c>
      <c r="H12" s="118" t="s">
        <v>88</v>
      </c>
      <c r="I12" s="120" t="s">
        <v>92</v>
      </c>
      <c r="J12" s="117" t="s">
        <v>85</v>
      </c>
      <c r="K12" s="127" t="s">
        <v>86</v>
      </c>
    </row>
    <row r="13" spans="1:11" ht="14.25" x14ac:dyDescent="0.15">
      <c r="A13" s="107" t="s">
        <v>93</v>
      </c>
      <c r="B13" s="117" t="s">
        <v>85</v>
      </c>
      <c r="C13" s="118" t="s">
        <v>86</v>
      </c>
      <c r="D13" s="119"/>
      <c r="E13" s="120" t="s">
        <v>94</v>
      </c>
      <c r="F13" s="118" t="s">
        <v>95</v>
      </c>
      <c r="G13" s="118" t="s">
        <v>96</v>
      </c>
      <c r="H13" s="118" t="s">
        <v>88</v>
      </c>
      <c r="I13" s="120" t="s">
        <v>97</v>
      </c>
      <c r="J13" s="117" t="s">
        <v>85</v>
      </c>
      <c r="K13" s="127" t="s">
        <v>86</v>
      </c>
    </row>
    <row r="14" spans="1:11" ht="14.25" x14ac:dyDescent="0.15">
      <c r="A14" s="210" t="s">
        <v>98</v>
      </c>
      <c r="B14" s="211"/>
      <c r="C14" s="211"/>
      <c r="D14" s="211"/>
      <c r="E14" s="211"/>
      <c r="F14" s="211"/>
      <c r="G14" s="211"/>
      <c r="H14" s="211"/>
      <c r="I14" s="211"/>
      <c r="J14" s="211"/>
      <c r="K14" s="218"/>
    </row>
    <row r="15" spans="1:11" ht="14.25" x14ac:dyDescent="0.15">
      <c r="A15" s="215" t="s">
        <v>99</v>
      </c>
      <c r="B15" s="216"/>
      <c r="C15" s="216"/>
      <c r="D15" s="216"/>
      <c r="E15" s="216"/>
      <c r="F15" s="216"/>
      <c r="G15" s="216"/>
      <c r="H15" s="216"/>
      <c r="I15" s="216"/>
      <c r="J15" s="216"/>
      <c r="K15" s="217"/>
    </row>
    <row r="16" spans="1:11" ht="14.25" x14ac:dyDescent="0.15">
      <c r="A16" s="139" t="s">
        <v>100</v>
      </c>
      <c r="B16" s="136" t="s">
        <v>95</v>
      </c>
      <c r="C16" s="136" t="s">
        <v>96</v>
      </c>
      <c r="D16" s="140"/>
      <c r="E16" s="141" t="s">
        <v>101</v>
      </c>
      <c r="F16" s="136" t="s">
        <v>95</v>
      </c>
      <c r="G16" s="136" t="s">
        <v>96</v>
      </c>
      <c r="H16" s="142"/>
      <c r="I16" s="141" t="s">
        <v>102</v>
      </c>
      <c r="J16" s="136" t="s">
        <v>95</v>
      </c>
      <c r="K16" s="153" t="s">
        <v>96</v>
      </c>
    </row>
    <row r="17" spans="1:22" ht="16.5" customHeight="1" x14ac:dyDescent="0.15">
      <c r="A17" s="109" t="s">
        <v>103</v>
      </c>
      <c r="B17" s="118" t="s">
        <v>95</v>
      </c>
      <c r="C17" s="118" t="s">
        <v>96</v>
      </c>
      <c r="D17" s="68"/>
      <c r="E17" s="122" t="s">
        <v>104</v>
      </c>
      <c r="F17" s="118" t="s">
        <v>95</v>
      </c>
      <c r="G17" s="118" t="s">
        <v>96</v>
      </c>
      <c r="H17" s="143"/>
      <c r="I17" s="122" t="s">
        <v>105</v>
      </c>
      <c r="J17" s="118" t="s">
        <v>95</v>
      </c>
      <c r="K17" s="127" t="s">
        <v>96</v>
      </c>
      <c r="L17" s="154"/>
      <c r="M17" s="154"/>
      <c r="N17" s="154"/>
      <c r="O17" s="154"/>
      <c r="P17" s="154"/>
      <c r="Q17" s="154"/>
      <c r="R17" s="154"/>
      <c r="S17" s="154"/>
      <c r="T17" s="154"/>
      <c r="U17" s="154"/>
      <c r="V17" s="154"/>
    </row>
    <row r="18" spans="1:22" ht="18" customHeight="1" x14ac:dyDescent="0.15">
      <c r="A18" s="219" t="s">
        <v>106</v>
      </c>
      <c r="B18" s="220"/>
      <c r="C18" s="220"/>
      <c r="D18" s="220"/>
      <c r="E18" s="220"/>
      <c r="F18" s="220"/>
      <c r="G18" s="220"/>
      <c r="H18" s="220"/>
      <c r="I18" s="220"/>
      <c r="J18" s="220"/>
      <c r="K18" s="221"/>
    </row>
    <row r="19" spans="1:22" ht="18" customHeight="1" x14ac:dyDescent="0.15">
      <c r="A19" s="215" t="s">
        <v>107</v>
      </c>
      <c r="B19" s="216"/>
      <c r="C19" s="216"/>
      <c r="D19" s="216"/>
      <c r="E19" s="216"/>
      <c r="F19" s="216"/>
      <c r="G19" s="216"/>
      <c r="H19" s="216"/>
      <c r="I19" s="216"/>
      <c r="J19" s="216"/>
      <c r="K19" s="217"/>
    </row>
    <row r="20" spans="1:22" ht="16.5" customHeight="1" x14ac:dyDescent="0.15">
      <c r="A20" s="222" t="s">
        <v>108</v>
      </c>
      <c r="B20" s="223"/>
      <c r="C20" s="223"/>
      <c r="D20" s="223"/>
      <c r="E20" s="223"/>
      <c r="F20" s="223"/>
      <c r="G20" s="223"/>
      <c r="H20" s="223"/>
      <c r="I20" s="223"/>
      <c r="J20" s="223"/>
      <c r="K20" s="224"/>
    </row>
    <row r="21" spans="1:22" ht="21.75" customHeight="1" x14ac:dyDescent="0.15">
      <c r="A21" s="144" t="s">
        <v>109</v>
      </c>
      <c r="B21" s="122" t="s">
        <v>110</v>
      </c>
      <c r="C21" s="122" t="s">
        <v>111</v>
      </c>
      <c r="D21" s="122" t="s">
        <v>112</v>
      </c>
      <c r="E21" s="122" t="s">
        <v>113</v>
      </c>
      <c r="F21" s="122" t="s">
        <v>114</v>
      </c>
      <c r="G21" s="122" t="s">
        <v>115</v>
      </c>
      <c r="H21" s="122" t="s">
        <v>116</v>
      </c>
      <c r="I21" s="122" t="s">
        <v>117</v>
      </c>
      <c r="J21" s="122" t="s">
        <v>118</v>
      </c>
      <c r="K21" s="87" t="s">
        <v>119</v>
      </c>
    </row>
    <row r="22" spans="1:22" ht="16.5" customHeight="1" x14ac:dyDescent="0.15">
      <c r="A22" s="145"/>
      <c r="B22" s="145"/>
      <c r="C22" s="108"/>
      <c r="D22" s="108"/>
      <c r="E22" s="108"/>
      <c r="F22" s="108"/>
      <c r="G22" s="108"/>
      <c r="H22" s="108"/>
      <c r="I22" s="108"/>
      <c r="J22" s="108"/>
      <c r="K22" s="155"/>
    </row>
    <row r="23" spans="1:22" ht="16.5" customHeight="1" x14ac:dyDescent="0.15">
      <c r="A23" s="145"/>
      <c r="B23" s="145"/>
      <c r="C23" s="108"/>
      <c r="D23" s="108"/>
      <c r="E23" s="108"/>
      <c r="F23" s="108"/>
      <c r="G23" s="108"/>
      <c r="H23" s="108"/>
      <c r="I23" s="108"/>
      <c r="J23" s="108"/>
      <c r="K23" s="156"/>
    </row>
    <row r="24" spans="1:22" ht="16.5" customHeight="1" x14ac:dyDescent="0.15">
      <c r="A24" s="145"/>
      <c r="B24" s="145"/>
      <c r="C24" s="108"/>
      <c r="D24" s="108"/>
      <c r="E24" s="108"/>
      <c r="F24" s="108"/>
      <c r="G24" s="108"/>
      <c r="H24" s="108"/>
      <c r="I24" s="108"/>
      <c r="J24" s="108"/>
      <c r="K24" s="156"/>
    </row>
    <row r="25" spans="1:22" ht="16.5" customHeight="1" x14ac:dyDescent="0.15">
      <c r="A25" s="145"/>
      <c r="B25" s="145"/>
      <c r="C25" s="108"/>
      <c r="D25" s="108"/>
      <c r="E25" s="108"/>
      <c r="F25" s="108"/>
      <c r="G25" s="108"/>
      <c r="H25" s="108"/>
      <c r="I25" s="108"/>
      <c r="J25" s="108"/>
      <c r="K25" s="85"/>
    </row>
    <row r="26" spans="1:22" ht="16.5" customHeight="1" x14ac:dyDescent="0.15">
      <c r="A26" s="110"/>
      <c r="B26" s="108"/>
      <c r="C26" s="108"/>
      <c r="D26" s="108"/>
      <c r="E26" s="108"/>
      <c r="F26" s="108"/>
      <c r="G26" s="108"/>
      <c r="H26" s="108"/>
      <c r="I26" s="108"/>
      <c r="J26" s="108"/>
      <c r="K26" s="85"/>
    </row>
    <row r="27" spans="1:22" ht="16.5" customHeight="1" x14ac:dyDescent="0.15">
      <c r="A27" s="110"/>
      <c r="B27" s="108"/>
      <c r="C27" s="108"/>
      <c r="D27" s="108"/>
      <c r="E27" s="108"/>
      <c r="F27" s="108"/>
      <c r="G27" s="108"/>
      <c r="H27" s="108"/>
      <c r="I27" s="108"/>
      <c r="J27" s="108"/>
      <c r="K27" s="85"/>
    </row>
    <row r="28" spans="1:22" ht="16.5" customHeight="1" x14ac:dyDescent="0.15">
      <c r="A28" s="110"/>
      <c r="B28" s="108"/>
      <c r="C28" s="108"/>
      <c r="D28" s="108"/>
      <c r="E28" s="108"/>
      <c r="F28" s="108"/>
      <c r="G28" s="108"/>
      <c r="H28" s="108"/>
      <c r="I28" s="108"/>
      <c r="J28" s="108"/>
      <c r="K28" s="85"/>
    </row>
    <row r="29" spans="1:22" ht="18" customHeight="1" x14ac:dyDescent="0.15">
      <c r="A29" s="225" t="s">
        <v>120</v>
      </c>
      <c r="B29" s="226"/>
      <c r="C29" s="226"/>
      <c r="D29" s="226"/>
      <c r="E29" s="226"/>
      <c r="F29" s="226"/>
      <c r="G29" s="226"/>
      <c r="H29" s="226"/>
      <c r="I29" s="226"/>
      <c r="J29" s="226"/>
      <c r="K29" s="227"/>
    </row>
    <row r="30" spans="1:22" ht="18.75" customHeight="1" x14ac:dyDescent="0.15">
      <c r="A30" s="228"/>
      <c r="B30" s="229"/>
      <c r="C30" s="229"/>
      <c r="D30" s="229"/>
      <c r="E30" s="229"/>
      <c r="F30" s="229"/>
      <c r="G30" s="229"/>
      <c r="H30" s="229"/>
      <c r="I30" s="229"/>
      <c r="J30" s="229"/>
      <c r="K30" s="230"/>
    </row>
    <row r="31" spans="1:22" ht="18.75" customHeight="1" x14ac:dyDescent="0.15">
      <c r="A31" s="231"/>
      <c r="B31" s="232"/>
      <c r="C31" s="232"/>
      <c r="D31" s="232"/>
      <c r="E31" s="232"/>
      <c r="F31" s="232"/>
      <c r="G31" s="232"/>
      <c r="H31" s="232"/>
      <c r="I31" s="232"/>
      <c r="J31" s="232"/>
      <c r="K31" s="233"/>
    </row>
    <row r="32" spans="1:22" ht="18" customHeight="1" x14ac:dyDescent="0.15">
      <c r="A32" s="225" t="s">
        <v>121</v>
      </c>
      <c r="B32" s="226"/>
      <c r="C32" s="226"/>
      <c r="D32" s="226"/>
      <c r="E32" s="226"/>
      <c r="F32" s="226"/>
      <c r="G32" s="226"/>
      <c r="H32" s="226"/>
      <c r="I32" s="226"/>
      <c r="J32" s="226"/>
      <c r="K32" s="227"/>
    </row>
    <row r="33" spans="1:11" ht="14.25" x14ac:dyDescent="0.15">
      <c r="A33" s="234" t="s">
        <v>122</v>
      </c>
      <c r="B33" s="235"/>
      <c r="C33" s="235"/>
      <c r="D33" s="235"/>
      <c r="E33" s="235"/>
      <c r="F33" s="235"/>
      <c r="G33" s="235"/>
      <c r="H33" s="235"/>
      <c r="I33" s="235"/>
      <c r="J33" s="235"/>
      <c r="K33" s="236"/>
    </row>
    <row r="34" spans="1:11" ht="14.25" x14ac:dyDescent="0.15">
      <c r="A34" s="237" t="s">
        <v>123</v>
      </c>
      <c r="B34" s="238"/>
      <c r="C34" s="118" t="s">
        <v>65</v>
      </c>
      <c r="D34" s="118" t="s">
        <v>66</v>
      </c>
      <c r="E34" s="239" t="s">
        <v>124</v>
      </c>
      <c r="F34" s="240"/>
      <c r="G34" s="240"/>
      <c r="H34" s="240"/>
      <c r="I34" s="240"/>
      <c r="J34" s="240"/>
      <c r="K34" s="241"/>
    </row>
    <row r="35" spans="1:11" ht="14.25" x14ac:dyDescent="0.15">
      <c r="A35" s="242" t="s">
        <v>125</v>
      </c>
      <c r="B35" s="242"/>
      <c r="C35" s="242"/>
      <c r="D35" s="242"/>
      <c r="E35" s="242"/>
      <c r="F35" s="242"/>
      <c r="G35" s="242"/>
      <c r="H35" s="242"/>
      <c r="I35" s="242"/>
      <c r="J35" s="242"/>
      <c r="K35" s="242"/>
    </row>
    <row r="36" spans="1:11" ht="14.25" x14ac:dyDescent="0.15">
      <c r="A36" s="243"/>
      <c r="B36" s="244"/>
      <c r="C36" s="244"/>
      <c r="D36" s="244"/>
      <c r="E36" s="244"/>
      <c r="F36" s="244"/>
      <c r="G36" s="244"/>
      <c r="H36" s="244"/>
      <c r="I36" s="244"/>
      <c r="J36" s="244"/>
      <c r="K36" s="245"/>
    </row>
    <row r="37" spans="1:11" ht="14.25" x14ac:dyDescent="0.15">
      <c r="A37" s="246"/>
      <c r="B37" s="247"/>
      <c r="C37" s="247"/>
      <c r="D37" s="247"/>
      <c r="E37" s="247"/>
      <c r="F37" s="247"/>
      <c r="G37" s="247"/>
      <c r="H37" s="247"/>
      <c r="I37" s="247"/>
      <c r="J37" s="247"/>
      <c r="K37" s="248"/>
    </row>
    <row r="38" spans="1:11" ht="14.25" x14ac:dyDescent="0.15">
      <c r="A38" s="246"/>
      <c r="B38" s="247"/>
      <c r="C38" s="247"/>
      <c r="D38" s="247"/>
      <c r="E38" s="247"/>
      <c r="F38" s="247"/>
      <c r="G38" s="247"/>
      <c r="H38" s="247"/>
      <c r="I38" s="247"/>
      <c r="J38" s="247"/>
      <c r="K38" s="248"/>
    </row>
    <row r="39" spans="1:11" ht="14.25" x14ac:dyDescent="0.15">
      <c r="A39" s="246"/>
      <c r="B39" s="247"/>
      <c r="C39" s="247"/>
      <c r="D39" s="247"/>
      <c r="E39" s="247"/>
      <c r="F39" s="247"/>
      <c r="G39" s="247"/>
      <c r="H39" s="247"/>
      <c r="I39" s="247"/>
      <c r="J39" s="247"/>
      <c r="K39" s="248"/>
    </row>
    <row r="40" spans="1:11" ht="14.25" x14ac:dyDescent="0.15">
      <c r="A40" s="246"/>
      <c r="B40" s="247"/>
      <c r="C40" s="247"/>
      <c r="D40" s="247"/>
      <c r="E40" s="247"/>
      <c r="F40" s="247"/>
      <c r="G40" s="247"/>
      <c r="H40" s="247"/>
      <c r="I40" s="247"/>
      <c r="J40" s="247"/>
      <c r="K40" s="248"/>
    </row>
    <row r="41" spans="1:11" ht="14.25" x14ac:dyDescent="0.15">
      <c r="A41" s="246"/>
      <c r="B41" s="247"/>
      <c r="C41" s="247"/>
      <c r="D41" s="247"/>
      <c r="E41" s="247"/>
      <c r="F41" s="247"/>
      <c r="G41" s="247"/>
      <c r="H41" s="247"/>
      <c r="I41" s="247"/>
      <c r="J41" s="247"/>
      <c r="K41" s="248"/>
    </row>
    <row r="42" spans="1:11" ht="14.25" x14ac:dyDescent="0.15">
      <c r="A42" s="246"/>
      <c r="B42" s="247"/>
      <c r="C42" s="247"/>
      <c r="D42" s="247"/>
      <c r="E42" s="247"/>
      <c r="F42" s="247"/>
      <c r="G42" s="247"/>
      <c r="H42" s="247"/>
      <c r="I42" s="247"/>
      <c r="J42" s="247"/>
      <c r="K42" s="248"/>
    </row>
    <row r="43" spans="1:11" ht="14.25" x14ac:dyDescent="0.15">
      <c r="A43" s="249" t="s">
        <v>126</v>
      </c>
      <c r="B43" s="250"/>
      <c r="C43" s="250"/>
      <c r="D43" s="250"/>
      <c r="E43" s="250"/>
      <c r="F43" s="250"/>
      <c r="G43" s="250"/>
      <c r="H43" s="250"/>
      <c r="I43" s="250"/>
      <c r="J43" s="250"/>
      <c r="K43" s="251"/>
    </row>
    <row r="44" spans="1:11" ht="14.25" x14ac:dyDescent="0.15">
      <c r="A44" s="215" t="s">
        <v>127</v>
      </c>
      <c r="B44" s="216"/>
      <c r="C44" s="216"/>
      <c r="D44" s="216"/>
      <c r="E44" s="216"/>
      <c r="F44" s="216"/>
      <c r="G44" s="216"/>
      <c r="H44" s="216"/>
      <c r="I44" s="216"/>
      <c r="J44" s="216"/>
      <c r="K44" s="217"/>
    </row>
    <row r="45" spans="1:11" ht="14.25" x14ac:dyDescent="0.15">
      <c r="A45" s="139" t="s">
        <v>128</v>
      </c>
      <c r="B45" s="136" t="s">
        <v>95</v>
      </c>
      <c r="C45" s="136" t="s">
        <v>96</v>
      </c>
      <c r="D45" s="136" t="s">
        <v>88</v>
      </c>
      <c r="E45" s="141" t="s">
        <v>129</v>
      </c>
      <c r="F45" s="136" t="s">
        <v>95</v>
      </c>
      <c r="G45" s="136" t="s">
        <v>96</v>
      </c>
      <c r="H45" s="136" t="s">
        <v>88</v>
      </c>
      <c r="I45" s="141" t="s">
        <v>130</v>
      </c>
      <c r="J45" s="136" t="s">
        <v>95</v>
      </c>
      <c r="K45" s="153" t="s">
        <v>96</v>
      </c>
    </row>
    <row r="46" spans="1:11" ht="14.25" x14ac:dyDescent="0.15">
      <c r="A46" s="109" t="s">
        <v>87</v>
      </c>
      <c r="B46" s="118" t="s">
        <v>95</v>
      </c>
      <c r="C46" s="118" t="s">
        <v>96</v>
      </c>
      <c r="D46" s="118" t="s">
        <v>88</v>
      </c>
      <c r="E46" s="122" t="s">
        <v>94</v>
      </c>
      <c r="F46" s="118" t="s">
        <v>95</v>
      </c>
      <c r="G46" s="118" t="s">
        <v>96</v>
      </c>
      <c r="H46" s="118" t="s">
        <v>88</v>
      </c>
      <c r="I46" s="122" t="s">
        <v>105</v>
      </c>
      <c r="J46" s="118" t="s">
        <v>95</v>
      </c>
      <c r="K46" s="127" t="s">
        <v>96</v>
      </c>
    </row>
    <row r="47" spans="1:11" ht="14.25" x14ac:dyDescent="0.15">
      <c r="A47" s="210" t="s">
        <v>98</v>
      </c>
      <c r="B47" s="211"/>
      <c r="C47" s="211"/>
      <c r="D47" s="211"/>
      <c r="E47" s="211"/>
      <c r="F47" s="211"/>
      <c r="G47" s="211"/>
      <c r="H47" s="211"/>
      <c r="I47" s="211"/>
      <c r="J47" s="211"/>
      <c r="K47" s="218"/>
    </row>
    <row r="48" spans="1:11" ht="14.25" x14ac:dyDescent="0.15">
      <c r="A48" s="242" t="s">
        <v>131</v>
      </c>
      <c r="B48" s="242"/>
      <c r="C48" s="242"/>
      <c r="D48" s="242"/>
      <c r="E48" s="242"/>
      <c r="F48" s="242"/>
      <c r="G48" s="242"/>
      <c r="H48" s="242"/>
      <c r="I48" s="242"/>
      <c r="J48" s="242"/>
      <c r="K48" s="242"/>
    </row>
    <row r="49" spans="1:11" ht="14.25" x14ac:dyDescent="0.15">
      <c r="A49" s="243"/>
      <c r="B49" s="244"/>
      <c r="C49" s="244"/>
      <c r="D49" s="244"/>
      <c r="E49" s="244"/>
      <c r="F49" s="244"/>
      <c r="G49" s="244"/>
      <c r="H49" s="244"/>
      <c r="I49" s="244"/>
      <c r="J49" s="244"/>
      <c r="K49" s="245"/>
    </row>
    <row r="50" spans="1:11" ht="14.25" x14ac:dyDescent="0.15">
      <c r="A50" s="146" t="s">
        <v>132</v>
      </c>
      <c r="B50" s="252" t="s">
        <v>133</v>
      </c>
      <c r="C50" s="252"/>
      <c r="D50" s="147" t="s">
        <v>134</v>
      </c>
      <c r="E50" s="148" t="s">
        <v>135</v>
      </c>
      <c r="F50" s="149" t="s">
        <v>136</v>
      </c>
      <c r="G50" s="150">
        <v>45393</v>
      </c>
      <c r="H50" s="253" t="s">
        <v>137</v>
      </c>
      <c r="I50" s="254"/>
      <c r="J50" s="255" t="s">
        <v>138</v>
      </c>
      <c r="K50" s="256"/>
    </row>
    <row r="51" spans="1:11" ht="14.25" x14ac:dyDescent="0.15">
      <c r="A51" s="242" t="s">
        <v>139</v>
      </c>
      <c r="B51" s="242"/>
      <c r="C51" s="242"/>
      <c r="D51" s="242"/>
      <c r="E51" s="242"/>
      <c r="F51" s="242"/>
      <c r="G51" s="242"/>
      <c r="H51" s="242"/>
      <c r="I51" s="242"/>
      <c r="J51" s="242"/>
      <c r="K51" s="242"/>
    </row>
    <row r="52" spans="1:11" ht="14.25" x14ac:dyDescent="0.15">
      <c r="A52" s="257"/>
      <c r="B52" s="258"/>
      <c r="C52" s="258"/>
      <c r="D52" s="258"/>
      <c r="E52" s="258"/>
      <c r="F52" s="258"/>
      <c r="G52" s="258"/>
      <c r="H52" s="258"/>
      <c r="I52" s="258"/>
      <c r="J52" s="258"/>
      <c r="K52" s="259"/>
    </row>
    <row r="53" spans="1:11" ht="14.25" x14ac:dyDescent="0.15">
      <c r="A53" s="146" t="s">
        <v>132</v>
      </c>
      <c r="B53" s="252"/>
      <c r="C53" s="252"/>
      <c r="D53" s="147" t="s">
        <v>134</v>
      </c>
      <c r="E53" s="151"/>
      <c r="F53" s="149" t="s">
        <v>140</v>
      </c>
      <c r="G53" s="152"/>
      <c r="H53" s="253" t="s">
        <v>137</v>
      </c>
      <c r="I53" s="254"/>
      <c r="J53" s="255"/>
      <c r="K53" s="256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40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3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3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2"/>
  <sheetViews>
    <sheetView zoomScale="110" zoomScaleNormal="110" workbookViewId="0">
      <selection activeCell="M22" sqref="M22"/>
    </sheetView>
  </sheetViews>
  <sheetFormatPr defaultColWidth="9" defaultRowHeight="26.1" customHeight="1" x14ac:dyDescent="0.15"/>
  <cols>
    <col min="1" max="1" width="18.25" style="47" customWidth="1"/>
    <col min="2" max="4" width="9.25" style="47" customWidth="1"/>
    <col min="5" max="7" width="10.375" style="47" customWidth="1"/>
    <col min="8" max="8" width="1.375" style="47" customWidth="1"/>
    <col min="9" max="9" width="16" style="47" customWidth="1"/>
    <col min="10" max="10" width="15" style="47" customWidth="1"/>
    <col min="11" max="11" width="12.25" style="47" customWidth="1"/>
    <col min="12" max="12" width="10.75" style="47" customWidth="1"/>
    <col min="13" max="13" width="14.125" style="47" customWidth="1"/>
    <col min="14" max="14" width="10.75" style="47" customWidth="1"/>
    <col min="15" max="16384" width="9" style="47"/>
  </cols>
  <sheetData>
    <row r="1" spans="1:14" ht="21" customHeight="1" x14ac:dyDescent="0.15">
      <c r="A1" s="260" t="s">
        <v>141</v>
      </c>
      <c r="B1" s="261"/>
      <c r="C1" s="261"/>
      <c r="D1" s="261"/>
      <c r="E1" s="261"/>
      <c r="F1" s="261"/>
      <c r="G1" s="261"/>
      <c r="H1" s="261"/>
      <c r="I1" s="261"/>
      <c r="J1" s="261"/>
      <c r="K1" s="261"/>
      <c r="L1" s="261"/>
      <c r="M1" s="261"/>
      <c r="N1" s="261"/>
    </row>
    <row r="2" spans="1:14" ht="17.45" customHeight="1" x14ac:dyDescent="0.15">
      <c r="A2" s="50" t="s">
        <v>60</v>
      </c>
      <c r="B2" s="262" t="str">
        <f>首期!B4</f>
        <v>TADDAM91391</v>
      </c>
      <c r="C2" s="262"/>
      <c r="D2" s="50" t="s">
        <v>67</v>
      </c>
      <c r="E2" s="262" t="str">
        <f>首期!B5</f>
        <v>男式超轻羽绒服</v>
      </c>
      <c r="F2" s="262"/>
      <c r="G2" s="262"/>
      <c r="H2" s="261"/>
      <c r="I2" s="50" t="s">
        <v>55</v>
      </c>
      <c r="J2" s="263" t="str">
        <f>首期!I2</f>
        <v>汶上县鸿天服饰有限公司白石分公司</v>
      </c>
      <c r="K2" s="263"/>
      <c r="L2" s="263"/>
      <c r="M2" s="263"/>
      <c r="N2" s="263"/>
    </row>
    <row r="3" spans="1:14" ht="17.45" customHeight="1" x14ac:dyDescent="0.15">
      <c r="A3" s="260" t="s">
        <v>142</v>
      </c>
      <c r="B3" s="260" t="s">
        <v>143</v>
      </c>
      <c r="C3" s="260"/>
      <c r="D3" s="260"/>
      <c r="E3" s="260"/>
      <c r="F3" s="260"/>
      <c r="G3" s="260"/>
      <c r="H3" s="261"/>
      <c r="I3" s="260" t="s">
        <v>144</v>
      </c>
      <c r="J3" s="260"/>
      <c r="K3" s="260"/>
      <c r="L3" s="260"/>
      <c r="M3" s="260"/>
      <c r="N3" s="260"/>
    </row>
    <row r="4" spans="1:14" ht="17.45" customHeight="1" x14ac:dyDescent="0.15">
      <c r="A4" s="260"/>
      <c r="B4" s="52"/>
      <c r="C4" s="52"/>
      <c r="D4" s="52"/>
      <c r="E4" s="52"/>
      <c r="F4" s="52"/>
      <c r="G4" s="52"/>
      <c r="H4" s="261"/>
      <c r="I4" s="264"/>
      <c r="J4" s="265"/>
      <c r="K4" s="131"/>
      <c r="L4" s="130"/>
      <c r="M4" s="130"/>
      <c r="N4" s="130"/>
    </row>
    <row r="5" spans="1:14" ht="17.45" customHeight="1" x14ac:dyDescent="0.15">
      <c r="A5" s="260"/>
      <c r="B5" s="52"/>
      <c r="C5" s="52"/>
      <c r="D5" s="52"/>
      <c r="E5" s="52"/>
      <c r="F5" s="52"/>
      <c r="G5" s="52"/>
      <c r="H5" s="261"/>
      <c r="I5" s="130"/>
      <c r="J5" s="130"/>
      <c r="K5" s="130"/>
      <c r="L5" s="58"/>
      <c r="M5" s="58"/>
      <c r="N5" s="58"/>
    </row>
    <row r="6" spans="1:14" ht="17.45" customHeight="1" x14ac:dyDescent="0.15">
      <c r="A6" s="53"/>
      <c r="B6" s="52"/>
      <c r="C6" s="52"/>
      <c r="D6" s="52"/>
      <c r="E6" s="52"/>
      <c r="F6" s="52"/>
      <c r="G6" s="52"/>
      <c r="H6" s="261"/>
      <c r="I6" s="59"/>
      <c r="J6" s="59"/>
      <c r="K6" s="59"/>
      <c r="L6" s="59"/>
      <c r="M6" s="132"/>
      <c r="N6" s="132"/>
    </row>
    <row r="7" spans="1:14" ht="17.45" customHeight="1" x14ac:dyDescent="0.15">
      <c r="A7" s="53"/>
      <c r="B7" s="52"/>
      <c r="C7" s="52"/>
      <c r="D7" s="52"/>
      <c r="E7" s="52"/>
      <c r="F7" s="52"/>
      <c r="G7" s="52"/>
      <c r="H7" s="261"/>
      <c r="I7" s="59"/>
      <c r="J7" s="59"/>
      <c r="K7" s="59"/>
      <c r="L7" s="59"/>
      <c r="M7" s="59"/>
      <c r="N7" s="59"/>
    </row>
    <row r="8" spans="1:14" ht="17.45" customHeight="1" x14ac:dyDescent="0.15">
      <c r="A8" s="53"/>
      <c r="B8" s="52"/>
      <c r="C8" s="52"/>
      <c r="D8" s="52"/>
      <c r="E8" s="52"/>
      <c r="F8" s="52"/>
      <c r="G8" s="52"/>
      <c r="H8" s="261"/>
      <c r="I8" s="59"/>
      <c r="J8" s="59"/>
      <c r="K8" s="59"/>
      <c r="L8" s="59"/>
      <c r="M8" s="59"/>
      <c r="N8" s="59"/>
    </row>
    <row r="9" spans="1:14" ht="17.45" customHeight="1" x14ac:dyDescent="0.15">
      <c r="A9" s="53"/>
      <c r="B9" s="52"/>
      <c r="C9" s="52"/>
      <c r="D9" s="52"/>
      <c r="E9" s="52"/>
      <c r="F9" s="52"/>
      <c r="G9" s="52"/>
      <c r="H9" s="261"/>
      <c r="I9" s="59"/>
      <c r="J9" s="59"/>
      <c r="K9" s="59"/>
      <c r="L9" s="59"/>
      <c r="M9" s="59"/>
      <c r="N9" s="59"/>
    </row>
    <row r="10" spans="1:14" ht="17.45" customHeight="1" x14ac:dyDescent="0.15">
      <c r="A10" s="53"/>
      <c r="B10" s="52"/>
      <c r="C10" s="52"/>
      <c r="D10" s="52"/>
      <c r="E10" s="52"/>
      <c r="F10" s="52"/>
      <c r="G10" s="52"/>
      <c r="H10" s="261"/>
      <c r="I10" s="59"/>
      <c r="J10" s="59"/>
      <c r="K10" s="59"/>
      <c r="L10" s="59"/>
      <c r="M10" s="59"/>
      <c r="N10" s="59"/>
    </row>
    <row r="11" spans="1:14" ht="17.45" customHeight="1" x14ac:dyDescent="0.15">
      <c r="A11" s="53"/>
      <c r="B11" s="52"/>
      <c r="C11" s="52"/>
      <c r="D11" s="52"/>
      <c r="E11" s="52"/>
      <c r="F11" s="52"/>
      <c r="G11" s="52"/>
      <c r="H11" s="261"/>
      <c r="I11" s="59"/>
      <c r="J11" s="59"/>
      <c r="K11" s="59"/>
      <c r="L11" s="59"/>
      <c r="M11" s="59"/>
      <c r="N11" s="59"/>
    </row>
    <row r="12" spans="1:14" ht="17.45" customHeight="1" x14ac:dyDescent="0.15">
      <c r="A12" s="53"/>
      <c r="B12" s="52"/>
      <c r="C12" s="52"/>
      <c r="D12" s="52"/>
      <c r="E12" s="52"/>
      <c r="F12" s="52"/>
      <c r="G12" s="52"/>
      <c r="H12" s="261"/>
      <c r="I12" s="59"/>
      <c r="J12" s="59"/>
      <c r="K12" s="59"/>
      <c r="L12" s="59"/>
      <c r="M12" s="59"/>
      <c r="N12" s="59"/>
    </row>
    <row r="13" spans="1:14" ht="17.45" customHeight="1" x14ac:dyDescent="0.15">
      <c r="A13" s="53"/>
      <c r="B13" s="52"/>
      <c r="C13" s="52"/>
      <c r="D13" s="52"/>
      <c r="E13" s="52"/>
      <c r="F13" s="52"/>
      <c r="G13" s="52"/>
      <c r="H13" s="261"/>
      <c r="I13" s="59"/>
      <c r="J13" s="59"/>
      <c r="K13" s="59"/>
      <c r="L13" s="59"/>
      <c r="M13" s="59"/>
      <c r="N13" s="59"/>
    </row>
    <row r="14" spans="1:14" ht="17.45" customHeight="1" x14ac:dyDescent="0.15">
      <c r="A14" s="53"/>
      <c r="B14" s="52"/>
      <c r="C14" s="52"/>
      <c r="D14" s="52"/>
      <c r="E14" s="52"/>
      <c r="F14" s="52"/>
      <c r="G14" s="52"/>
      <c r="H14" s="261"/>
      <c r="I14" s="59"/>
      <c r="J14" s="59"/>
      <c r="K14" s="59"/>
      <c r="L14" s="59"/>
      <c r="M14" s="59"/>
      <c r="N14" s="59"/>
    </row>
    <row r="15" spans="1:14" ht="17.45" customHeight="1" x14ac:dyDescent="0.15">
      <c r="A15" s="53"/>
      <c r="B15" s="52"/>
      <c r="C15" s="52"/>
      <c r="D15" s="52"/>
      <c r="E15" s="52"/>
      <c r="F15" s="52"/>
      <c r="G15" s="52"/>
      <c r="H15" s="261"/>
      <c r="I15" s="59"/>
      <c r="J15" s="59"/>
      <c r="K15" s="59"/>
      <c r="L15" s="59"/>
      <c r="M15" s="59"/>
      <c r="N15" s="59"/>
    </row>
    <row r="16" spans="1:14" ht="17.45" customHeight="1" x14ac:dyDescent="0.15">
      <c r="A16" s="53"/>
      <c r="B16" s="52"/>
      <c r="C16" s="52"/>
      <c r="D16" s="52"/>
      <c r="E16" s="52"/>
      <c r="F16" s="52"/>
      <c r="G16" s="52"/>
      <c r="H16" s="261"/>
      <c r="I16" s="59"/>
      <c r="J16" s="59"/>
      <c r="K16" s="59"/>
      <c r="L16" s="59"/>
      <c r="M16" s="59"/>
      <c r="N16" s="59"/>
    </row>
    <row r="17" spans="1:14" ht="17.45" customHeight="1" x14ac:dyDescent="0.15">
      <c r="A17" s="53"/>
      <c r="B17" s="52"/>
      <c r="C17" s="52"/>
      <c r="D17" s="52"/>
      <c r="E17" s="52"/>
      <c r="F17" s="52"/>
      <c r="G17" s="52"/>
      <c r="H17" s="261"/>
      <c r="I17" s="59"/>
      <c r="J17" s="59"/>
      <c r="K17" s="59"/>
      <c r="L17" s="59"/>
      <c r="M17" s="59"/>
      <c r="N17" s="59"/>
    </row>
    <row r="18" spans="1:14" ht="17.45" customHeight="1" x14ac:dyDescent="0.15">
      <c r="A18" s="53"/>
      <c r="B18" s="52"/>
      <c r="C18" s="52"/>
      <c r="D18" s="52"/>
      <c r="E18" s="52"/>
      <c r="F18" s="52"/>
      <c r="G18" s="52"/>
      <c r="H18" s="261"/>
      <c r="I18" s="59"/>
      <c r="J18" s="59"/>
      <c r="K18" s="59"/>
      <c r="L18" s="59"/>
      <c r="M18" s="59"/>
      <c r="N18" s="59"/>
    </row>
    <row r="19" spans="1:14" ht="17.45" customHeight="1" x14ac:dyDescent="0.15">
      <c r="A19" s="53"/>
      <c r="B19" s="52"/>
      <c r="C19" s="52"/>
      <c r="D19" s="52"/>
      <c r="E19" s="52"/>
      <c r="F19" s="52"/>
      <c r="G19" s="52"/>
      <c r="H19" s="261"/>
      <c r="I19" s="59"/>
      <c r="J19" s="59"/>
      <c r="K19" s="59"/>
      <c r="L19" s="59"/>
      <c r="M19" s="59"/>
      <c r="N19" s="59"/>
    </row>
    <row r="20" spans="1:14" ht="17.45" customHeight="1" x14ac:dyDescent="0.15">
      <c r="A20" s="53"/>
      <c r="B20" s="52"/>
      <c r="C20" s="52"/>
      <c r="D20" s="52"/>
      <c r="E20" s="52"/>
      <c r="F20" s="52"/>
      <c r="G20" s="52"/>
      <c r="H20" s="261"/>
      <c r="I20" s="59"/>
      <c r="J20" s="59"/>
      <c r="K20" s="59"/>
      <c r="L20" s="59"/>
      <c r="M20" s="59"/>
      <c r="N20" s="59"/>
    </row>
    <row r="21" spans="1:14" ht="17.45" customHeight="1" x14ac:dyDescent="0.15">
      <c r="A21" s="53"/>
      <c r="B21" s="52"/>
      <c r="C21" s="52"/>
      <c r="D21" s="52"/>
      <c r="E21" s="52"/>
      <c r="F21" s="52"/>
      <c r="G21" s="52"/>
      <c r="H21" s="261"/>
      <c r="I21" s="59"/>
      <c r="J21" s="59"/>
      <c r="K21" s="59"/>
      <c r="L21" s="59"/>
      <c r="M21" s="59"/>
      <c r="N21" s="59"/>
    </row>
    <row r="22" spans="1:14" s="89" customFormat="1" ht="14.25" x14ac:dyDescent="0.15">
      <c r="A22" s="56"/>
      <c r="B22" s="56"/>
      <c r="C22" s="56"/>
      <c r="D22" s="56"/>
      <c r="E22" s="56"/>
      <c r="F22" s="56"/>
      <c r="G22" s="56"/>
      <c r="H22" s="56"/>
      <c r="I22" s="133" t="s">
        <v>145</v>
      </c>
      <c r="J22" s="60">
        <f>首期!G50</f>
        <v>45393</v>
      </c>
      <c r="K22" s="48" t="s">
        <v>146</v>
      </c>
      <c r="L22" s="48" t="str">
        <f>首期!E50</f>
        <v>商雪荣</v>
      </c>
      <c r="M22" s="48" t="s">
        <v>147</v>
      </c>
      <c r="N22" s="48" t="str">
        <f>首期!J50</f>
        <v>李文娟</v>
      </c>
    </row>
  </sheetData>
  <mergeCells count="9">
    <mergeCell ref="I4:J4"/>
    <mergeCell ref="A3:A5"/>
    <mergeCell ref="H2:H21"/>
    <mergeCell ref="A1:N1"/>
    <mergeCell ref="B2:C2"/>
    <mergeCell ref="E2:G2"/>
    <mergeCell ref="J2:N2"/>
    <mergeCell ref="B3:G3"/>
    <mergeCell ref="I3:N3"/>
  </mergeCells>
  <phoneticPr fontId="40" type="noConversion"/>
  <pageMargins left="0.75" right="0.75" top="1" bottom="1" header="0.5" footer="0.5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</sheetPr>
  <dimension ref="A1:K48"/>
  <sheetViews>
    <sheetView topLeftCell="A16" workbookViewId="0">
      <selection activeCell="E18" sqref="E18:H18"/>
    </sheetView>
  </sheetViews>
  <sheetFormatPr defaultColWidth="10" defaultRowHeight="16.5" customHeight="1" x14ac:dyDescent="0.15"/>
  <cols>
    <col min="1" max="1" width="13.375" style="61" customWidth="1"/>
    <col min="2" max="3" width="12.875" style="61" customWidth="1"/>
    <col min="4" max="4" width="12.125" style="61" customWidth="1"/>
    <col min="5" max="5" width="10" style="61"/>
    <col min="6" max="7" width="25.25" style="61" customWidth="1"/>
    <col min="8" max="8" width="10" style="61"/>
    <col min="9" max="11" width="12.125" style="61" customWidth="1"/>
    <col min="12" max="16384" width="10" style="61"/>
  </cols>
  <sheetData>
    <row r="1" spans="1:11" ht="22.5" customHeight="1" x14ac:dyDescent="0.15">
      <c r="A1" s="266" t="s">
        <v>148</v>
      </c>
      <c r="B1" s="266"/>
      <c r="C1" s="266"/>
      <c r="D1" s="266"/>
      <c r="E1" s="266"/>
      <c r="F1" s="266"/>
      <c r="G1" s="266"/>
      <c r="H1" s="266"/>
      <c r="I1" s="266"/>
      <c r="J1" s="266"/>
      <c r="K1" s="266"/>
    </row>
    <row r="2" spans="1:11" ht="17.25" customHeight="1" x14ac:dyDescent="0.15">
      <c r="A2" s="100" t="s">
        <v>51</v>
      </c>
      <c r="B2" s="189" t="str">
        <f>首期!B2</f>
        <v>成人期货</v>
      </c>
      <c r="C2" s="189"/>
      <c r="D2" s="267" t="s">
        <v>53</v>
      </c>
      <c r="E2" s="267"/>
      <c r="F2" s="189" t="str">
        <f>首期!F2</f>
        <v>青岛锦瑞麟服装有限公司</v>
      </c>
      <c r="G2" s="189"/>
      <c r="H2" s="101" t="s">
        <v>55</v>
      </c>
      <c r="I2" s="268" t="str">
        <f>首期!I2</f>
        <v>汶上县鸿天服饰有限公司白石分公司</v>
      </c>
      <c r="J2" s="268"/>
      <c r="K2" s="269"/>
    </row>
    <row r="3" spans="1:11" ht="16.5" customHeight="1" x14ac:dyDescent="0.15">
      <c r="A3" s="192" t="s">
        <v>57</v>
      </c>
      <c r="B3" s="193"/>
      <c r="C3" s="194"/>
      <c r="D3" s="195" t="s">
        <v>58</v>
      </c>
      <c r="E3" s="196"/>
      <c r="F3" s="196"/>
      <c r="G3" s="197"/>
      <c r="H3" s="195" t="s">
        <v>59</v>
      </c>
      <c r="I3" s="196"/>
      <c r="J3" s="196"/>
      <c r="K3" s="197"/>
    </row>
    <row r="4" spans="1:11" ht="16.5" customHeight="1" x14ac:dyDescent="0.15">
      <c r="A4" s="104" t="s">
        <v>60</v>
      </c>
      <c r="B4" s="198" t="str">
        <f>首期!B4</f>
        <v>TADDAM91391</v>
      </c>
      <c r="C4" s="199"/>
      <c r="D4" s="200" t="s">
        <v>62</v>
      </c>
      <c r="E4" s="201"/>
      <c r="F4" s="204" t="str">
        <f>首期!F4</f>
        <v>2024/7/5-1303件，2024/8/5-1295件，2024/9/5-502件</v>
      </c>
      <c r="G4" s="205"/>
      <c r="H4" s="200" t="s">
        <v>149</v>
      </c>
      <c r="I4" s="201"/>
      <c r="J4" s="118" t="s">
        <v>65</v>
      </c>
      <c r="K4" s="127" t="s">
        <v>66</v>
      </c>
    </row>
    <row r="5" spans="1:11" ht="16.5" customHeight="1" x14ac:dyDescent="0.15">
      <c r="A5" s="107" t="s">
        <v>67</v>
      </c>
      <c r="B5" s="198" t="str">
        <f>首期!B5</f>
        <v>男式超轻羽绒服</v>
      </c>
      <c r="C5" s="199"/>
      <c r="D5" s="200" t="s">
        <v>150</v>
      </c>
      <c r="E5" s="201"/>
      <c r="F5" s="270">
        <v>1</v>
      </c>
      <c r="G5" s="199"/>
      <c r="H5" s="200" t="s">
        <v>151</v>
      </c>
      <c r="I5" s="201"/>
      <c r="J5" s="118" t="s">
        <v>65</v>
      </c>
      <c r="K5" s="127" t="s">
        <v>66</v>
      </c>
    </row>
    <row r="6" spans="1:11" ht="16.5" customHeight="1" x14ac:dyDescent="0.15">
      <c r="A6" s="104" t="s">
        <v>71</v>
      </c>
      <c r="B6" s="68">
        <f>首期!B6</f>
        <v>3</v>
      </c>
      <c r="C6" s="105">
        <f>首期!C6</f>
        <v>6</v>
      </c>
      <c r="D6" s="200" t="s">
        <v>152</v>
      </c>
      <c r="E6" s="201"/>
      <c r="F6" s="270">
        <v>1</v>
      </c>
      <c r="G6" s="199"/>
      <c r="H6" s="271" t="s">
        <v>153</v>
      </c>
      <c r="I6" s="272"/>
      <c r="J6" s="272"/>
      <c r="K6" s="273"/>
    </row>
    <row r="7" spans="1:11" ht="16.5" customHeight="1" x14ac:dyDescent="0.15">
      <c r="A7" s="104" t="s">
        <v>74</v>
      </c>
      <c r="B7" s="206" t="str">
        <f>首期!B7</f>
        <v>3100件</v>
      </c>
      <c r="C7" s="207"/>
      <c r="D7" s="104" t="s">
        <v>154</v>
      </c>
      <c r="E7" s="106"/>
      <c r="F7" s="270">
        <v>0.6</v>
      </c>
      <c r="G7" s="199"/>
      <c r="H7" s="274"/>
      <c r="I7" s="275"/>
      <c r="J7" s="275"/>
      <c r="K7" s="276"/>
    </row>
    <row r="8" spans="1:11" ht="53.1" customHeight="1" x14ac:dyDescent="0.15">
      <c r="A8" s="111" t="s">
        <v>78</v>
      </c>
      <c r="B8" s="208" t="str">
        <f>首期!B8</f>
        <v>CGDD24022900007-1303件                                                                                                                                                                                        CGDD24022900008-1295件                                                                                                                                                        CGDD24022900009-502件</v>
      </c>
      <c r="C8" s="209"/>
      <c r="D8" s="210" t="s">
        <v>80</v>
      </c>
      <c r="E8" s="211"/>
      <c r="F8" s="277">
        <f>首期!F8</f>
        <v>45046</v>
      </c>
      <c r="G8" s="278"/>
      <c r="H8" s="210"/>
      <c r="I8" s="211"/>
      <c r="J8" s="211"/>
      <c r="K8" s="218"/>
    </row>
    <row r="9" spans="1:11" ht="16.5" customHeight="1" x14ac:dyDescent="0.15">
      <c r="A9" s="279" t="s">
        <v>155</v>
      </c>
      <c r="B9" s="279"/>
      <c r="C9" s="279"/>
      <c r="D9" s="279"/>
      <c r="E9" s="279"/>
      <c r="F9" s="279"/>
      <c r="G9" s="279"/>
      <c r="H9" s="279"/>
      <c r="I9" s="279"/>
      <c r="J9" s="279"/>
      <c r="K9" s="279"/>
    </row>
    <row r="10" spans="1:11" ht="16.5" customHeight="1" x14ac:dyDescent="0.15">
      <c r="A10" s="112" t="s">
        <v>84</v>
      </c>
      <c r="B10" s="113" t="s">
        <v>85</v>
      </c>
      <c r="C10" s="114" t="s">
        <v>86</v>
      </c>
      <c r="D10" s="115"/>
      <c r="E10" s="116" t="s">
        <v>89</v>
      </c>
      <c r="F10" s="113" t="s">
        <v>85</v>
      </c>
      <c r="G10" s="114" t="s">
        <v>86</v>
      </c>
      <c r="H10" s="113"/>
      <c r="I10" s="116" t="s">
        <v>87</v>
      </c>
      <c r="J10" s="113" t="s">
        <v>85</v>
      </c>
      <c r="K10" s="128" t="s">
        <v>86</v>
      </c>
    </row>
    <row r="11" spans="1:11" ht="16.5" customHeight="1" x14ac:dyDescent="0.15">
      <c r="A11" s="107" t="s">
        <v>90</v>
      </c>
      <c r="B11" s="117" t="s">
        <v>85</v>
      </c>
      <c r="C11" s="118" t="s">
        <v>86</v>
      </c>
      <c r="D11" s="119"/>
      <c r="E11" s="120" t="s">
        <v>92</v>
      </c>
      <c r="F11" s="117" t="s">
        <v>85</v>
      </c>
      <c r="G11" s="118" t="s">
        <v>86</v>
      </c>
      <c r="H11" s="117"/>
      <c r="I11" s="120" t="s">
        <v>97</v>
      </c>
      <c r="J11" s="117" t="s">
        <v>85</v>
      </c>
      <c r="K11" s="127" t="s">
        <v>86</v>
      </c>
    </row>
    <row r="12" spans="1:11" ht="16.5" customHeight="1" x14ac:dyDescent="0.15">
      <c r="A12" s="210" t="s">
        <v>124</v>
      </c>
      <c r="B12" s="211"/>
      <c r="C12" s="211"/>
      <c r="D12" s="211"/>
      <c r="E12" s="211"/>
      <c r="F12" s="211"/>
      <c r="G12" s="211"/>
      <c r="H12" s="211"/>
      <c r="I12" s="211"/>
      <c r="J12" s="211"/>
      <c r="K12" s="218"/>
    </row>
    <row r="13" spans="1:11" ht="16.5" customHeight="1" x14ac:dyDescent="0.15">
      <c r="A13" s="280" t="s">
        <v>156</v>
      </c>
      <c r="B13" s="280"/>
      <c r="C13" s="280"/>
      <c r="D13" s="280"/>
      <c r="E13" s="280"/>
      <c r="F13" s="280"/>
      <c r="G13" s="280"/>
      <c r="H13" s="280"/>
      <c r="I13" s="280"/>
      <c r="J13" s="280"/>
      <c r="K13" s="280"/>
    </row>
    <row r="14" spans="1:11" ht="16.5" customHeight="1" x14ac:dyDescent="0.15">
      <c r="A14" s="281" t="s">
        <v>157</v>
      </c>
      <c r="B14" s="282"/>
      <c r="C14" s="282"/>
      <c r="D14" s="282"/>
      <c r="E14" s="282"/>
      <c r="F14" s="282"/>
      <c r="G14" s="282"/>
      <c r="H14" s="283"/>
      <c r="I14" s="284"/>
      <c r="J14" s="284"/>
      <c r="K14" s="285"/>
    </row>
    <row r="15" spans="1:11" ht="16.5" customHeight="1" x14ac:dyDescent="0.15">
      <c r="A15" s="246" t="s">
        <v>158</v>
      </c>
      <c r="B15" s="247"/>
      <c r="C15" s="247"/>
      <c r="D15" s="247"/>
      <c r="E15" s="247"/>
      <c r="F15" s="247"/>
      <c r="G15" s="247"/>
      <c r="H15" s="286"/>
      <c r="I15" s="287"/>
      <c r="J15" s="288"/>
      <c r="K15" s="289"/>
    </row>
    <row r="16" spans="1:11" ht="16.5" customHeight="1" x14ac:dyDescent="0.15">
      <c r="A16" s="290" t="s">
        <v>159</v>
      </c>
      <c r="B16" s="291"/>
      <c r="C16" s="291"/>
      <c r="D16" s="291"/>
      <c r="E16" s="291"/>
      <c r="F16" s="291"/>
      <c r="G16" s="291"/>
      <c r="H16" s="292"/>
      <c r="I16" s="293"/>
      <c r="J16" s="293"/>
      <c r="K16" s="294"/>
    </row>
    <row r="17" spans="1:11" ht="16.5" customHeight="1" x14ac:dyDescent="0.15">
      <c r="A17" s="280" t="s">
        <v>160</v>
      </c>
      <c r="B17" s="280"/>
      <c r="C17" s="280"/>
      <c r="D17" s="280"/>
      <c r="E17" s="280"/>
      <c r="F17" s="280"/>
      <c r="G17" s="280"/>
      <c r="H17" s="280"/>
      <c r="I17" s="280"/>
      <c r="J17" s="280"/>
      <c r="K17" s="280"/>
    </row>
    <row r="18" spans="1:11" ht="16.5" customHeight="1" x14ac:dyDescent="0.15">
      <c r="A18" s="295" t="s">
        <v>161</v>
      </c>
      <c r="B18" s="296"/>
      <c r="C18" s="296"/>
      <c r="D18" s="296"/>
      <c r="E18" s="297"/>
      <c r="F18" s="297"/>
      <c r="G18" s="297"/>
      <c r="H18" s="297"/>
      <c r="I18" s="284"/>
      <c r="J18" s="284"/>
      <c r="K18" s="285"/>
    </row>
    <row r="19" spans="1:11" ht="16.5" customHeight="1" x14ac:dyDescent="0.15">
      <c r="A19" s="298"/>
      <c r="B19" s="299"/>
      <c r="C19" s="299"/>
      <c r="D19" s="300"/>
      <c r="E19" s="301"/>
      <c r="F19" s="299"/>
      <c r="G19" s="299"/>
      <c r="H19" s="300"/>
      <c r="I19" s="287"/>
      <c r="J19" s="288"/>
      <c r="K19" s="289"/>
    </row>
    <row r="20" spans="1:11" ht="16.5" customHeight="1" x14ac:dyDescent="0.15">
      <c r="A20" s="302"/>
      <c r="B20" s="293"/>
      <c r="C20" s="293"/>
      <c r="D20" s="293"/>
      <c r="E20" s="293"/>
      <c r="F20" s="293"/>
      <c r="G20" s="293"/>
      <c r="H20" s="293"/>
      <c r="I20" s="293"/>
      <c r="J20" s="293"/>
      <c r="K20" s="294"/>
    </row>
    <row r="21" spans="1:11" ht="16.5" customHeight="1" x14ac:dyDescent="0.15">
      <c r="A21" s="303" t="s">
        <v>121</v>
      </c>
      <c r="B21" s="303"/>
      <c r="C21" s="303"/>
      <c r="D21" s="303"/>
      <c r="E21" s="303"/>
      <c r="F21" s="303"/>
      <c r="G21" s="303"/>
      <c r="H21" s="303"/>
      <c r="I21" s="303"/>
      <c r="J21" s="303"/>
      <c r="K21" s="303"/>
    </row>
    <row r="22" spans="1:11" ht="16.5" customHeight="1" x14ac:dyDescent="0.15">
      <c r="A22" s="304" t="s">
        <v>122</v>
      </c>
      <c r="B22" s="284"/>
      <c r="C22" s="284"/>
      <c r="D22" s="284"/>
      <c r="E22" s="284"/>
      <c r="F22" s="284"/>
      <c r="G22" s="284"/>
      <c r="H22" s="284"/>
      <c r="I22" s="284"/>
      <c r="J22" s="284"/>
      <c r="K22" s="285"/>
    </row>
    <row r="23" spans="1:11" ht="16.5" customHeight="1" x14ac:dyDescent="0.15">
      <c r="A23" s="237" t="s">
        <v>123</v>
      </c>
      <c r="B23" s="238"/>
      <c r="C23" s="118" t="s">
        <v>65</v>
      </c>
      <c r="D23" s="118" t="s">
        <v>66</v>
      </c>
      <c r="E23" s="305"/>
      <c r="F23" s="305"/>
      <c r="G23" s="305"/>
      <c r="H23" s="305"/>
      <c r="I23" s="305"/>
      <c r="J23" s="305"/>
      <c r="K23" s="306"/>
    </row>
    <row r="24" spans="1:11" ht="16.5" customHeight="1" x14ac:dyDescent="0.15">
      <c r="A24" s="200" t="s">
        <v>162</v>
      </c>
      <c r="B24" s="275"/>
      <c r="C24" s="275"/>
      <c r="D24" s="275"/>
      <c r="E24" s="275"/>
      <c r="F24" s="275"/>
      <c r="G24" s="275"/>
      <c r="H24" s="275"/>
      <c r="I24" s="275"/>
      <c r="J24" s="275"/>
      <c r="K24" s="276"/>
    </row>
    <row r="25" spans="1:11" ht="16.5" customHeight="1" x14ac:dyDescent="0.15">
      <c r="A25" s="307"/>
      <c r="B25" s="308"/>
      <c r="C25" s="308"/>
      <c r="D25" s="308"/>
      <c r="E25" s="308"/>
      <c r="F25" s="308"/>
      <c r="G25" s="308"/>
      <c r="H25" s="308"/>
      <c r="I25" s="308"/>
      <c r="J25" s="308"/>
      <c r="K25" s="309"/>
    </row>
    <row r="26" spans="1:11" ht="16.5" customHeight="1" x14ac:dyDescent="0.15">
      <c r="A26" s="279" t="s">
        <v>127</v>
      </c>
      <c r="B26" s="279"/>
      <c r="C26" s="279"/>
      <c r="D26" s="279"/>
      <c r="E26" s="279"/>
      <c r="F26" s="279"/>
      <c r="G26" s="279"/>
      <c r="H26" s="279"/>
      <c r="I26" s="279"/>
      <c r="J26" s="279"/>
      <c r="K26" s="279"/>
    </row>
    <row r="27" spans="1:11" ht="16.5" customHeight="1" x14ac:dyDescent="0.15">
      <c r="A27" s="102" t="s">
        <v>128</v>
      </c>
      <c r="B27" s="114" t="s">
        <v>95</v>
      </c>
      <c r="C27" s="114" t="s">
        <v>96</v>
      </c>
      <c r="D27" s="114" t="s">
        <v>88</v>
      </c>
      <c r="E27" s="103" t="s">
        <v>129</v>
      </c>
      <c r="F27" s="114" t="s">
        <v>95</v>
      </c>
      <c r="G27" s="114" t="s">
        <v>96</v>
      </c>
      <c r="H27" s="114" t="s">
        <v>88</v>
      </c>
      <c r="I27" s="103" t="s">
        <v>130</v>
      </c>
      <c r="J27" s="114" t="s">
        <v>95</v>
      </c>
      <c r="K27" s="128" t="s">
        <v>96</v>
      </c>
    </row>
    <row r="28" spans="1:11" ht="16.5" customHeight="1" x14ac:dyDescent="0.15">
      <c r="A28" s="109" t="s">
        <v>87</v>
      </c>
      <c r="B28" s="118" t="s">
        <v>95</v>
      </c>
      <c r="C28" s="118" t="s">
        <v>96</v>
      </c>
      <c r="D28" s="118" t="s">
        <v>88</v>
      </c>
      <c r="E28" s="122" t="s">
        <v>94</v>
      </c>
      <c r="F28" s="118" t="s">
        <v>95</v>
      </c>
      <c r="G28" s="118" t="s">
        <v>96</v>
      </c>
      <c r="H28" s="118" t="s">
        <v>88</v>
      </c>
      <c r="I28" s="122" t="s">
        <v>105</v>
      </c>
      <c r="J28" s="118" t="s">
        <v>95</v>
      </c>
      <c r="K28" s="127" t="s">
        <v>96</v>
      </c>
    </row>
    <row r="29" spans="1:11" ht="16.5" customHeight="1" x14ac:dyDescent="0.15">
      <c r="A29" s="200" t="s">
        <v>98</v>
      </c>
      <c r="B29" s="238"/>
      <c r="C29" s="238"/>
      <c r="D29" s="238"/>
      <c r="E29" s="238"/>
      <c r="F29" s="238"/>
      <c r="G29" s="238"/>
      <c r="H29" s="238"/>
      <c r="I29" s="238"/>
      <c r="J29" s="238"/>
      <c r="K29" s="310"/>
    </row>
    <row r="30" spans="1:11" ht="16.5" customHeight="1" x14ac:dyDescent="0.15">
      <c r="A30" s="249"/>
      <c r="B30" s="250"/>
      <c r="C30" s="250"/>
      <c r="D30" s="250"/>
      <c r="E30" s="250"/>
      <c r="F30" s="250"/>
      <c r="G30" s="250"/>
      <c r="H30" s="250"/>
      <c r="I30" s="250"/>
      <c r="J30" s="250"/>
      <c r="K30" s="251"/>
    </row>
    <row r="31" spans="1:11" ht="16.5" customHeight="1" x14ac:dyDescent="0.15">
      <c r="A31" s="279" t="s">
        <v>163</v>
      </c>
      <c r="B31" s="279"/>
      <c r="C31" s="279"/>
      <c r="D31" s="279"/>
      <c r="E31" s="279"/>
      <c r="F31" s="279"/>
      <c r="G31" s="279"/>
      <c r="H31" s="279"/>
      <c r="I31" s="279"/>
      <c r="J31" s="279"/>
      <c r="K31" s="279"/>
    </row>
    <row r="32" spans="1:11" ht="17.25" customHeight="1" x14ac:dyDescent="0.15">
      <c r="A32" s="243" t="s">
        <v>164</v>
      </c>
      <c r="B32" s="244"/>
      <c r="C32" s="244"/>
      <c r="D32" s="244"/>
      <c r="E32" s="244"/>
      <c r="F32" s="244"/>
      <c r="G32" s="244"/>
      <c r="H32" s="244"/>
      <c r="I32" s="244"/>
      <c r="J32" s="244"/>
      <c r="K32" s="245"/>
    </row>
    <row r="33" spans="1:11" ht="17.25" customHeight="1" x14ac:dyDescent="0.15">
      <c r="A33" s="246" t="s">
        <v>165</v>
      </c>
      <c r="B33" s="247"/>
      <c r="C33" s="247"/>
      <c r="D33" s="247"/>
      <c r="E33" s="247"/>
      <c r="F33" s="247"/>
      <c r="G33" s="247"/>
      <c r="H33" s="247"/>
      <c r="I33" s="247"/>
      <c r="J33" s="247"/>
      <c r="K33" s="248"/>
    </row>
    <row r="34" spans="1:11" ht="17.25" customHeight="1" x14ac:dyDescent="0.15">
      <c r="A34" s="246" t="s">
        <v>166</v>
      </c>
      <c r="B34" s="247"/>
      <c r="C34" s="247"/>
      <c r="D34" s="247"/>
      <c r="E34" s="247"/>
      <c r="F34" s="247"/>
      <c r="G34" s="247"/>
      <c r="H34" s="247"/>
      <c r="I34" s="247"/>
      <c r="J34" s="247"/>
      <c r="K34" s="248"/>
    </row>
    <row r="35" spans="1:11" ht="17.25" customHeight="1" x14ac:dyDescent="0.15">
      <c r="A35" s="246" t="s">
        <v>167</v>
      </c>
      <c r="B35" s="247"/>
      <c r="C35" s="247"/>
      <c r="D35" s="247"/>
      <c r="E35" s="247"/>
      <c r="F35" s="247"/>
      <c r="G35" s="247"/>
      <c r="H35" s="247"/>
      <c r="I35" s="247"/>
      <c r="J35" s="247"/>
      <c r="K35" s="248"/>
    </row>
    <row r="36" spans="1:11" ht="17.25" customHeight="1" x14ac:dyDescent="0.15">
      <c r="A36" s="246" t="s">
        <v>168</v>
      </c>
      <c r="B36" s="247"/>
      <c r="C36" s="247"/>
      <c r="D36" s="247"/>
      <c r="E36" s="247"/>
      <c r="F36" s="247"/>
      <c r="G36" s="247"/>
      <c r="H36" s="247"/>
      <c r="I36" s="247"/>
      <c r="J36" s="247"/>
      <c r="K36" s="248"/>
    </row>
    <row r="37" spans="1:11" ht="17.25" customHeight="1" x14ac:dyDescent="0.15">
      <c r="A37" s="246" t="s">
        <v>169</v>
      </c>
      <c r="B37" s="247"/>
      <c r="C37" s="247"/>
      <c r="D37" s="247"/>
      <c r="E37" s="247"/>
      <c r="F37" s="247"/>
      <c r="G37" s="247"/>
      <c r="H37" s="247"/>
      <c r="I37" s="247"/>
      <c r="J37" s="247"/>
      <c r="K37" s="248"/>
    </row>
    <row r="38" spans="1:11" ht="17.25" customHeight="1" x14ac:dyDescent="0.15">
      <c r="A38" s="246"/>
      <c r="B38" s="247"/>
      <c r="C38" s="247"/>
      <c r="D38" s="247"/>
      <c r="E38" s="247"/>
      <c r="F38" s="247"/>
      <c r="G38" s="247"/>
      <c r="H38" s="247"/>
      <c r="I38" s="247"/>
      <c r="J38" s="247"/>
      <c r="K38" s="248"/>
    </row>
    <row r="39" spans="1:11" ht="17.25" customHeight="1" x14ac:dyDescent="0.15">
      <c r="A39" s="249" t="s">
        <v>126</v>
      </c>
      <c r="B39" s="250"/>
      <c r="C39" s="250"/>
      <c r="D39" s="250"/>
      <c r="E39" s="250"/>
      <c r="F39" s="250"/>
      <c r="G39" s="250"/>
      <c r="H39" s="250"/>
      <c r="I39" s="250"/>
      <c r="J39" s="250"/>
      <c r="K39" s="251"/>
    </row>
    <row r="40" spans="1:11" ht="16.5" customHeight="1" x14ac:dyDescent="0.15">
      <c r="A40" s="279" t="s">
        <v>170</v>
      </c>
      <c r="B40" s="279"/>
      <c r="C40" s="279"/>
      <c r="D40" s="279"/>
      <c r="E40" s="279"/>
      <c r="F40" s="279"/>
      <c r="G40" s="279"/>
      <c r="H40" s="279"/>
      <c r="I40" s="279"/>
      <c r="J40" s="279"/>
      <c r="K40" s="279"/>
    </row>
    <row r="41" spans="1:11" ht="18" customHeight="1" x14ac:dyDescent="0.15">
      <c r="A41" s="311" t="s">
        <v>124</v>
      </c>
      <c r="B41" s="312"/>
      <c r="C41" s="312"/>
      <c r="D41" s="312"/>
      <c r="E41" s="312"/>
      <c r="F41" s="312"/>
      <c r="G41" s="312"/>
      <c r="H41" s="312"/>
      <c r="I41" s="312"/>
      <c r="J41" s="312"/>
      <c r="K41" s="313"/>
    </row>
    <row r="42" spans="1:11" ht="18" customHeight="1" x14ac:dyDescent="0.15">
      <c r="A42" s="311"/>
      <c r="B42" s="312"/>
      <c r="C42" s="312"/>
      <c r="D42" s="312"/>
      <c r="E42" s="312"/>
      <c r="F42" s="312"/>
      <c r="G42" s="312"/>
      <c r="H42" s="312"/>
      <c r="I42" s="312"/>
      <c r="J42" s="312"/>
      <c r="K42" s="313"/>
    </row>
    <row r="43" spans="1:11" ht="18" customHeight="1" x14ac:dyDescent="0.15">
      <c r="A43" s="307"/>
      <c r="B43" s="308"/>
      <c r="C43" s="308"/>
      <c r="D43" s="308"/>
      <c r="E43" s="308"/>
      <c r="F43" s="308"/>
      <c r="G43" s="308"/>
      <c r="H43" s="308"/>
      <c r="I43" s="308"/>
      <c r="J43" s="308"/>
      <c r="K43" s="309"/>
    </row>
    <row r="44" spans="1:11" ht="21" customHeight="1" x14ac:dyDescent="0.15">
      <c r="A44" s="123" t="s">
        <v>132</v>
      </c>
      <c r="B44" s="314" t="str">
        <f>首期!B50</f>
        <v>生产部</v>
      </c>
      <c r="C44" s="314"/>
      <c r="D44" s="125" t="s">
        <v>134</v>
      </c>
      <c r="E44" s="124" t="str">
        <f>首期!E50</f>
        <v>商雪荣</v>
      </c>
      <c r="F44" s="125" t="s">
        <v>136</v>
      </c>
      <c r="G44" s="126">
        <v>45393</v>
      </c>
      <c r="H44" s="315" t="s">
        <v>137</v>
      </c>
      <c r="I44" s="315"/>
      <c r="J44" s="314" t="str">
        <f>首期!J50</f>
        <v>李文娟</v>
      </c>
      <c r="K44" s="316"/>
    </row>
    <row r="45" spans="1:11" ht="16.5" customHeight="1" x14ac:dyDescent="0.15">
      <c r="A45" s="215" t="s">
        <v>139</v>
      </c>
      <c r="B45" s="216"/>
      <c r="C45" s="216"/>
      <c r="D45" s="216"/>
      <c r="E45" s="216"/>
      <c r="F45" s="216"/>
      <c r="G45" s="216"/>
      <c r="H45" s="216"/>
      <c r="I45" s="216"/>
      <c r="J45" s="216"/>
      <c r="K45" s="217"/>
    </row>
    <row r="46" spans="1:11" ht="16.5" customHeight="1" x14ac:dyDescent="0.15">
      <c r="A46" s="317"/>
      <c r="B46" s="318"/>
      <c r="C46" s="318"/>
      <c r="D46" s="318"/>
      <c r="E46" s="318"/>
      <c r="F46" s="318"/>
      <c r="G46" s="318"/>
      <c r="H46" s="318"/>
      <c r="I46" s="318"/>
      <c r="J46" s="318"/>
      <c r="K46" s="319"/>
    </row>
    <row r="47" spans="1:11" ht="16.5" customHeight="1" x14ac:dyDescent="0.15">
      <c r="A47" s="320"/>
      <c r="B47" s="321"/>
      <c r="C47" s="321"/>
      <c r="D47" s="321"/>
      <c r="E47" s="321"/>
      <c r="F47" s="321"/>
      <c r="G47" s="321"/>
      <c r="H47" s="321"/>
      <c r="I47" s="321"/>
      <c r="J47" s="321"/>
      <c r="K47" s="322"/>
    </row>
    <row r="48" spans="1:11" ht="21" customHeight="1" x14ac:dyDescent="0.15">
      <c r="A48" s="123" t="s">
        <v>132</v>
      </c>
      <c r="B48" s="314"/>
      <c r="C48" s="314"/>
      <c r="D48" s="125" t="s">
        <v>134</v>
      </c>
      <c r="E48" s="125"/>
      <c r="F48" s="125" t="s">
        <v>136</v>
      </c>
      <c r="G48" s="125"/>
      <c r="H48" s="315" t="s">
        <v>137</v>
      </c>
      <c r="I48" s="315"/>
      <c r="J48" s="323"/>
      <c r="K48" s="324"/>
    </row>
  </sheetData>
  <mergeCells count="76">
    <mergeCell ref="A47:K47"/>
    <mergeCell ref="B48:C48"/>
    <mergeCell ref="H48:I48"/>
    <mergeCell ref="J48:K48"/>
    <mergeCell ref="B44:C44"/>
    <mergeCell ref="H44:I44"/>
    <mergeCell ref="J44:K44"/>
    <mergeCell ref="A45:K45"/>
    <mergeCell ref="A46:K46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8:D18"/>
    <mergeCell ref="E18:H18"/>
    <mergeCell ref="I18:K18"/>
    <mergeCell ref="A19:D19"/>
    <mergeCell ref="E19:H19"/>
    <mergeCell ref="I19:K19"/>
    <mergeCell ref="A15:H15"/>
    <mergeCell ref="I15:K15"/>
    <mergeCell ref="A16:H16"/>
    <mergeCell ref="I16:K16"/>
    <mergeCell ref="A17:K17"/>
    <mergeCell ref="A9:K9"/>
    <mergeCell ref="A12:K12"/>
    <mergeCell ref="A13:K13"/>
    <mergeCell ref="A14:H14"/>
    <mergeCell ref="I14:K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40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3" name="Check Box 1">
              <controlPr defaultSize="0" autoPict="0">
                <anchor moveWithCells="1">
                  <from>
                    <xdr:col>252</xdr:col>
                    <xdr:colOff>0</xdr:colOff>
                    <xdr:row>43</xdr:row>
                    <xdr:rowOff>0</xdr:rowOff>
                  </from>
                  <to>
                    <xdr:col>252</xdr:col>
                    <xdr:colOff>304800</xdr:colOff>
                    <xdr:row>43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5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9525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6" name="Check Box 4">
              <controlPr defaultSize="0" autoPict="0">
                <anchor moveWithCells="1">
                  <from>
                    <xdr:col>252</xdr:col>
                    <xdr:colOff>0</xdr:colOff>
                    <xdr:row>43</xdr:row>
                    <xdr:rowOff>0</xdr:rowOff>
                  </from>
                  <to>
                    <xdr:col>252</xdr:col>
                    <xdr:colOff>390525</xdr:colOff>
                    <xdr:row>43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5</xdr:col>
                    <xdr:colOff>771525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657225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10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5</xdr:col>
                    <xdr:colOff>771525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11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12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1</xdr:col>
                    <xdr:colOff>771525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r:id="rId13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9</xdr:col>
                    <xdr:colOff>771525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r:id="rId14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r:id="rId15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9</xdr:col>
                    <xdr:colOff>771525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r:id="rId16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180975</xdr:rowOff>
                  </from>
                  <to>
                    <xdr:col>10</xdr:col>
                    <xdr:colOff>733425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r:id="rId18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r:id="rId19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10</xdr:col>
                    <xdr:colOff>771525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66675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66675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</sheetPr>
  <dimension ref="A1:N25"/>
  <sheetViews>
    <sheetView topLeftCell="C1" workbookViewId="0">
      <selection activeCell="I10" sqref="I10"/>
    </sheetView>
  </sheetViews>
  <sheetFormatPr defaultColWidth="9" defaultRowHeight="26.1" customHeight="1" x14ac:dyDescent="0.15"/>
  <cols>
    <col min="1" max="1" width="32.875" style="47" customWidth="1"/>
    <col min="2" max="7" width="10.625" style="47" customWidth="1"/>
    <col min="8" max="8" width="1.375" style="47" customWidth="1"/>
    <col min="9" max="13" width="17.625" style="47" customWidth="1"/>
    <col min="14" max="14" width="15.5" style="47" customWidth="1"/>
    <col min="15" max="16384" width="9" style="47"/>
  </cols>
  <sheetData>
    <row r="1" spans="1:14" ht="16.5" customHeight="1" x14ac:dyDescent="0.15">
      <c r="A1" s="325" t="s">
        <v>141</v>
      </c>
      <c r="B1" s="326"/>
      <c r="C1" s="326"/>
      <c r="D1" s="326"/>
      <c r="E1" s="326"/>
      <c r="F1" s="326"/>
      <c r="G1" s="326"/>
      <c r="H1" s="326"/>
      <c r="I1" s="326"/>
      <c r="J1" s="326"/>
      <c r="K1" s="326"/>
      <c r="L1" s="326"/>
      <c r="M1" s="326"/>
      <c r="N1" s="326"/>
    </row>
    <row r="2" spans="1:14" ht="21" customHeight="1" x14ac:dyDescent="0.15">
      <c r="A2" s="49" t="s">
        <v>60</v>
      </c>
      <c r="B2" s="262" t="str">
        <f>'验货尺寸表 '!B2</f>
        <v>TADDAM91391</v>
      </c>
      <c r="C2" s="262"/>
      <c r="D2" s="262"/>
      <c r="E2" s="51" t="s">
        <v>67</v>
      </c>
      <c r="F2" s="262" t="str">
        <f>'验货尺寸表 '!E2</f>
        <v>男式超轻羽绒服</v>
      </c>
      <c r="G2" s="262"/>
      <c r="H2" s="327"/>
      <c r="I2" s="49" t="s">
        <v>55</v>
      </c>
      <c r="J2" s="263" t="str">
        <f>中期!I2</f>
        <v>汶上县鸿天服饰有限公司白石分公司</v>
      </c>
      <c r="K2" s="263"/>
      <c r="L2" s="263"/>
      <c r="M2" s="263"/>
      <c r="N2" s="263"/>
    </row>
    <row r="3" spans="1:14" ht="21" customHeight="1" x14ac:dyDescent="0.15">
      <c r="A3" s="260" t="s">
        <v>142</v>
      </c>
      <c r="B3" s="260" t="s">
        <v>143</v>
      </c>
      <c r="C3" s="260"/>
      <c r="D3" s="260"/>
      <c r="E3" s="260"/>
      <c r="F3" s="260"/>
      <c r="G3" s="260"/>
      <c r="H3" s="327"/>
      <c r="I3" s="260" t="s">
        <v>144</v>
      </c>
      <c r="J3" s="260"/>
      <c r="K3" s="260"/>
      <c r="L3" s="260"/>
      <c r="M3" s="260"/>
      <c r="N3" s="260"/>
    </row>
    <row r="4" spans="1:14" ht="21" customHeight="1" x14ac:dyDescent="0.15">
      <c r="A4" s="260"/>
      <c r="B4" s="90" t="s">
        <v>112</v>
      </c>
      <c r="C4" s="90" t="s">
        <v>113</v>
      </c>
      <c r="D4" s="90" t="s">
        <v>114</v>
      </c>
      <c r="E4" s="90" t="s">
        <v>115</v>
      </c>
      <c r="F4" s="90" t="s">
        <v>116</v>
      </c>
      <c r="G4" s="90" t="s">
        <v>117</v>
      </c>
      <c r="H4" s="327"/>
      <c r="I4" s="90" t="s">
        <v>112</v>
      </c>
      <c r="J4" s="90" t="s">
        <v>113</v>
      </c>
      <c r="K4" s="90" t="s">
        <v>114</v>
      </c>
      <c r="L4" s="90" t="s">
        <v>115</v>
      </c>
      <c r="M4" s="90" t="s">
        <v>116</v>
      </c>
      <c r="N4" s="90" t="s">
        <v>117</v>
      </c>
    </row>
    <row r="5" spans="1:14" ht="21" customHeight="1" x14ac:dyDescent="0.15">
      <c r="A5" s="260"/>
      <c r="B5" s="90" t="s">
        <v>171</v>
      </c>
      <c r="C5" s="90" t="s">
        <v>172</v>
      </c>
      <c r="D5" s="90" t="s">
        <v>173</v>
      </c>
      <c r="E5" s="90" t="s">
        <v>174</v>
      </c>
      <c r="F5" s="90" t="s">
        <v>175</v>
      </c>
      <c r="G5" s="90" t="s">
        <v>176</v>
      </c>
      <c r="H5" s="327"/>
      <c r="I5" s="96" t="s">
        <v>177</v>
      </c>
      <c r="J5" s="96" t="s">
        <v>178</v>
      </c>
      <c r="K5" s="96" t="s">
        <v>178</v>
      </c>
      <c r="L5" s="96" t="s">
        <v>179</v>
      </c>
      <c r="M5" s="96" t="s">
        <v>179</v>
      </c>
      <c r="N5" s="96" t="s">
        <v>177</v>
      </c>
    </row>
    <row r="6" spans="1:14" ht="21" customHeight="1" x14ac:dyDescent="0.15">
      <c r="A6" s="90" t="s">
        <v>180</v>
      </c>
      <c r="B6" s="91">
        <f t="shared" ref="B6:B8" si="0">C6-1</f>
        <v>68</v>
      </c>
      <c r="C6" s="91">
        <f t="shared" ref="C6:C8" si="1">D6-2</f>
        <v>69</v>
      </c>
      <c r="D6" s="92">
        <v>71</v>
      </c>
      <c r="E6" s="91">
        <f t="shared" ref="E6:E8" si="2">D6+2</f>
        <v>73</v>
      </c>
      <c r="F6" s="91">
        <f t="shared" ref="F6:F8" si="3">E6+2</f>
        <v>75</v>
      </c>
      <c r="G6" s="91">
        <f t="shared" ref="G6:G8" si="4">F6+1</f>
        <v>76</v>
      </c>
      <c r="H6" s="327"/>
      <c r="I6" s="97" t="s">
        <v>181</v>
      </c>
      <c r="J6" s="97" t="s">
        <v>182</v>
      </c>
      <c r="K6" s="97" t="s">
        <v>182</v>
      </c>
      <c r="L6" s="97" t="s">
        <v>181</v>
      </c>
      <c r="M6" s="97" t="s">
        <v>182</v>
      </c>
      <c r="N6" s="97" t="s">
        <v>183</v>
      </c>
    </row>
    <row r="7" spans="1:14" ht="21" customHeight="1" x14ac:dyDescent="0.15">
      <c r="A7" s="90" t="s">
        <v>184</v>
      </c>
      <c r="B7" s="91">
        <f t="shared" si="0"/>
        <v>66</v>
      </c>
      <c r="C7" s="91">
        <f t="shared" si="1"/>
        <v>67</v>
      </c>
      <c r="D7" s="92">
        <v>69</v>
      </c>
      <c r="E7" s="91">
        <f t="shared" si="2"/>
        <v>71</v>
      </c>
      <c r="F7" s="91">
        <f t="shared" si="3"/>
        <v>73</v>
      </c>
      <c r="G7" s="91">
        <f t="shared" si="4"/>
        <v>74</v>
      </c>
      <c r="H7" s="327"/>
      <c r="I7" s="97" t="s">
        <v>181</v>
      </c>
      <c r="J7" s="97" t="s">
        <v>181</v>
      </c>
      <c r="K7" s="97" t="s">
        <v>181</v>
      </c>
      <c r="L7" s="97" t="s">
        <v>181</v>
      </c>
      <c r="M7" s="97" t="s">
        <v>181</v>
      </c>
      <c r="N7" s="97" t="s">
        <v>181</v>
      </c>
    </row>
    <row r="8" spans="1:14" ht="21" customHeight="1" x14ac:dyDescent="0.15">
      <c r="A8" s="90" t="s">
        <v>185</v>
      </c>
      <c r="B8" s="91">
        <f t="shared" si="0"/>
        <v>66</v>
      </c>
      <c r="C8" s="91">
        <f t="shared" si="1"/>
        <v>67</v>
      </c>
      <c r="D8" s="93" t="s">
        <v>186</v>
      </c>
      <c r="E8" s="91">
        <f t="shared" si="2"/>
        <v>71</v>
      </c>
      <c r="F8" s="91">
        <f t="shared" si="3"/>
        <v>73</v>
      </c>
      <c r="G8" s="91">
        <f t="shared" si="4"/>
        <v>74</v>
      </c>
      <c r="H8" s="327"/>
      <c r="I8" s="97" t="s">
        <v>181</v>
      </c>
      <c r="J8" s="97" t="s">
        <v>181</v>
      </c>
      <c r="K8" s="97" t="s">
        <v>181</v>
      </c>
      <c r="L8" s="97" t="s">
        <v>181</v>
      </c>
      <c r="M8" s="97" t="s">
        <v>181</v>
      </c>
      <c r="N8" s="97" t="s">
        <v>181</v>
      </c>
    </row>
    <row r="9" spans="1:14" ht="21" customHeight="1" x14ac:dyDescent="0.15">
      <c r="A9" s="90" t="s">
        <v>187</v>
      </c>
      <c r="B9" s="91">
        <f t="shared" ref="B9:B11" si="5">C9-4</f>
        <v>108</v>
      </c>
      <c r="C9" s="91">
        <f t="shared" ref="C9:C11" si="6">D9-4</f>
        <v>112</v>
      </c>
      <c r="D9" s="93" t="s">
        <v>188</v>
      </c>
      <c r="E9" s="91">
        <f t="shared" ref="E9:E11" si="7">D9+4</f>
        <v>120</v>
      </c>
      <c r="F9" s="91">
        <f>E9+4</f>
        <v>124</v>
      </c>
      <c r="G9" s="91">
        <f t="shared" ref="G9:G11" si="8">F9+6</f>
        <v>130</v>
      </c>
      <c r="H9" s="327"/>
      <c r="I9" s="97" t="s">
        <v>181</v>
      </c>
      <c r="J9" s="97" t="s">
        <v>181</v>
      </c>
      <c r="K9" s="97" t="s">
        <v>181</v>
      </c>
      <c r="L9" s="97" t="s">
        <v>181</v>
      </c>
      <c r="M9" s="97" t="s">
        <v>181</v>
      </c>
      <c r="N9" s="97" t="s">
        <v>189</v>
      </c>
    </row>
    <row r="10" spans="1:14" ht="21" customHeight="1" x14ac:dyDescent="0.15">
      <c r="A10" s="90" t="s">
        <v>190</v>
      </c>
      <c r="B10" s="91">
        <f t="shared" si="5"/>
        <v>106</v>
      </c>
      <c r="C10" s="91">
        <f t="shared" si="6"/>
        <v>110</v>
      </c>
      <c r="D10" s="93" t="s">
        <v>191</v>
      </c>
      <c r="E10" s="91">
        <f t="shared" si="7"/>
        <v>118</v>
      </c>
      <c r="F10" s="91">
        <f>E10+5</f>
        <v>123</v>
      </c>
      <c r="G10" s="91">
        <f t="shared" si="8"/>
        <v>129</v>
      </c>
      <c r="H10" s="327"/>
      <c r="I10" s="97" t="s">
        <v>192</v>
      </c>
      <c r="J10" s="97" t="s">
        <v>192</v>
      </c>
      <c r="K10" s="97" t="s">
        <v>181</v>
      </c>
      <c r="L10" s="97" t="s">
        <v>192</v>
      </c>
      <c r="M10" s="97" t="s">
        <v>192</v>
      </c>
      <c r="N10" s="97" t="s">
        <v>189</v>
      </c>
    </row>
    <row r="11" spans="1:14" ht="21" customHeight="1" x14ac:dyDescent="0.15">
      <c r="A11" s="90" t="s">
        <v>193</v>
      </c>
      <c r="B11" s="92">
        <f t="shared" si="5"/>
        <v>106</v>
      </c>
      <c r="C11" s="92">
        <f t="shared" si="6"/>
        <v>110</v>
      </c>
      <c r="D11" s="92" t="s">
        <v>191</v>
      </c>
      <c r="E11" s="92">
        <f t="shared" si="7"/>
        <v>118</v>
      </c>
      <c r="F11" s="92">
        <f>E11+5</f>
        <v>123</v>
      </c>
      <c r="G11" s="92">
        <f t="shared" si="8"/>
        <v>129</v>
      </c>
      <c r="H11" s="327"/>
      <c r="I11" s="97" t="s">
        <v>181</v>
      </c>
      <c r="J11" s="97" t="s">
        <v>181</v>
      </c>
      <c r="K11" s="97" t="s">
        <v>194</v>
      </c>
      <c r="L11" s="97" t="s">
        <v>181</v>
      </c>
      <c r="M11" s="97" t="s">
        <v>192</v>
      </c>
      <c r="N11" s="97" t="s">
        <v>189</v>
      </c>
    </row>
    <row r="12" spans="1:14" ht="21" customHeight="1" x14ac:dyDescent="0.15">
      <c r="A12" s="90" t="s">
        <v>195</v>
      </c>
      <c r="B12" s="91">
        <f>C12-1</f>
        <v>55</v>
      </c>
      <c r="C12" s="91">
        <f>D12-1</f>
        <v>56</v>
      </c>
      <c r="D12" s="92">
        <v>57</v>
      </c>
      <c r="E12" s="91">
        <f>D12+1</f>
        <v>58</v>
      </c>
      <c r="F12" s="91">
        <f>E12+1</f>
        <v>59</v>
      </c>
      <c r="G12" s="91">
        <f>F12+1.5</f>
        <v>60.5</v>
      </c>
      <c r="H12" s="327"/>
      <c r="I12" s="97" t="s">
        <v>181</v>
      </c>
      <c r="J12" s="97" t="s">
        <v>181</v>
      </c>
      <c r="K12" s="97" t="s">
        <v>196</v>
      </c>
      <c r="L12" s="97" t="s">
        <v>181</v>
      </c>
      <c r="M12" s="97" t="s">
        <v>181</v>
      </c>
      <c r="N12" s="97" t="s">
        <v>181</v>
      </c>
    </row>
    <row r="13" spans="1:14" ht="21" customHeight="1" x14ac:dyDescent="0.15">
      <c r="A13" s="90" t="s">
        <v>197</v>
      </c>
      <c r="B13" s="91">
        <f>C13-1.2</f>
        <v>45.6</v>
      </c>
      <c r="C13" s="91">
        <f>D13-1.2</f>
        <v>46.8</v>
      </c>
      <c r="D13" s="92">
        <v>48</v>
      </c>
      <c r="E13" s="91">
        <f>D13+1.2</f>
        <v>49.2</v>
      </c>
      <c r="F13" s="91">
        <f>E13+1.2</f>
        <v>50.4</v>
      </c>
      <c r="G13" s="91">
        <f>F13+1.4</f>
        <v>51.8</v>
      </c>
      <c r="H13" s="327"/>
      <c r="I13" s="97" t="s">
        <v>181</v>
      </c>
      <c r="J13" s="97" t="s">
        <v>196</v>
      </c>
      <c r="K13" s="97" t="s">
        <v>181</v>
      </c>
      <c r="L13" s="97" t="s">
        <v>181</v>
      </c>
      <c r="M13" s="97" t="s">
        <v>181</v>
      </c>
      <c r="N13" s="97" t="s">
        <v>181</v>
      </c>
    </row>
    <row r="14" spans="1:14" ht="21" customHeight="1" x14ac:dyDescent="0.15">
      <c r="A14" s="90" t="s">
        <v>198</v>
      </c>
      <c r="B14" s="91">
        <f>C14-0.6</f>
        <v>61.2</v>
      </c>
      <c r="C14" s="91">
        <f>D14-1.2</f>
        <v>61.8</v>
      </c>
      <c r="D14" s="92">
        <v>63</v>
      </c>
      <c r="E14" s="91">
        <f>D14+1.2</f>
        <v>64.2</v>
      </c>
      <c r="F14" s="91">
        <f>E14+1.2</f>
        <v>65.400000000000006</v>
      </c>
      <c r="G14" s="91">
        <f>F14+0.6</f>
        <v>66</v>
      </c>
      <c r="H14" s="327"/>
      <c r="I14" s="97" t="s">
        <v>196</v>
      </c>
      <c r="J14" s="97" t="s">
        <v>181</v>
      </c>
      <c r="K14" s="97" t="s">
        <v>181</v>
      </c>
      <c r="L14" s="97" t="s">
        <v>196</v>
      </c>
      <c r="M14" s="97" t="s">
        <v>181</v>
      </c>
      <c r="N14" s="97" t="s">
        <v>194</v>
      </c>
    </row>
    <row r="15" spans="1:14" ht="21" customHeight="1" x14ac:dyDescent="0.15">
      <c r="A15" s="90" t="s">
        <v>199</v>
      </c>
      <c r="B15" s="91">
        <f>C15-0.8</f>
        <v>21.4</v>
      </c>
      <c r="C15" s="91">
        <f>D15-0.8</f>
        <v>22.2</v>
      </c>
      <c r="D15" s="92">
        <v>23</v>
      </c>
      <c r="E15" s="91">
        <f>D15+0.8</f>
        <v>23.8</v>
      </c>
      <c r="F15" s="91">
        <f>E15+0.8</f>
        <v>24.6</v>
      </c>
      <c r="G15" s="91">
        <f>F15+1.3</f>
        <v>25.9</v>
      </c>
      <c r="H15" s="327"/>
      <c r="I15" s="97" t="s">
        <v>181</v>
      </c>
      <c r="J15" s="97" t="s">
        <v>181</v>
      </c>
      <c r="K15" s="97" t="s">
        <v>181</v>
      </c>
      <c r="L15" s="97" t="s">
        <v>181</v>
      </c>
      <c r="M15" s="97" t="s">
        <v>181</v>
      </c>
      <c r="N15" s="97" t="s">
        <v>181</v>
      </c>
    </row>
    <row r="16" spans="1:14" ht="21" customHeight="1" x14ac:dyDescent="0.15">
      <c r="A16" s="90" t="s">
        <v>200</v>
      </c>
      <c r="B16" s="91">
        <f>C16-0.7</f>
        <v>19.100000000000001</v>
      </c>
      <c r="C16" s="91">
        <f>D16-0.7</f>
        <v>19.8</v>
      </c>
      <c r="D16" s="92">
        <v>20.5</v>
      </c>
      <c r="E16" s="91">
        <f>D16+0.7</f>
        <v>21.2</v>
      </c>
      <c r="F16" s="91">
        <f>E16+0.7</f>
        <v>21.9</v>
      </c>
      <c r="G16" s="91">
        <f>F16+1</f>
        <v>22.9</v>
      </c>
      <c r="H16" s="327"/>
      <c r="I16" s="97" t="s">
        <v>201</v>
      </c>
      <c r="J16" s="97" t="s">
        <v>181</v>
      </c>
      <c r="K16" s="97" t="s">
        <v>181</v>
      </c>
      <c r="L16" s="97" t="s">
        <v>201</v>
      </c>
      <c r="M16" s="97" t="s">
        <v>181</v>
      </c>
      <c r="N16" s="97" t="s">
        <v>181</v>
      </c>
    </row>
    <row r="17" spans="1:14" ht="21" customHeight="1" x14ac:dyDescent="0.15">
      <c r="A17" s="90" t="s">
        <v>202</v>
      </c>
      <c r="B17" s="91">
        <f t="shared" ref="B17:B21" si="9">C17-0.5</f>
        <v>10</v>
      </c>
      <c r="C17" s="91">
        <f t="shared" ref="C17:C21" si="10">D17-0.5</f>
        <v>10.5</v>
      </c>
      <c r="D17" s="92">
        <v>11</v>
      </c>
      <c r="E17" s="91">
        <f t="shared" ref="E17:E21" si="11">D17+0.5</f>
        <v>11.5</v>
      </c>
      <c r="F17" s="91">
        <f t="shared" ref="F17:F21" si="12">E17+0.5</f>
        <v>12</v>
      </c>
      <c r="G17" s="94">
        <f>F17+0.7</f>
        <v>12.7</v>
      </c>
      <c r="H17" s="327"/>
      <c r="I17" s="97" t="s">
        <v>181</v>
      </c>
      <c r="J17" s="97" t="s">
        <v>181</v>
      </c>
      <c r="K17" s="97" t="s">
        <v>181</v>
      </c>
      <c r="L17" s="97" t="s">
        <v>181</v>
      </c>
      <c r="M17" s="97" t="s">
        <v>181</v>
      </c>
      <c r="N17" s="97" t="s">
        <v>181</v>
      </c>
    </row>
    <row r="18" spans="1:14" ht="21" customHeight="1" x14ac:dyDescent="0.15">
      <c r="A18" s="90" t="s">
        <v>203</v>
      </c>
      <c r="B18" s="91">
        <f t="shared" si="9"/>
        <v>13</v>
      </c>
      <c r="C18" s="91">
        <f t="shared" si="10"/>
        <v>13.5</v>
      </c>
      <c r="D18" s="92">
        <v>14</v>
      </c>
      <c r="E18" s="91">
        <f t="shared" si="11"/>
        <v>14.5</v>
      </c>
      <c r="F18" s="91">
        <f t="shared" si="12"/>
        <v>15</v>
      </c>
      <c r="G18" s="91">
        <f>F18+0.7</f>
        <v>15.7</v>
      </c>
      <c r="H18" s="327"/>
      <c r="I18" s="97" t="s">
        <v>181</v>
      </c>
      <c r="J18" s="97" t="s">
        <v>181</v>
      </c>
      <c r="K18" s="97" t="s">
        <v>181</v>
      </c>
      <c r="L18" s="97" t="s">
        <v>181</v>
      </c>
      <c r="M18" s="97" t="s">
        <v>181</v>
      </c>
      <c r="N18" s="97" t="s">
        <v>181</v>
      </c>
    </row>
    <row r="19" spans="1:14" ht="21" customHeight="1" x14ac:dyDescent="0.15">
      <c r="A19" s="95" t="s">
        <v>204</v>
      </c>
      <c r="B19" s="91">
        <f>C19</f>
        <v>9</v>
      </c>
      <c r="C19" s="91">
        <f>D19</f>
        <v>9</v>
      </c>
      <c r="D19" s="92">
        <v>9</v>
      </c>
      <c r="E19" s="91">
        <f>D19</f>
        <v>9</v>
      </c>
      <c r="F19" s="91">
        <f>D19</f>
        <v>9</v>
      </c>
      <c r="G19" s="91">
        <f>D19</f>
        <v>9</v>
      </c>
      <c r="H19" s="327"/>
      <c r="I19" s="97" t="s">
        <v>181</v>
      </c>
      <c r="J19" s="97" t="s">
        <v>189</v>
      </c>
      <c r="K19" s="97" t="s">
        <v>189</v>
      </c>
      <c r="L19" s="97" t="s">
        <v>181</v>
      </c>
      <c r="M19" s="97" t="s">
        <v>192</v>
      </c>
      <c r="N19" s="97" t="s">
        <v>189</v>
      </c>
    </row>
    <row r="20" spans="1:14" ht="21" customHeight="1" x14ac:dyDescent="0.15">
      <c r="A20" s="95" t="s">
        <v>205</v>
      </c>
      <c r="B20" s="91">
        <f t="shared" si="9"/>
        <v>35</v>
      </c>
      <c r="C20" s="91">
        <f t="shared" si="10"/>
        <v>35.5</v>
      </c>
      <c r="D20" s="92">
        <v>36</v>
      </c>
      <c r="E20" s="91">
        <f t="shared" si="11"/>
        <v>36.5</v>
      </c>
      <c r="F20" s="91">
        <f t="shared" si="12"/>
        <v>37</v>
      </c>
      <c r="G20" s="91">
        <f>F20+0.5</f>
        <v>37.5</v>
      </c>
      <c r="H20" s="327"/>
      <c r="I20" s="97" t="s">
        <v>181</v>
      </c>
      <c r="J20" s="97" t="s">
        <v>181</v>
      </c>
      <c r="K20" s="97" t="s">
        <v>181</v>
      </c>
      <c r="L20" s="97" t="s">
        <v>181</v>
      </c>
      <c r="M20" s="97" t="s">
        <v>181</v>
      </c>
      <c r="N20" s="97" t="s">
        <v>181</v>
      </c>
    </row>
    <row r="21" spans="1:14" ht="21" customHeight="1" x14ac:dyDescent="0.15">
      <c r="A21" s="90" t="s">
        <v>206</v>
      </c>
      <c r="B21" s="91">
        <f t="shared" si="9"/>
        <v>24.5</v>
      </c>
      <c r="C21" s="91">
        <f t="shared" si="10"/>
        <v>25</v>
      </c>
      <c r="D21" s="93" t="s">
        <v>207</v>
      </c>
      <c r="E21" s="91">
        <f t="shared" si="11"/>
        <v>26</v>
      </c>
      <c r="F21" s="91">
        <f t="shared" si="12"/>
        <v>26.5</v>
      </c>
      <c r="G21" s="91">
        <f>F21+0.5</f>
        <v>27</v>
      </c>
      <c r="H21" s="327"/>
      <c r="I21" s="97" t="s">
        <v>181</v>
      </c>
      <c r="J21" s="97" t="s">
        <v>181</v>
      </c>
      <c r="K21" s="97" t="s">
        <v>181</v>
      </c>
      <c r="L21" s="97" t="s">
        <v>181</v>
      </c>
      <c r="M21" s="97" t="s">
        <v>181</v>
      </c>
      <c r="N21" s="97" t="s">
        <v>181</v>
      </c>
    </row>
    <row r="22" spans="1:14" ht="21" customHeight="1" x14ac:dyDescent="0.15">
      <c r="A22" s="90" t="s">
        <v>208</v>
      </c>
      <c r="B22" s="91">
        <f>C22</f>
        <v>17</v>
      </c>
      <c r="C22" s="91">
        <f>D22-1</f>
        <v>17</v>
      </c>
      <c r="D22" s="93" t="s">
        <v>209</v>
      </c>
      <c r="E22" s="91" t="str">
        <f>D22</f>
        <v>18</v>
      </c>
      <c r="F22" s="91">
        <f>E22+1.5</f>
        <v>19.5</v>
      </c>
      <c r="G22" s="91">
        <f>F22</f>
        <v>19.5</v>
      </c>
      <c r="H22" s="327"/>
      <c r="I22" s="97" t="s">
        <v>181</v>
      </c>
      <c r="J22" s="97" t="s">
        <v>181</v>
      </c>
      <c r="K22" s="97" t="s">
        <v>181</v>
      </c>
      <c r="L22" s="97" t="s">
        <v>181</v>
      </c>
      <c r="M22" s="97" t="s">
        <v>181</v>
      </c>
      <c r="N22" s="97" t="s">
        <v>181</v>
      </c>
    </row>
    <row r="23" spans="1:14" ht="21" customHeight="1" x14ac:dyDescent="0.15">
      <c r="A23" s="54" t="s">
        <v>124</v>
      </c>
      <c r="E23" s="55"/>
      <c r="F23" s="55"/>
      <c r="G23" s="55"/>
      <c r="H23" s="55"/>
      <c r="I23" s="98"/>
      <c r="J23" s="55"/>
      <c r="L23" s="55"/>
      <c r="M23" s="55"/>
      <c r="N23" s="55"/>
    </row>
    <row r="24" spans="1:14" ht="14.25" x14ac:dyDescent="0.15">
      <c r="A24" s="47" t="s">
        <v>210</v>
      </c>
      <c r="E24" s="55"/>
      <c r="F24" s="55"/>
      <c r="G24" s="55"/>
      <c r="H24" s="55"/>
      <c r="I24" s="55"/>
      <c r="J24" s="55"/>
      <c r="K24" s="55"/>
      <c r="L24" s="55"/>
      <c r="M24" s="55"/>
      <c r="N24" s="55"/>
    </row>
    <row r="25" spans="1:14" s="89" customFormat="1" ht="14.25" x14ac:dyDescent="0.15">
      <c r="A25" s="56"/>
      <c r="B25" s="56"/>
      <c r="C25" s="56"/>
      <c r="D25" s="56"/>
      <c r="E25" s="56"/>
      <c r="F25" s="56"/>
      <c r="G25" s="56"/>
      <c r="H25" s="56"/>
      <c r="I25" s="88" t="s">
        <v>211</v>
      </c>
      <c r="J25" s="99">
        <f>中期!G44</f>
        <v>45393</v>
      </c>
      <c r="K25" s="48" t="s">
        <v>146</v>
      </c>
      <c r="L25" s="48" t="str">
        <f>中期!E44</f>
        <v>商雪荣</v>
      </c>
      <c r="M25" s="48" t="s">
        <v>147</v>
      </c>
      <c r="N25" s="48" t="str">
        <f>中期!J44</f>
        <v>李文娟</v>
      </c>
    </row>
  </sheetData>
  <mergeCells count="8">
    <mergeCell ref="A1:N1"/>
    <mergeCell ref="B2:D2"/>
    <mergeCell ref="F2:G2"/>
    <mergeCell ref="J2:N2"/>
    <mergeCell ref="B3:G3"/>
    <mergeCell ref="I3:N3"/>
    <mergeCell ref="A3:A5"/>
    <mergeCell ref="H2:H22"/>
  </mergeCells>
  <phoneticPr fontId="40" type="noConversion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FF00"/>
  </sheetPr>
  <dimension ref="A1:N25"/>
  <sheetViews>
    <sheetView tabSelected="1" zoomScale="80" zoomScaleNormal="80" workbookViewId="0">
      <selection activeCell="P9" sqref="P9"/>
    </sheetView>
  </sheetViews>
  <sheetFormatPr defaultColWidth="9" defaultRowHeight="26.1" customHeight="1" x14ac:dyDescent="0.15"/>
  <cols>
    <col min="1" max="1" width="23.375" style="47" customWidth="1"/>
    <col min="2" max="7" width="10.625" style="47" customWidth="1"/>
    <col min="8" max="8" width="1.375" style="47" customWidth="1"/>
    <col min="9" max="14" width="14.25" style="47" customWidth="1"/>
    <col min="15" max="16384" width="9" style="47"/>
  </cols>
  <sheetData>
    <row r="1" spans="1:14" ht="16.5" customHeight="1" x14ac:dyDescent="0.15">
      <c r="A1" s="325" t="s">
        <v>141</v>
      </c>
      <c r="B1" s="326"/>
      <c r="C1" s="326"/>
      <c r="D1" s="326"/>
      <c r="E1" s="326"/>
      <c r="F1" s="326"/>
      <c r="G1" s="326"/>
      <c r="H1" s="326"/>
      <c r="I1" s="326"/>
      <c r="J1" s="326"/>
      <c r="K1" s="326"/>
      <c r="L1" s="326"/>
      <c r="M1" s="326"/>
      <c r="N1" s="326"/>
    </row>
    <row r="2" spans="1:14" ht="16.5" customHeight="1" x14ac:dyDescent="0.15">
      <c r="A2" s="49" t="s">
        <v>60</v>
      </c>
      <c r="B2" s="262" t="str">
        <f>'验货尺寸表（洗水）'!B2</f>
        <v>TADDAM91391</v>
      </c>
      <c r="C2" s="262"/>
      <c r="D2" s="262"/>
      <c r="E2" s="51" t="s">
        <v>67</v>
      </c>
      <c r="F2" s="262" t="str">
        <f>'验货尺寸表（洗水）'!F2</f>
        <v>男式超轻羽绒服</v>
      </c>
      <c r="G2" s="262"/>
      <c r="H2" s="327"/>
      <c r="I2" s="49" t="s">
        <v>55</v>
      </c>
      <c r="J2" s="263" t="str">
        <f>'验货尺寸表（洗水）'!J2</f>
        <v>汶上县鸿天服饰有限公司白石分公司</v>
      </c>
      <c r="K2" s="263"/>
      <c r="L2" s="263"/>
      <c r="M2" s="263"/>
      <c r="N2" s="263"/>
    </row>
    <row r="3" spans="1:14" ht="16.5" customHeight="1" x14ac:dyDescent="0.15">
      <c r="A3" s="260" t="s">
        <v>142</v>
      </c>
      <c r="B3" s="260" t="s">
        <v>143</v>
      </c>
      <c r="C3" s="260"/>
      <c r="D3" s="260"/>
      <c r="E3" s="260"/>
      <c r="F3" s="260"/>
      <c r="G3" s="260"/>
      <c r="H3" s="327"/>
      <c r="I3" s="260" t="s">
        <v>144</v>
      </c>
      <c r="J3" s="260"/>
      <c r="K3" s="260"/>
      <c r="L3" s="260"/>
      <c r="M3" s="260"/>
      <c r="N3" s="260"/>
    </row>
    <row r="4" spans="1:14" ht="16.5" customHeight="1" x14ac:dyDescent="0.15">
      <c r="A4" s="260"/>
      <c r="B4" s="90" t="s">
        <v>112</v>
      </c>
      <c r="C4" s="90" t="s">
        <v>113</v>
      </c>
      <c r="D4" s="90" t="s">
        <v>114</v>
      </c>
      <c r="E4" s="90" t="s">
        <v>115</v>
      </c>
      <c r="F4" s="90" t="s">
        <v>116</v>
      </c>
      <c r="G4" s="90" t="s">
        <v>117</v>
      </c>
      <c r="H4" s="327"/>
      <c r="I4" s="90" t="s">
        <v>112</v>
      </c>
      <c r="J4" s="90" t="s">
        <v>113</v>
      </c>
      <c r="K4" s="90" t="s">
        <v>114</v>
      </c>
      <c r="L4" s="90" t="s">
        <v>115</v>
      </c>
      <c r="M4" s="90" t="s">
        <v>116</v>
      </c>
      <c r="N4" s="90" t="s">
        <v>117</v>
      </c>
    </row>
    <row r="5" spans="1:14" ht="16.5" customHeight="1" x14ac:dyDescent="0.15">
      <c r="A5" s="260"/>
      <c r="B5" s="90" t="s">
        <v>171</v>
      </c>
      <c r="C5" s="90" t="s">
        <v>172</v>
      </c>
      <c r="D5" s="90" t="s">
        <v>173</v>
      </c>
      <c r="E5" s="90" t="s">
        <v>174</v>
      </c>
      <c r="F5" s="90" t="s">
        <v>175</v>
      </c>
      <c r="G5" s="90" t="s">
        <v>176</v>
      </c>
      <c r="H5" s="327"/>
      <c r="I5" s="96" t="s">
        <v>212</v>
      </c>
      <c r="J5" s="96" t="s">
        <v>213</v>
      </c>
      <c r="K5" s="96" t="s">
        <v>213</v>
      </c>
      <c r="L5" s="96" t="s">
        <v>214</v>
      </c>
      <c r="M5" s="96" t="s">
        <v>214</v>
      </c>
      <c r="N5" s="96" t="s">
        <v>212</v>
      </c>
    </row>
    <row r="6" spans="1:14" ht="21" customHeight="1" x14ac:dyDescent="0.15">
      <c r="A6" s="90" t="s">
        <v>180</v>
      </c>
      <c r="B6" s="91">
        <f t="shared" ref="B6:B8" si="0">C6-1</f>
        <v>68</v>
      </c>
      <c r="C6" s="91">
        <f t="shared" ref="C6:C8" si="1">D6-2</f>
        <v>69</v>
      </c>
      <c r="D6" s="92">
        <v>71</v>
      </c>
      <c r="E6" s="91">
        <f t="shared" ref="E6:E8" si="2">D6+2</f>
        <v>73</v>
      </c>
      <c r="F6" s="91">
        <f t="shared" ref="F6:F8" si="3">E6+2</f>
        <v>75</v>
      </c>
      <c r="G6" s="91">
        <f t="shared" ref="G6:G8" si="4">F6+1</f>
        <v>76</v>
      </c>
      <c r="H6" s="327"/>
      <c r="I6" s="97" t="s">
        <v>215</v>
      </c>
      <c r="J6" s="97" t="s">
        <v>216</v>
      </c>
      <c r="K6" s="97" t="s">
        <v>216</v>
      </c>
      <c r="L6" s="97" t="s">
        <v>217</v>
      </c>
      <c r="M6" s="97" t="s">
        <v>216</v>
      </c>
      <c r="N6" s="97" t="s">
        <v>218</v>
      </c>
    </row>
    <row r="7" spans="1:14" ht="21" customHeight="1" x14ac:dyDescent="0.15">
      <c r="A7" s="90" t="s">
        <v>184</v>
      </c>
      <c r="B7" s="91">
        <f t="shared" si="0"/>
        <v>66</v>
      </c>
      <c r="C7" s="91">
        <f t="shared" si="1"/>
        <v>67</v>
      </c>
      <c r="D7" s="92">
        <v>69</v>
      </c>
      <c r="E7" s="91">
        <f t="shared" si="2"/>
        <v>71</v>
      </c>
      <c r="F7" s="91">
        <f t="shared" si="3"/>
        <v>73</v>
      </c>
      <c r="G7" s="91">
        <f t="shared" si="4"/>
        <v>74</v>
      </c>
      <c r="H7" s="327"/>
      <c r="I7" s="97" t="s">
        <v>219</v>
      </c>
      <c r="J7" s="97" t="s">
        <v>219</v>
      </c>
      <c r="K7" s="97" t="s">
        <v>219</v>
      </c>
      <c r="L7" s="97" t="s">
        <v>219</v>
      </c>
      <c r="M7" s="97" t="s">
        <v>219</v>
      </c>
      <c r="N7" s="97" t="s">
        <v>219</v>
      </c>
    </row>
    <row r="8" spans="1:14" ht="21" customHeight="1" x14ac:dyDescent="0.15">
      <c r="A8" s="90" t="s">
        <v>185</v>
      </c>
      <c r="B8" s="91">
        <f t="shared" si="0"/>
        <v>66</v>
      </c>
      <c r="C8" s="91">
        <f t="shared" si="1"/>
        <v>67</v>
      </c>
      <c r="D8" s="93" t="s">
        <v>186</v>
      </c>
      <c r="E8" s="91">
        <f t="shared" si="2"/>
        <v>71</v>
      </c>
      <c r="F8" s="91">
        <f t="shared" si="3"/>
        <v>73</v>
      </c>
      <c r="G8" s="91">
        <f t="shared" si="4"/>
        <v>74</v>
      </c>
      <c r="H8" s="327"/>
      <c r="I8" s="97" t="s">
        <v>219</v>
      </c>
      <c r="J8" s="97" t="s">
        <v>219</v>
      </c>
      <c r="K8" s="97" t="s">
        <v>219</v>
      </c>
      <c r="L8" s="97" t="s">
        <v>219</v>
      </c>
      <c r="M8" s="97" t="s">
        <v>219</v>
      </c>
      <c r="N8" s="97" t="s">
        <v>219</v>
      </c>
    </row>
    <row r="9" spans="1:14" ht="21" customHeight="1" x14ac:dyDescent="0.15">
      <c r="A9" s="90" t="s">
        <v>187</v>
      </c>
      <c r="B9" s="91">
        <f t="shared" ref="B9:B11" si="5">C9-4</f>
        <v>108</v>
      </c>
      <c r="C9" s="91">
        <f t="shared" ref="C9:C11" si="6">D9-4</f>
        <v>112</v>
      </c>
      <c r="D9" s="93" t="s">
        <v>188</v>
      </c>
      <c r="E9" s="91">
        <f t="shared" ref="E9:E11" si="7">D9+4</f>
        <v>120</v>
      </c>
      <c r="F9" s="91">
        <f>E9+4</f>
        <v>124</v>
      </c>
      <c r="G9" s="91">
        <f t="shared" ref="G9:G11" si="8">F9+6</f>
        <v>130</v>
      </c>
      <c r="H9" s="327"/>
      <c r="I9" s="97" t="s">
        <v>219</v>
      </c>
      <c r="J9" s="97" t="s">
        <v>219</v>
      </c>
      <c r="K9" s="97" t="s">
        <v>219</v>
      </c>
      <c r="L9" s="97" t="s">
        <v>219</v>
      </c>
      <c r="M9" s="97" t="s">
        <v>219</v>
      </c>
      <c r="N9" s="97" t="s">
        <v>220</v>
      </c>
    </row>
    <row r="10" spans="1:14" ht="21" customHeight="1" x14ac:dyDescent="0.15">
      <c r="A10" s="90" t="s">
        <v>190</v>
      </c>
      <c r="B10" s="91">
        <f t="shared" si="5"/>
        <v>106</v>
      </c>
      <c r="C10" s="91">
        <f t="shared" si="6"/>
        <v>110</v>
      </c>
      <c r="D10" s="93" t="s">
        <v>191</v>
      </c>
      <c r="E10" s="91">
        <f t="shared" si="7"/>
        <v>118</v>
      </c>
      <c r="F10" s="91">
        <f>E10+5</f>
        <v>123</v>
      </c>
      <c r="G10" s="91">
        <f t="shared" si="8"/>
        <v>129</v>
      </c>
      <c r="H10" s="327"/>
      <c r="I10" s="97" t="s">
        <v>221</v>
      </c>
      <c r="J10" s="97" t="s">
        <v>221</v>
      </c>
      <c r="K10" s="97" t="s">
        <v>219</v>
      </c>
      <c r="L10" s="97" t="s">
        <v>221</v>
      </c>
      <c r="M10" s="97" t="s">
        <v>221</v>
      </c>
      <c r="N10" s="97" t="s">
        <v>222</v>
      </c>
    </row>
    <row r="11" spans="1:14" ht="21" customHeight="1" x14ac:dyDescent="0.15">
      <c r="A11" s="90" t="s">
        <v>193</v>
      </c>
      <c r="B11" s="92">
        <f t="shared" si="5"/>
        <v>106</v>
      </c>
      <c r="C11" s="92">
        <f t="shared" si="6"/>
        <v>110</v>
      </c>
      <c r="D11" s="92" t="s">
        <v>191</v>
      </c>
      <c r="E11" s="92">
        <f t="shared" si="7"/>
        <v>118</v>
      </c>
      <c r="F11" s="92">
        <f>E11+5</f>
        <v>123</v>
      </c>
      <c r="G11" s="92">
        <f t="shared" si="8"/>
        <v>129</v>
      </c>
      <c r="H11" s="327"/>
      <c r="I11" s="97" t="s">
        <v>219</v>
      </c>
      <c r="J11" s="97" t="s">
        <v>219</v>
      </c>
      <c r="K11" s="97" t="s">
        <v>223</v>
      </c>
      <c r="L11" s="97" t="s">
        <v>219</v>
      </c>
      <c r="M11" s="97" t="s">
        <v>221</v>
      </c>
      <c r="N11" s="97" t="s">
        <v>224</v>
      </c>
    </row>
    <row r="12" spans="1:14" ht="21" customHeight="1" x14ac:dyDescent="0.15">
      <c r="A12" s="90" t="s">
        <v>195</v>
      </c>
      <c r="B12" s="91">
        <f>C12-1</f>
        <v>55</v>
      </c>
      <c r="C12" s="91">
        <f>D12-1</f>
        <v>56</v>
      </c>
      <c r="D12" s="92">
        <v>57</v>
      </c>
      <c r="E12" s="91">
        <f>D12+1</f>
        <v>58</v>
      </c>
      <c r="F12" s="91">
        <f>E12+1</f>
        <v>59</v>
      </c>
      <c r="G12" s="91">
        <f>F12+1.5</f>
        <v>60.5</v>
      </c>
      <c r="H12" s="327"/>
      <c r="I12" s="97" t="s">
        <v>219</v>
      </c>
      <c r="J12" s="97" t="s">
        <v>219</v>
      </c>
      <c r="K12" s="97" t="s">
        <v>225</v>
      </c>
      <c r="L12" s="97" t="s">
        <v>219</v>
      </c>
      <c r="M12" s="97" t="s">
        <v>219</v>
      </c>
      <c r="N12" s="97" t="s">
        <v>219</v>
      </c>
    </row>
    <row r="13" spans="1:14" ht="21" customHeight="1" x14ac:dyDescent="0.15">
      <c r="A13" s="90" t="s">
        <v>197</v>
      </c>
      <c r="B13" s="91">
        <f>C13-1.2</f>
        <v>45.6</v>
      </c>
      <c r="C13" s="91">
        <f>D13-1.2</f>
        <v>46.8</v>
      </c>
      <c r="D13" s="92">
        <v>48</v>
      </c>
      <c r="E13" s="91">
        <f>D13+1.2</f>
        <v>49.2</v>
      </c>
      <c r="F13" s="91">
        <f>E13+1.2</f>
        <v>50.4</v>
      </c>
      <c r="G13" s="91">
        <f>F13+1.4</f>
        <v>51.8</v>
      </c>
      <c r="H13" s="327"/>
      <c r="I13" s="97" t="s">
        <v>219</v>
      </c>
      <c r="J13" s="97" t="s">
        <v>225</v>
      </c>
      <c r="K13" s="97" t="s">
        <v>219</v>
      </c>
      <c r="L13" s="97" t="s">
        <v>219</v>
      </c>
      <c r="M13" s="97" t="s">
        <v>219</v>
      </c>
      <c r="N13" s="97" t="s">
        <v>219</v>
      </c>
    </row>
    <row r="14" spans="1:14" ht="21" customHeight="1" x14ac:dyDescent="0.15">
      <c r="A14" s="90" t="s">
        <v>198</v>
      </c>
      <c r="B14" s="91">
        <f>C14-0.6</f>
        <v>61.2</v>
      </c>
      <c r="C14" s="91">
        <f>D14-1.2</f>
        <v>61.8</v>
      </c>
      <c r="D14" s="92">
        <v>63</v>
      </c>
      <c r="E14" s="91">
        <f>D14+1.2</f>
        <v>64.2</v>
      </c>
      <c r="F14" s="91">
        <f>E14+1.2</f>
        <v>65.400000000000006</v>
      </c>
      <c r="G14" s="91">
        <f>F14+0.6</f>
        <v>66</v>
      </c>
      <c r="H14" s="327"/>
      <c r="I14" s="97" t="s">
        <v>225</v>
      </c>
      <c r="J14" s="97" t="s">
        <v>219</v>
      </c>
      <c r="K14" s="97" t="s">
        <v>219</v>
      </c>
      <c r="L14" s="97" t="s">
        <v>225</v>
      </c>
      <c r="M14" s="97" t="s">
        <v>219</v>
      </c>
      <c r="N14" s="97" t="s">
        <v>223</v>
      </c>
    </row>
    <row r="15" spans="1:14" ht="21" customHeight="1" x14ac:dyDescent="0.15">
      <c r="A15" s="90" t="s">
        <v>199</v>
      </c>
      <c r="B15" s="91">
        <f>C15-0.8</f>
        <v>21.4</v>
      </c>
      <c r="C15" s="91">
        <f>D15-0.8</f>
        <v>22.2</v>
      </c>
      <c r="D15" s="92">
        <v>23</v>
      </c>
      <c r="E15" s="91">
        <f>D15+0.8</f>
        <v>23.8</v>
      </c>
      <c r="F15" s="91">
        <f>E15+0.8</f>
        <v>24.6</v>
      </c>
      <c r="G15" s="91">
        <f>F15+1.3</f>
        <v>25.9</v>
      </c>
      <c r="H15" s="327"/>
      <c r="I15" s="97" t="s">
        <v>219</v>
      </c>
      <c r="J15" s="97" t="s">
        <v>219</v>
      </c>
      <c r="K15" s="97" t="s">
        <v>219</v>
      </c>
      <c r="L15" s="97" t="s">
        <v>226</v>
      </c>
      <c r="M15" s="97" t="s">
        <v>219</v>
      </c>
      <c r="N15" s="97" t="s">
        <v>219</v>
      </c>
    </row>
    <row r="16" spans="1:14" ht="21" customHeight="1" x14ac:dyDescent="0.15">
      <c r="A16" s="90" t="s">
        <v>200</v>
      </c>
      <c r="B16" s="91">
        <f>C16-0.7</f>
        <v>19.100000000000001</v>
      </c>
      <c r="C16" s="91">
        <f>D16-0.7</f>
        <v>19.8</v>
      </c>
      <c r="D16" s="92">
        <v>20.5</v>
      </c>
      <c r="E16" s="91">
        <f>D16+0.7</f>
        <v>21.2</v>
      </c>
      <c r="F16" s="91">
        <f>E16+0.7</f>
        <v>21.9</v>
      </c>
      <c r="G16" s="91">
        <f>F16+1</f>
        <v>22.9</v>
      </c>
      <c r="H16" s="327"/>
      <c r="I16" s="97" t="s">
        <v>227</v>
      </c>
      <c r="J16" s="97" t="s">
        <v>219</v>
      </c>
      <c r="K16" s="97" t="s">
        <v>219</v>
      </c>
      <c r="L16" s="97" t="s">
        <v>228</v>
      </c>
      <c r="M16" s="97" t="s">
        <v>219</v>
      </c>
      <c r="N16" s="97" t="s">
        <v>219</v>
      </c>
    </row>
    <row r="17" spans="1:14" ht="21" customHeight="1" x14ac:dyDescent="0.15">
      <c r="A17" s="90" t="s">
        <v>202</v>
      </c>
      <c r="B17" s="91">
        <f t="shared" ref="B17:B21" si="9">C17-0.5</f>
        <v>10</v>
      </c>
      <c r="C17" s="91">
        <f t="shared" ref="C17:C21" si="10">D17-0.5</f>
        <v>10.5</v>
      </c>
      <c r="D17" s="92">
        <v>11</v>
      </c>
      <c r="E17" s="91">
        <f t="shared" ref="E17:E21" si="11">D17+0.5</f>
        <v>11.5</v>
      </c>
      <c r="F17" s="91">
        <f t="shared" ref="F17:F21" si="12">E17+0.5</f>
        <v>12</v>
      </c>
      <c r="G17" s="94">
        <f>F17+0.7</f>
        <v>12.7</v>
      </c>
      <c r="H17" s="327"/>
      <c r="I17" s="97" t="s">
        <v>219</v>
      </c>
      <c r="J17" s="97" t="s">
        <v>219</v>
      </c>
      <c r="K17" s="97" t="s">
        <v>219</v>
      </c>
      <c r="L17" s="97" t="s">
        <v>219</v>
      </c>
      <c r="M17" s="97" t="s">
        <v>219</v>
      </c>
      <c r="N17" s="97" t="s">
        <v>219</v>
      </c>
    </row>
    <row r="18" spans="1:14" ht="21" customHeight="1" x14ac:dyDescent="0.15">
      <c r="A18" s="90" t="s">
        <v>203</v>
      </c>
      <c r="B18" s="91">
        <f t="shared" si="9"/>
        <v>13</v>
      </c>
      <c r="C18" s="91">
        <f t="shared" si="10"/>
        <v>13.5</v>
      </c>
      <c r="D18" s="92">
        <v>14</v>
      </c>
      <c r="E18" s="91">
        <f t="shared" si="11"/>
        <v>14.5</v>
      </c>
      <c r="F18" s="91">
        <f t="shared" si="12"/>
        <v>15</v>
      </c>
      <c r="G18" s="91">
        <f>F18+0.7</f>
        <v>15.7</v>
      </c>
      <c r="H18" s="327"/>
      <c r="I18" s="97" t="s">
        <v>219</v>
      </c>
      <c r="J18" s="97" t="s">
        <v>219</v>
      </c>
      <c r="K18" s="97" t="s">
        <v>219</v>
      </c>
      <c r="L18" s="97" t="s">
        <v>219</v>
      </c>
      <c r="M18" s="97" t="s">
        <v>219</v>
      </c>
      <c r="N18" s="97" t="s">
        <v>219</v>
      </c>
    </row>
    <row r="19" spans="1:14" ht="21" customHeight="1" x14ac:dyDescent="0.15">
      <c r="A19" s="95" t="s">
        <v>204</v>
      </c>
      <c r="B19" s="91">
        <f>C19</f>
        <v>9</v>
      </c>
      <c r="C19" s="91">
        <f>D19</f>
        <v>9</v>
      </c>
      <c r="D19" s="92">
        <v>9</v>
      </c>
      <c r="E19" s="91">
        <f>D19</f>
        <v>9</v>
      </c>
      <c r="F19" s="91">
        <f>D19</f>
        <v>9</v>
      </c>
      <c r="G19" s="91">
        <f>D19</f>
        <v>9</v>
      </c>
      <c r="H19" s="327"/>
      <c r="I19" s="97" t="s">
        <v>219</v>
      </c>
      <c r="J19" s="97" t="s">
        <v>229</v>
      </c>
      <c r="K19" s="97" t="s">
        <v>229</v>
      </c>
      <c r="L19" s="97" t="s">
        <v>219</v>
      </c>
      <c r="M19" s="97" t="s">
        <v>230</v>
      </c>
      <c r="N19" s="97" t="s">
        <v>229</v>
      </c>
    </row>
    <row r="20" spans="1:14" ht="21" customHeight="1" x14ac:dyDescent="0.15">
      <c r="A20" s="95" t="s">
        <v>205</v>
      </c>
      <c r="B20" s="91">
        <f t="shared" si="9"/>
        <v>35</v>
      </c>
      <c r="C20" s="91">
        <f t="shared" si="10"/>
        <v>35.5</v>
      </c>
      <c r="D20" s="92">
        <v>36</v>
      </c>
      <c r="E20" s="91">
        <f t="shared" si="11"/>
        <v>36.5</v>
      </c>
      <c r="F20" s="91">
        <f t="shared" si="12"/>
        <v>37</v>
      </c>
      <c r="G20" s="91">
        <f>F20+0.5</f>
        <v>37.5</v>
      </c>
      <c r="H20" s="327"/>
      <c r="I20" s="97" t="s">
        <v>219</v>
      </c>
      <c r="J20" s="97" t="s">
        <v>219</v>
      </c>
      <c r="K20" s="97" t="s">
        <v>219</v>
      </c>
      <c r="L20" s="97" t="s">
        <v>219</v>
      </c>
      <c r="M20" s="97" t="s">
        <v>219</v>
      </c>
      <c r="N20" s="97" t="s">
        <v>219</v>
      </c>
    </row>
    <row r="21" spans="1:14" ht="21" customHeight="1" x14ac:dyDescent="0.15">
      <c r="A21" s="90" t="s">
        <v>206</v>
      </c>
      <c r="B21" s="91">
        <f t="shared" si="9"/>
        <v>24.5</v>
      </c>
      <c r="C21" s="91">
        <f t="shared" si="10"/>
        <v>25</v>
      </c>
      <c r="D21" s="93" t="s">
        <v>207</v>
      </c>
      <c r="E21" s="91">
        <f t="shared" si="11"/>
        <v>26</v>
      </c>
      <c r="F21" s="91">
        <f t="shared" si="12"/>
        <v>26.5</v>
      </c>
      <c r="G21" s="91">
        <f>F21+0.5</f>
        <v>27</v>
      </c>
      <c r="H21" s="327"/>
      <c r="I21" s="97" t="s">
        <v>219</v>
      </c>
      <c r="J21" s="97" t="s">
        <v>219</v>
      </c>
      <c r="K21" s="97" t="s">
        <v>219</v>
      </c>
      <c r="L21" s="97" t="s">
        <v>219</v>
      </c>
      <c r="M21" s="97" t="s">
        <v>219</v>
      </c>
      <c r="N21" s="97" t="s">
        <v>219</v>
      </c>
    </row>
    <row r="22" spans="1:14" ht="21" customHeight="1" x14ac:dyDescent="0.15">
      <c r="A22" s="90" t="s">
        <v>208</v>
      </c>
      <c r="B22" s="91">
        <f>C22</f>
        <v>17</v>
      </c>
      <c r="C22" s="91">
        <f>D22-1</f>
        <v>17</v>
      </c>
      <c r="D22" s="93" t="s">
        <v>209</v>
      </c>
      <c r="E22" s="91" t="str">
        <f>D22</f>
        <v>18</v>
      </c>
      <c r="F22" s="91">
        <f>E22+1.5</f>
        <v>19.5</v>
      </c>
      <c r="G22" s="91">
        <f>F22</f>
        <v>19.5</v>
      </c>
      <c r="H22" s="327"/>
      <c r="I22" s="97" t="s">
        <v>219</v>
      </c>
      <c r="J22" s="97" t="s">
        <v>219</v>
      </c>
      <c r="K22" s="97" t="s">
        <v>219</v>
      </c>
      <c r="L22" s="97" t="s">
        <v>219</v>
      </c>
      <c r="M22" s="97" t="s">
        <v>219</v>
      </c>
      <c r="N22" s="97" t="s">
        <v>219</v>
      </c>
    </row>
    <row r="23" spans="1:14" ht="14.25" x14ac:dyDescent="0.15">
      <c r="A23" s="54" t="s">
        <v>124</v>
      </c>
      <c r="E23" s="55"/>
      <c r="F23" s="55"/>
      <c r="G23" s="55"/>
      <c r="H23" s="55"/>
      <c r="I23" s="98"/>
      <c r="J23" s="55"/>
      <c r="K23" s="98"/>
      <c r="L23" s="55"/>
      <c r="M23" s="55"/>
      <c r="N23" s="55"/>
    </row>
    <row r="24" spans="1:14" ht="14.25" x14ac:dyDescent="0.15">
      <c r="A24" s="47" t="s">
        <v>210</v>
      </c>
      <c r="E24" s="55"/>
      <c r="F24" s="55"/>
      <c r="G24" s="55"/>
      <c r="H24" s="55"/>
      <c r="I24" s="55"/>
      <c r="J24" s="55"/>
      <c r="K24" s="55"/>
      <c r="L24" s="55"/>
      <c r="M24" s="55"/>
      <c r="N24" s="55"/>
    </row>
    <row r="25" spans="1:14" s="46" customFormat="1" ht="14.25" x14ac:dyDescent="0.15">
      <c r="A25" s="56"/>
      <c r="B25" s="56"/>
      <c r="C25" s="56"/>
      <c r="D25" s="56"/>
      <c r="E25" s="56"/>
      <c r="F25" s="56"/>
      <c r="G25" s="56"/>
      <c r="H25" s="56"/>
      <c r="I25" s="48" t="s">
        <v>211</v>
      </c>
      <c r="J25" s="60">
        <f>中期!G44</f>
        <v>45393</v>
      </c>
      <c r="K25" s="48" t="s">
        <v>146</v>
      </c>
      <c r="L25" s="48" t="str">
        <f>中期!E44</f>
        <v>商雪荣</v>
      </c>
      <c r="M25" s="48" t="s">
        <v>147</v>
      </c>
      <c r="N25" s="48" t="str">
        <f>中期!J44</f>
        <v>李文娟</v>
      </c>
    </row>
  </sheetData>
  <mergeCells count="8">
    <mergeCell ref="A1:N1"/>
    <mergeCell ref="B2:D2"/>
    <mergeCell ref="F2:G2"/>
    <mergeCell ref="J2:N2"/>
    <mergeCell ref="B3:G3"/>
    <mergeCell ref="I3:N3"/>
    <mergeCell ref="A3:A5"/>
    <mergeCell ref="H2:H22"/>
  </mergeCells>
  <phoneticPr fontId="40" type="noConversion"/>
  <pageMargins left="0.75" right="0.75" top="1" bottom="1" header="0.5" footer="0.5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41"/>
  <sheetViews>
    <sheetView workbookViewId="0">
      <selection activeCell="G38" sqref="G38"/>
    </sheetView>
  </sheetViews>
  <sheetFormatPr defaultColWidth="10.125" defaultRowHeight="14.25" x14ac:dyDescent="0.15"/>
  <cols>
    <col min="1" max="1" width="9.625" style="61" customWidth="1"/>
    <col min="2" max="2" width="11.125" style="61" customWidth="1"/>
    <col min="3" max="3" width="9.125" style="61" customWidth="1"/>
    <col min="4" max="4" width="9.5" style="61" customWidth="1"/>
    <col min="5" max="5" width="14.375" style="61" customWidth="1"/>
    <col min="6" max="6" width="10.375" style="61" customWidth="1"/>
    <col min="7" max="7" width="9.5" style="61" customWidth="1"/>
    <col min="8" max="8" width="9.125" style="61" customWidth="1"/>
    <col min="9" max="9" width="8.125" style="61" customWidth="1"/>
    <col min="10" max="11" width="16.75" style="61" customWidth="1"/>
    <col min="12" max="16384" width="10.125" style="61"/>
  </cols>
  <sheetData>
    <row r="1" spans="1:11" ht="25.5" x14ac:dyDescent="0.15">
      <c r="A1" s="328" t="s">
        <v>231</v>
      </c>
      <c r="B1" s="328"/>
      <c r="C1" s="328"/>
      <c r="D1" s="328"/>
      <c r="E1" s="328"/>
      <c r="F1" s="328"/>
      <c r="G1" s="328"/>
      <c r="H1" s="328"/>
      <c r="I1" s="328"/>
      <c r="J1" s="328"/>
      <c r="K1" s="328"/>
    </row>
    <row r="2" spans="1:11" x14ac:dyDescent="0.15">
      <c r="A2" s="62" t="s">
        <v>51</v>
      </c>
      <c r="B2" s="329" t="str">
        <f>中期!B2</f>
        <v>成人期货</v>
      </c>
      <c r="C2" s="329"/>
      <c r="D2" s="63" t="s">
        <v>60</v>
      </c>
      <c r="E2" s="64" t="str">
        <f>中期!B4</f>
        <v>TADDAM91391</v>
      </c>
      <c r="F2" s="65" t="s">
        <v>232</v>
      </c>
      <c r="G2" s="330" t="str">
        <f>中期!B5</f>
        <v>男式超轻羽绒服</v>
      </c>
      <c r="H2" s="331"/>
      <c r="I2" s="63" t="s">
        <v>55</v>
      </c>
      <c r="J2" s="332" t="str">
        <f>中期!I2</f>
        <v>汶上县鸿天服饰有限公司白石分公司</v>
      </c>
      <c r="K2" s="333"/>
    </row>
    <row r="3" spans="1:11" x14ac:dyDescent="0.15">
      <c r="A3" s="66" t="s">
        <v>74</v>
      </c>
      <c r="B3" s="334" t="str">
        <f>中期!B7</f>
        <v>3100件</v>
      </c>
      <c r="C3" s="335"/>
      <c r="D3" s="67" t="s">
        <v>233</v>
      </c>
      <c r="E3" s="336" t="str">
        <f>中期!F4</f>
        <v>2024/7/5-1303件，2024/8/5-1295件，2024/9/5-502件</v>
      </c>
      <c r="F3" s="198"/>
      <c r="G3" s="198"/>
      <c r="H3" s="305" t="s">
        <v>234</v>
      </c>
      <c r="I3" s="305"/>
      <c r="J3" s="305"/>
      <c r="K3" s="306"/>
    </row>
    <row r="4" spans="1:11" x14ac:dyDescent="0.15">
      <c r="A4" s="69" t="s">
        <v>71</v>
      </c>
      <c r="B4" s="68">
        <f>中期!B6</f>
        <v>3</v>
      </c>
      <c r="C4" s="68">
        <f>中期!C6</f>
        <v>6</v>
      </c>
      <c r="D4" s="67" t="s">
        <v>235</v>
      </c>
      <c r="E4" s="337"/>
      <c r="F4" s="337"/>
      <c r="G4" s="337"/>
      <c r="H4" s="238" t="s">
        <v>236</v>
      </c>
      <c r="I4" s="238"/>
      <c r="J4" s="81" t="s">
        <v>65</v>
      </c>
      <c r="K4" s="85" t="s">
        <v>66</v>
      </c>
    </row>
    <row r="5" spans="1:11" x14ac:dyDescent="0.15">
      <c r="A5" s="69" t="s">
        <v>237</v>
      </c>
      <c r="B5" s="198"/>
      <c r="C5" s="198"/>
      <c r="D5" s="67" t="s">
        <v>238</v>
      </c>
      <c r="E5" s="71" t="s">
        <v>239</v>
      </c>
      <c r="F5" s="71" t="s">
        <v>240</v>
      </c>
      <c r="G5" s="71" t="s">
        <v>241</v>
      </c>
      <c r="H5" s="238" t="s">
        <v>242</v>
      </c>
      <c r="I5" s="238"/>
      <c r="J5" s="81" t="s">
        <v>65</v>
      </c>
      <c r="K5" s="85" t="s">
        <v>66</v>
      </c>
    </row>
    <row r="6" spans="1:11" x14ac:dyDescent="0.15">
      <c r="A6" s="72" t="s">
        <v>243</v>
      </c>
      <c r="B6" s="338"/>
      <c r="C6" s="338"/>
      <c r="D6" s="73" t="s">
        <v>244</v>
      </c>
      <c r="E6" s="74"/>
      <c r="F6" s="75"/>
      <c r="G6" s="76"/>
      <c r="H6" s="339" t="s">
        <v>245</v>
      </c>
      <c r="I6" s="339"/>
      <c r="J6" s="75" t="s">
        <v>65</v>
      </c>
      <c r="K6" s="86" t="s">
        <v>66</v>
      </c>
    </row>
    <row r="7" spans="1:11" x14ac:dyDescent="0.15">
      <c r="A7" s="77"/>
      <c r="B7" s="78"/>
      <c r="C7" s="78"/>
      <c r="D7" s="77"/>
      <c r="E7" s="78"/>
      <c r="F7" s="79"/>
      <c r="G7" s="77"/>
      <c r="H7" s="79"/>
      <c r="I7" s="78"/>
      <c r="J7" s="78"/>
      <c r="K7" s="78"/>
    </row>
    <row r="8" spans="1:11" x14ac:dyDescent="0.15">
      <c r="A8" s="80" t="s">
        <v>246</v>
      </c>
      <c r="B8" s="65" t="s">
        <v>247</v>
      </c>
      <c r="C8" s="65" t="s">
        <v>248</v>
      </c>
      <c r="D8" s="65" t="s">
        <v>249</v>
      </c>
      <c r="E8" s="65" t="s">
        <v>250</v>
      </c>
      <c r="F8" s="65" t="s">
        <v>251</v>
      </c>
      <c r="G8" s="340" t="s">
        <v>78</v>
      </c>
      <c r="H8" s="341"/>
      <c r="I8" s="341"/>
      <c r="J8" s="341"/>
      <c r="K8" s="342"/>
    </row>
    <row r="9" spans="1:11" x14ac:dyDescent="0.15">
      <c r="A9" s="237" t="s">
        <v>252</v>
      </c>
      <c r="B9" s="238"/>
      <c r="C9" s="81" t="s">
        <v>65</v>
      </c>
      <c r="D9" s="81" t="s">
        <v>66</v>
      </c>
      <c r="E9" s="71" t="s">
        <v>253</v>
      </c>
      <c r="F9" s="70" t="s">
        <v>254</v>
      </c>
      <c r="G9" s="343"/>
      <c r="H9" s="344"/>
      <c r="I9" s="344"/>
      <c r="J9" s="344"/>
      <c r="K9" s="345"/>
    </row>
    <row r="10" spans="1:11" x14ac:dyDescent="0.15">
      <c r="A10" s="237" t="s">
        <v>255</v>
      </c>
      <c r="B10" s="238"/>
      <c r="C10" s="81" t="s">
        <v>65</v>
      </c>
      <c r="D10" s="81" t="s">
        <v>66</v>
      </c>
      <c r="E10" s="71" t="s">
        <v>256</v>
      </c>
      <c r="F10" s="70" t="s">
        <v>257</v>
      </c>
      <c r="G10" s="343" t="s">
        <v>258</v>
      </c>
      <c r="H10" s="344"/>
      <c r="I10" s="344"/>
      <c r="J10" s="344"/>
      <c r="K10" s="345"/>
    </row>
    <row r="11" spans="1:11" x14ac:dyDescent="0.15">
      <c r="A11" s="311" t="s">
        <v>155</v>
      </c>
      <c r="B11" s="312"/>
      <c r="C11" s="312"/>
      <c r="D11" s="312"/>
      <c r="E11" s="312"/>
      <c r="F11" s="312"/>
      <c r="G11" s="312"/>
      <c r="H11" s="312"/>
      <c r="I11" s="312"/>
      <c r="J11" s="312"/>
      <c r="K11" s="313"/>
    </row>
    <row r="12" spans="1:11" x14ac:dyDescent="0.15">
      <c r="A12" s="66" t="s">
        <v>89</v>
      </c>
      <c r="B12" s="81" t="s">
        <v>85</v>
      </c>
      <c r="C12" s="81" t="s">
        <v>86</v>
      </c>
      <c r="D12" s="70"/>
      <c r="E12" s="71" t="s">
        <v>87</v>
      </c>
      <c r="F12" s="81" t="s">
        <v>85</v>
      </c>
      <c r="G12" s="81" t="s">
        <v>86</v>
      </c>
      <c r="H12" s="81"/>
      <c r="I12" s="71" t="s">
        <v>259</v>
      </c>
      <c r="J12" s="81" t="s">
        <v>85</v>
      </c>
      <c r="K12" s="85" t="s">
        <v>86</v>
      </c>
    </row>
    <row r="13" spans="1:11" x14ac:dyDescent="0.15">
      <c r="A13" s="66" t="s">
        <v>92</v>
      </c>
      <c r="B13" s="81" t="s">
        <v>85</v>
      </c>
      <c r="C13" s="81" t="s">
        <v>86</v>
      </c>
      <c r="D13" s="70"/>
      <c r="E13" s="71" t="s">
        <v>97</v>
      </c>
      <c r="F13" s="81" t="s">
        <v>85</v>
      </c>
      <c r="G13" s="81" t="s">
        <v>86</v>
      </c>
      <c r="H13" s="81"/>
      <c r="I13" s="71" t="s">
        <v>260</v>
      </c>
      <c r="J13" s="81" t="s">
        <v>85</v>
      </c>
      <c r="K13" s="85" t="s">
        <v>86</v>
      </c>
    </row>
    <row r="14" spans="1:11" x14ac:dyDescent="0.15">
      <c r="A14" s="72" t="s">
        <v>261</v>
      </c>
      <c r="B14" s="75" t="s">
        <v>85</v>
      </c>
      <c r="C14" s="75" t="s">
        <v>86</v>
      </c>
      <c r="D14" s="82"/>
      <c r="E14" s="76" t="s">
        <v>262</v>
      </c>
      <c r="F14" s="75" t="s">
        <v>85</v>
      </c>
      <c r="G14" s="75"/>
      <c r="H14" s="75"/>
      <c r="I14" s="76" t="s">
        <v>263</v>
      </c>
      <c r="J14" s="75" t="s">
        <v>85</v>
      </c>
      <c r="K14" s="86" t="s">
        <v>86</v>
      </c>
    </row>
    <row r="15" spans="1:11" x14ac:dyDescent="0.15">
      <c r="A15" s="77"/>
      <c r="B15" s="79"/>
      <c r="C15" s="79"/>
      <c r="D15" s="78"/>
      <c r="E15" s="77"/>
      <c r="F15" s="79"/>
      <c r="G15" s="79"/>
      <c r="H15" s="79"/>
      <c r="I15" s="77"/>
      <c r="J15" s="79"/>
      <c r="K15" s="79"/>
    </row>
    <row r="16" spans="1:11" x14ac:dyDescent="0.15">
      <c r="A16" s="304" t="s">
        <v>264</v>
      </c>
      <c r="B16" s="284"/>
      <c r="C16" s="284"/>
      <c r="D16" s="284"/>
      <c r="E16" s="284"/>
      <c r="F16" s="284"/>
      <c r="G16" s="284"/>
      <c r="H16" s="284"/>
      <c r="I16" s="284"/>
      <c r="J16" s="284"/>
      <c r="K16" s="285"/>
    </row>
    <row r="17" spans="1:11" x14ac:dyDescent="0.15">
      <c r="A17" s="237" t="s">
        <v>265</v>
      </c>
      <c r="B17" s="238"/>
      <c r="C17" s="238"/>
      <c r="D17" s="238"/>
      <c r="E17" s="238"/>
      <c r="F17" s="238"/>
      <c r="G17" s="238"/>
      <c r="H17" s="238"/>
      <c r="I17" s="238"/>
      <c r="J17" s="238"/>
      <c r="K17" s="310"/>
    </row>
    <row r="18" spans="1:11" x14ac:dyDescent="0.15">
      <c r="A18" s="237" t="s">
        <v>266</v>
      </c>
      <c r="B18" s="238"/>
      <c r="C18" s="238"/>
      <c r="D18" s="238"/>
      <c r="E18" s="238"/>
      <c r="F18" s="238"/>
      <c r="G18" s="238"/>
      <c r="H18" s="238"/>
      <c r="I18" s="238"/>
      <c r="J18" s="238"/>
      <c r="K18" s="310"/>
    </row>
    <row r="19" spans="1:11" x14ac:dyDescent="0.15">
      <c r="A19" s="298"/>
      <c r="B19" s="299"/>
      <c r="C19" s="299"/>
      <c r="D19" s="299"/>
      <c r="E19" s="299"/>
      <c r="F19" s="299"/>
      <c r="G19" s="299"/>
      <c r="H19" s="299"/>
      <c r="I19" s="299"/>
      <c r="J19" s="299"/>
      <c r="K19" s="346"/>
    </row>
    <row r="20" spans="1:11" x14ac:dyDescent="0.15">
      <c r="A20" s="347"/>
      <c r="B20" s="348"/>
      <c r="C20" s="348"/>
      <c r="D20" s="348"/>
      <c r="E20" s="348"/>
      <c r="F20" s="348"/>
      <c r="G20" s="348"/>
      <c r="H20" s="348"/>
      <c r="I20" s="348"/>
      <c r="J20" s="348"/>
      <c r="K20" s="349"/>
    </row>
    <row r="21" spans="1:11" x14ac:dyDescent="0.15">
      <c r="A21" s="347"/>
      <c r="B21" s="348"/>
      <c r="C21" s="348"/>
      <c r="D21" s="348"/>
      <c r="E21" s="348"/>
      <c r="F21" s="348"/>
      <c r="G21" s="348"/>
      <c r="H21" s="348"/>
      <c r="I21" s="348"/>
      <c r="J21" s="348"/>
      <c r="K21" s="349"/>
    </row>
    <row r="22" spans="1:11" x14ac:dyDescent="0.15">
      <c r="A22" s="298"/>
      <c r="B22" s="299"/>
      <c r="C22" s="299"/>
      <c r="D22" s="299"/>
      <c r="E22" s="299"/>
      <c r="F22" s="299"/>
      <c r="G22" s="299"/>
      <c r="H22" s="299"/>
      <c r="I22" s="299"/>
      <c r="J22" s="299"/>
      <c r="K22" s="346"/>
    </row>
    <row r="23" spans="1:11" x14ac:dyDescent="0.15">
      <c r="A23" s="350"/>
      <c r="B23" s="351"/>
      <c r="C23" s="351"/>
      <c r="D23" s="351"/>
      <c r="E23" s="351"/>
      <c r="F23" s="351"/>
      <c r="G23" s="351"/>
      <c r="H23" s="351"/>
      <c r="I23" s="351"/>
      <c r="J23" s="351"/>
      <c r="K23" s="352"/>
    </row>
    <row r="24" spans="1:11" x14ac:dyDescent="0.15">
      <c r="A24" s="237" t="s">
        <v>123</v>
      </c>
      <c r="B24" s="238"/>
      <c r="C24" s="81" t="s">
        <v>65</v>
      </c>
      <c r="D24" s="81" t="s">
        <v>66</v>
      </c>
      <c r="E24" s="305"/>
      <c r="F24" s="305"/>
      <c r="G24" s="305"/>
      <c r="H24" s="305"/>
      <c r="I24" s="305"/>
      <c r="J24" s="305"/>
      <c r="K24" s="306"/>
    </row>
    <row r="25" spans="1:11" x14ac:dyDescent="0.15">
      <c r="A25" s="83" t="s">
        <v>267</v>
      </c>
      <c r="B25" s="353"/>
      <c r="C25" s="353"/>
      <c r="D25" s="353"/>
      <c r="E25" s="353"/>
      <c r="F25" s="353"/>
      <c r="G25" s="353"/>
      <c r="H25" s="353"/>
      <c r="I25" s="353"/>
      <c r="J25" s="353"/>
      <c r="K25" s="354"/>
    </row>
    <row r="26" spans="1:11" x14ac:dyDescent="0.15">
      <c r="A26" s="355"/>
      <c r="B26" s="355"/>
      <c r="C26" s="355"/>
      <c r="D26" s="355"/>
      <c r="E26" s="355"/>
      <c r="F26" s="355"/>
      <c r="G26" s="355"/>
      <c r="H26" s="355"/>
      <c r="I26" s="355"/>
      <c r="J26" s="355"/>
      <c r="K26" s="355"/>
    </row>
    <row r="27" spans="1:11" x14ac:dyDescent="0.15">
      <c r="A27" s="356" t="s">
        <v>268</v>
      </c>
      <c r="B27" s="341"/>
      <c r="C27" s="341"/>
      <c r="D27" s="341"/>
      <c r="E27" s="341"/>
      <c r="F27" s="341"/>
      <c r="G27" s="341"/>
      <c r="H27" s="341"/>
      <c r="I27" s="341"/>
      <c r="J27" s="341"/>
      <c r="K27" s="342"/>
    </row>
    <row r="28" spans="1:11" x14ac:dyDescent="0.15">
      <c r="A28" s="243"/>
      <c r="B28" s="244"/>
      <c r="C28" s="244"/>
      <c r="D28" s="244"/>
      <c r="E28" s="244"/>
      <c r="F28" s="244"/>
      <c r="G28" s="244"/>
      <c r="H28" s="244"/>
      <c r="I28" s="244"/>
      <c r="J28" s="244"/>
      <c r="K28" s="245"/>
    </row>
    <row r="29" spans="1:11" x14ac:dyDescent="0.15">
      <c r="A29" s="246"/>
      <c r="B29" s="247"/>
      <c r="C29" s="247"/>
      <c r="D29" s="247"/>
      <c r="E29" s="247"/>
      <c r="F29" s="247"/>
      <c r="G29" s="247"/>
      <c r="H29" s="247"/>
      <c r="I29" s="247"/>
      <c r="J29" s="247"/>
      <c r="K29" s="248"/>
    </row>
    <row r="30" spans="1:11" x14ac:dyDescent="0.15">
      <c r="A30" s="246"/>
      <c r="B30" s="247"/>
      <c r="C30" s="247"/>
      <c r="D30" s="247"/>
      <c r="E30" s="247"/>
      <c r="F30" s="247"/>
      <c r="G30" s="247"/>
      <c r="H30" s="247"/>
      <c r="I30" s="247"/>
      <c r="J30" s="247"/>
      <c r="K30" s="248"/>
    </row>
    <row r="31" spans="1:11" x14ac:dyDescent="0.15">
      <c r="A31" s="246"/>
      <c r="B31" s="247"/>
      <c r="C31" s="247"/>
      <c r="D31" s="247"/>
      <c r="E31" s="247"/>
      <c r="F31" s="247"/>
      <c r="G31" s="247"/>
      <c r="H31" s="247"/>
      <c r="I31" s="247"/>
      <c r="J31" s="247"/>
      <c r="K31" s="248"/>
    </row>
    <row r="32" spans="1:11" x14ac:dyDescent="0.15">
      <c r="A32" s="357"/>
      <c r="B32" s="358"/>
      <c r="C32" s="358"/>
      <c r="D32" s="358"/>
      <c r="E32" s="358"/>
      <c r="F32" s="358"/>
      <c r="G32" s="358"/>
      <c r="H32" s="358"/>
      <c r="I32" s="358"/>
      <c r="J32" s="358"/>
      <c r="K32" s="359"/>
    </row>
    <row r="33" spans="1:11" ht="18.75" customHeight="1" x14ac:dyDescent="0.15">
      <c r="A33" s="360" t="s">
        <v>269</v>
      </c>
      <c r="B33" s="361"/>
      <c r="C33" s="361"/>
      <c r="D33" s="361"/>
      <c r="E33" s="361"/>
      <c r="F33" s="361"/>
      <c r="G33" s="361"/>
      <c r="H33" s="361"/>
      <c r="I33" s="361"/>
      <c r="J33" s="361"/>
      <c r="K33" s="362"/>
    </row>
    <row r="34" spans="1:11" ht="18.75" customHeight="1" x14ac:dyDescent="0.15">
      <c r="A34" s="237" t="s">
        <v>270</v>
      </c>
      <c r="B34" s="238"/>
      <c r="C34" s="238"/>
      <c r="D34" s="305" t="s">
        <v>271</v>
      </c>
      <c r="E34" s="305"/>
      <c r="F34" s="287" t="s">
        <v>272</v>
      </c>
      <c r="G34" s="363"/>
      <c r="H34" s="238" t="s">
        <v>273</v>
      </c>
      <c r="I34" s="238"/>
      <c r="J34" s="238" t="s">
        <v>274</v>
      </c>
      <c r="K34" s="310"/>
    </row>
    <row r="35" spans="1:11" ht="18.75" customHeight="1" x14ac:dyDescent="0.15">
      <c r="A35" s="69" t="s">
        <v>124</v>
      </c>
      <c r="B35" s="238" t="s">
        <v>275</v>
      </c>
      <c r="C35" s="238"/>
      <c r="D35" s="238"/>
      <c r="E35" s="238"/>
      <c r="F35" s="238"/>
      <c r="G35" s="238"/>
      <c r="H35" s="238"/>
      <c r="I35" s="238"/>
      <c r="J35" s="238"/>
      <c r="K35" s="310"/>
    </row>
    <row r="36" spans="1:11" ht="30.95" customHeight="1" x14ac:dyDescent="0.15">
      <c r="A36" s="237" t="s">
        <v>276</v>
      </c>
      <c r="B36" s="238"/>
      <c r="C36" s="238"/>
      <c r="D36" s="238"/>
      <c r="E36" s="238"/>
      <c r="F36" s="238"/>
      <c r="G36" s="238"/>
      <c r="H36" s="238"/>
      <c r="I36" s="238"/>
      <c r="J36" s="238"/>
      <c r="K36" s="310"/>
    </row>
    <row r="37" spans="1:11" ht="18.75" customHeight="1" x14ac:dyDescent="0.15">
      <c r="A37" s="237"/>
      <c r="B37" s="238"/>
      <c r="C37" s="238"/>
      <c r="D37" s="238"/>
      <c r="E37" s="238"/>
      <c r="F37" s="238"/>
      <c r="G37" s="238"/>
      <c r="H37" s="238"/>
      <c r="I37" s="238"/>
      <c r="J37" s="238"/>
      <c r="K37" s="310"/>
    </row>
    <row r="38" spans="1:11" ht="32.1" customHeight="1" x14ac:dyDescent="0.15">
      <c r="A38" s="72" t="s">
        <v>132</v>
      </c>
      <c r="B38" s="364" t="str">
        <f>中期!B44</f>
        <v>生产部</v>
      </c>
      <c r="C38" s="364"/>
      <c r="D38" s="76" t="s">
        <v>277</v>
      </c>
      <c r="E38" s="74" t="str">
        <f>中期!E44</f>
        <v>商雪荣</v>
      </c>
      <c r="F38" s="76" t="s">
        <v>136</v>
      </c>
      <c r="G38" s="84"/>
      <c r="H38" s="365" t="s">
        <v>137</v>
      </c>
      <c r="I38" s="365"/>
      <c r="J38" s="364" t="str">
        <f>中期!J44</f>
        <v>李文娟</v>
      </c>
      <c r="K38" s="366"/>
    </row>
    <row r="39" spans="1:11" ht="16.5" customHeight="1" x14ac:dyDescent="0.15"/>
    <row r="40" spans="1:11" ht="16.5" customHeight="1" x14ac:dyDescent="0.15"/>
    <row r="41" spans="1:11" ht="16.5" customHeight="1" x14ac:dyDescent="0.15"/>
  </sheetData>
  <mergeCells count="49">
    <mergeCell ref="B35:K35"/>
    <mergeCell ref="A36:K36"/>
    <mergeCell ref="A37:K37"/>
    <mergeCell ref="B38:C38"/>
    <mergeCell ref="H38:I38"/>
    <mergeCell ref="J38:K38"/>
    <mergeCell ref="A30:K30"/>
    <mergeCell ref="A31:K31"/>
    <mergeCell ref="A32:K32"/>
    <mergeCell ref="A33:K33"/>
    <mergeCell ref="A34:C34"/>
    <mergeCell ref="D34:E34"/>
    <mergeCell ref="F34:G34"/>
    <mergeCell ref="H34:I34"/>
    <mergeCell ref="J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40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33</xdr:row>
                    <xdr:rowOff>0</xdr:rowOff>
                  </from>
                  <to>
                    <xdr:col>2</xdr:col>
                    <xdr:colOff>76200</xdr:colOff>
                    <xdr:row>33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6" name="Check Box 4">
              <controlPr defaultSize="0" autoPict="0">
                <anchor moveWithCells="1">
                  <from>
                    <xdr:col>6</xdr:col>
                    <xdr:colOff>47625</xdr:colOff>
                    <xdr:row>33</xdr:row>
                    <xdr:rowOff>0</xdr:rowOff>
                  </from>
                  <to>
                    <xdr:col>6</xdr:col>
                    <xdr:colOff>447675</xdr:colOff>
                    <xdr:row>33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r:id="rId7" name="Check Box 5">
              <controlPr defaultSize="0" autoPict="0">
                <anchor moveWithCells="1">
                  <from>
                    <xdr:col>8</xdr:col>
                    <xdr:colOff>85725</xdr:colOff>
                    <xdr:row>33</xdr:row>
                    <xdr:rowOff>0</xdr:rowOff>
                  </from>
                  <to>
                    <xdr:col>8</xdr:col>
                    <xdr:colOff>485775</xdr:colOff>
                    <xdr:row>33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33</xdr:row>
                    <xdr:rowOff>9525</xdr:rowOff>
                  </from>
                  <to>
                    <xdr:col>10</xdr:col>
                    <xdr:colOff>457200</xdr:colOff>
                    <xdr:row>33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5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6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7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66675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8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9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0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1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2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3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4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5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6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7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8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9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0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1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2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3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24"/>
  <sheetViews>
    <sheetView zoomScale="90" zoomScaleNormal="90" workbookViewId="0">
      <selection activeCell="C17" sqref="C17"/>
    </sheetView>
  </sheetViews>
  <sheetFormatPr defaultColWidth="9" defaultRowHeight="26.1" customHeight="1" x14ac:dyDescent="0.15"/>
  <cols>
    <col min="1" max="1" width="17.375" style="47" customWidth="1"/>
    <col min="2" max="6" width="9.125" style="47" customWidth="1"/>
    <col min="7" max="7" width="10.375" style="47" customWidth="1"/>
    <col min="8" max="8" width="1.375" style="47" customWidth="1"/>
    <col min="9" max="10" width="16.125" style="47" customWidth="1"/>
    <col min="11" max="11" width="13.875" style="47" customWidth="1"/>
    <col min="12" max="14" width="16.125" style="47" customWidth="1"/>
    <col min="15" max="16384" width="9" style="47"/>
  </cols>
  <sheetData>
    <row r="1" spans="1:14" ht="21" customHeight="1" x14ac:dyDescent="0.15">
      <c r="A1" s="367" t="s">
        <v>141</v>
      </c>
      <c r="B1" s="368"/>
      <c r="C1" s="368"/>
      <c r="D1" s="368"/>
      <c r="E1" s="368"/>
      <c r="F1" s="368"/>
      <c r="G1" s="368"/>
      <c r="H1" s="368"/>
      <c r="I1" s="368"/>
      <c r="J1" s="368"/>
      <c r="K1" s="368"/>
      <c r="L1" s="368"/>
      <c r="M1" s="368"/>
      <c r="N1" s="368"/>
    </row>
    <row r="2" spans="1:14" ht="21" customHeight="1" x14ac:dyDescent="0.15">
      <c r="A2" s="49" t="s">
        <v>60</v>
      </c>
      <c r="B2" s="262" t="str">
        <f>尾期!E2</f>
        <v>TADDAM91391</v>
      </c>
      <c r="C2" s="262"/>
      <c r="D2" s="262"/>
      <c r="E2" s="51" t="s">
        <v>67</v>
      </c>
      <c r="F2" s="262" t="str">
        <f>'验货尺寸表 （大货）'!F2</f>
        <v>男式超轻羽绒服</v>
      </c>
      <c r="G2" s="262"/>
      <c r="H2" s="327"/>
      <c r="I2" s="49" t="s">
        <v>55</v>
      </c>
      <c r="J2" s="263" t="str">
        <f>尾期!J2</f>
        <v>汶上县鸿天服饰有限公司白石分公司</v>
      </c>
      <c r="K2" s="263"/>
      <c r="L2" s="263"/>
      <c r="M2" s="263"/>
      <c r="N2" s="263"/>
    </row>
    <row r="3" spans="1:14" ht="21" customHeight="1" x14ac:dyDescent="0.15">
      <c r="A3" s="260" t="s">
        <v>142</v>
      </c>
      <c r="B3" s="260" t="s">
        <v>143</v>
      </c>
      <c r="C3" s="260"/>
      <c r="D3" s="260"/>
      <c r="E3" s="260"/>
      <c r="F3" s="260"/>
      <c r="G3" s="260"/>
      <c r="H3" s="327"/>
      <c r="I3" s="260" t="s">
        <v>144</v>
      </c>
      <c r="J3" s="260"/>
      <c r="K3" s="260"/>
      <c r="L3" s="260"/>
      <c r="M3" s="260"/>
      <c r="N3" s="260"/>
    </row>
    <row r="4" spans="1:14" ht="21" customHeight="1" x14ac:dyDescent="0.15">
      <c r="A4" s="260"/>
      <c r="B4" s="52"/>
      <c r="C4" s="52"/>
      <c r="D4" s="52"/>
      <c r="E4" s="52"/>
      <c r="F4" s="52"/>
      <c r="G4" s="52"/>
      <c r="H4" s="327"/>
      <c r="I4" s="52"/>
      <c r="J4" s="52"/>
      <c r="K4" s="52"/>
      <c r="L4" s="52"/>
      <c r="M4" s="52"/>
      <c r="N4" s="52"/>
    </row>
    <row r="5" spans="1:14" ht="21" customHeight="1" x14ac:dyDescent="0.15">
      <c r="A5" s="260"/>
      <c r="B5" s="52"/>
      <c r="C5" s="52"/>
      <c r="D5" s="52"/>
      <c r="E5" s="52"/>
      <c r="F5" s="52"/>
      <c r="G5" s="52"/>
      <c r="H5" s="327"/>
      <c r="I5" s="57"/>
      <c r="J5" s="57"/>
      <c r="K5" s="57"/>
      <c r="L5" s="57"/>
      <c r="M5" s="57"/>
      <c r="N5" s="58"/>
    </row>
    <row r="6" spans="1:14" ht="21" customHeight="1" x14ac:dyDescent="0.15">
      <c r="A6" s="53"/>
      <c r="B6" s="52"/>
      <c r="C6" s="52"/>
      <c r="D6" s="52"/>
      <c r="E6" s="52"/>
      <c r="F6" s="52"/>
      <c r="G6" s="52"/>
      <c r="H6" s="327"/>
      <c r="I6" s="59"/>
      <c r="J6" s="59"/>
      <c r="K6" s="59"/>
      <c r="L6" s="59"/>
      <c r="M6" s="59"/>
      <c r="N6" s="59"/>
    </row>
    <row r="7" spans="1:14" ht="21" customHeight="1" x14ac:dyDescent="0.15">
      <c r="A7" s="53"/>
      <c r="B7" s="52"/>
      <c r="C7" s="52"/>
      <c r="D7" s="52"/>
      <c r="E7" s="52"/>
      <c r="F7" s="52"/>
      <c r="G7" s="52"/>
      <c r="H7" s="327"/>
      <c r="I7" s="59"/>
      <c r="J7" s="59"/>
      <c r="K7" s="59"/>
      <c r="L7" s="59"/>
      <c r="M7" s="59"/>
      <c r="N7" s="59"/>
    </row>
    <row r="8" spans="1:14" ht="21" customHeight="1" x14ac:dyDescent="0.15">
      <c r="A8" s="53"/>
      <c r="B8" s="52"/>
      <c r="C8" s="52"/>
      <c r="D8" s="52"/>
      <c r="E8" s="52"/>
      <c r="F8" s="52"/>
      <c r="G8" s="52"/>
      <c r="H8" s="327"/>
      <c r="I8" s="59"/>
      <c r="J8" s="59"/>
      <c r="K8" s="59"/>
      <c r="L8" s="59"/>
      <c r="M8" s="59"/>
      <c r="N8" s="59"/>
    </row>
    <row r="9" spans="1:14" ht="21" customHeight="1" x14ac:dyDescent="0.15">
      <c r="A9" s="53"/>
      <c r="B9" s="52"/>
      <c r="C9" s="52"/>
      <c r="D9" s="52"/>
      <c r="E9" s="52"/>
      <c r="F9" s="52"/>
      <c r="G9" s="52"/>
      <c r="H9" s="327"/>
      <c r="I9" s="59"/>
      <c r="J9" s="59"/>
      <c r="K9" s="59"/>
      <c r="L9" s="59"/>
      <c r="M9" s="59"/>
      <c r="N9" s="59"/>
    </row>
    <row r="10" spans="1:14" ht="21" customHeight="1" x14ac:dyDescent="0.15">
      <c r="A10" s="53"/>
      <c r="B10" s="52"/>
      <c r="C10" s="52"/>
      <c r="D10" s="52"/>
      <c r="E10" s="52"/>
      <c r="F10" s="52"/>
      <c r="G10" s="52"/>
      <c r="H10" s="327"/>
      <c r="I10" s="59"/>
      <c r="J10" s="59"/>
      <c r="K10" s="59"/>
      <c r="L10" s="59"/>
      <c r="M10" s="59"/>
      <c r="N10" s="59"/>
    </row>
    <row r="11" spans="1:14" ht="21" customHeight="1" x14ac:dyDescent="0.15">
      <c r="A11" s="53"/>
      <c r="B11" s="52"/>
      <c r="C11" s="52"/>
      <c r="D11" s="52"/>
      <c r="E11" s="52"/>
      <c r="F11" s="52"/>
      <c r="G11" s="52"/>
      <c r="H11" s="327"/>
      <c r="I11" s="59"/>
      <c r="J11" s="59"/>
      <c r="K11" s="59"/>
      <c r="L11" s="59"/>
      <c r="M11" s="59"/>
      <c r="N11" s="59"/>
    </row>
    <row r="12" spans="1:14" ht="21" customHeight="1" x14ac:dyDescent="0.15">
      <c r="A12" s="53"/>
      <c r="B12" s="52"/>
      <c r="C12" s="52"/>
      <c r="D12" s="52"/>
      <c r="E12" s="52"/>
      <c r="F12" s="52"/>
      <c r="G12" s="52"/>
      <c r="H12" s="327"/>
      <c r="I12" s="59"/>
      <c r="J12" s="59"/>
      <c r="K12" s="59"/>
      <c r="L12" s="59"/>
      <c r="M12" s="59"/>
      <c r="N12" s="59"/>
    </row>
    <row r="13" spans="1:14" ht="21" customHeight="1" x14ac:dyDescent="0.15">
      <c r="A13" s="53"/>
      <c r="B13" s="52"/>
      <c r="C13" s="52"/>
      <c r="D13" s="52"/>
      <c r="E13" s="52"/>
      <c r="F13" s="52"/>
      <c r="G13" s="52"/>
      <c r="H13" s="327"/>
      <c r="I13" s="59"/>
      <c r="J13" s="59"/>
      <c r="K13" s="59"/>
      <c r="L13" s="59"/>
      <c r="M13" s="59"/>
      <c r="N13" s="59"/>
    </row>
    <row r="14" spans="1:14" ht="21" customHeight="1" x14ac:dyDescent="0.15">
      <c r="A14" s="53"/>
      <c r="B14" s="52"/>
      <c r="C14" s="52"/>
      <c r="D14" s="52"/>
      <c r="E14" s="52"/>
      <c r="F14" s="52"/>
      <c r="G14" s="52"/>
      <c r="H14" s="327"/>
      <c r="I14" s="59"/>
      <c r="J14" s="59"/>
      <c r="K14" s="59"/>
      <c r="L14" s="59"/>
      <c r="M14" s="59"/>
      <c r="N14" s="59"/>
    </row>
    <row r="15" spans="1:14" ht="21" customHeight="1" x14ac:dyDescent="0.15">
      <c r="A15" s="53"/>
      <c r="B15" s="52"/>
      <c r="C15" s="52"/>
      <c r="D15" s="52"/>
      <c r="E15" s="52"/>
      <c r="F15" s="52"/>
      <c r="G15" s="52"/>
      <c r="H15" s="327"/>
      <c r="I15" s="59"/>
      <c r="J15" s="59"/>
      <c r="K15" s="59"/>
      <c r="L15" s="59"/>
      <c r="M15" s="59"/>
      <c r="N15" s="59"/>
    </row>
    <row r="16" spans="1:14" ht="21" customHeight="1" x14ac:dyDescent="0.15">
      <c r="A16" s="53"/>
      <c r="B16" s="52"/>
      <c r="C16" s="52"/>
      <c r="D16" s="52"/>
      <c r="E16" s="52"/>
      <c r="F16" s="52"/>
      <c r="G16" s="52"/>
      <c r="H16" s="327"/>
      <c r="I16" s="59"/>
      <c r="J16" s="59"/>
      <c r="K16" s="59"/>
      <c r="L16" s="59"/>
      <c r="M16" s="59"/>
      <c r="N16" s="59"/>
    </row>
    <row r="17" spans="1:14" ht="21" customHeight="1" x14ac:dyDescent="0.15">
      <c r="A17" s="53"/>
      <c r="B17" s="52"/>
      <c r="C17" s="52"/>
      <c r="D17" s="52"/>
      <c r="E17" s="52"/>
      <c r="F17" s="52"/>
      <c r="G17" s="52"/>
      <c r="H17" s="327"/>
      <c r="I17" s="59"/>
      <c r="J17" s="59"/>
      <c r="K17" s="59"/>
      <c r="L17" s="59"/>
      <c r="M17" s="59"/>
      <c r="N17" s="59"/>
    </row>
    <row r="18" spans="1:14" ht="21" customHeight="1" x14ac:dyDescent="0.15">
      <c r="A18" s="53"/>
      <c r="B18" s="52"/>
      <c r="C18" s="52"/>
      <c r="D18" s="52"/>
      <c r="E18" s="52"/>
      <c r="F18" s="52"/>
      <c r="G18" s="52"/>
      <c r="H18" s="327"/>
      <c r="I18" s="59"/>
      <c r="J18" s="59"/>
      <c r="K18" s="59"/>
      <c r="L18" s="59"/>
      <c r="M18" s="59"/>
      <c r="N18" s="59"/>
    </row>
    <row r="19" spans="1:14" ht="21" customHeight="1" x14ac:dyDescent="0.15">
      <c r="A19" s="53"/>
      <c r="B19" s="52"/>
      <c r="C19" s="52"/>
      <c r="D19" s="52"/>
      <c r="E19" s="52"/>
      <c r="F19" s="52"/>
      <c r="G19" s="52"/>
      <c r="H19" s="327"/>
      <c r="I19" s="59"/>
      <c r="J19" s="59"/>
      <c r="K19" s="59"/>
      <c r="L19" s="59"/>
      <c r="M19" s="59"/>
      <c r="N19" s="59"/>
    </row>
    <row r="20" spans="1:14" ht="21" customHeight="1" x14ac:dyDescent="0.15">
      <c r="A20" s="53"/>
      <c r="B20" s="52"/>
      <c r="C20" s="52"/>
      <c r="D20" s="52"/>
      <c r="E20" s="52"/>
      <c r="F20" s="52"/>
      <c r="G20" s="52"/>
      <c r="H20" s="327"/>
      <c r="I20" s="59"/>
      <c r="J20" s="59"/>
      <c r="K20" s="59"/>
      <c r="L20" s="59"/>
      <c r="M20" s="59"/>
      <c r="N20" s="59"/>
    </row>
    <row r="21" spans="1:14" ht="21" customHeight="1" x14ac:dyDescent="0.15">
      <c r="A21" s="53"/>
      <c r="B21" s="52"/>
      <c r="C21" s="52"/>
      <c r="D21" s="52"/>
      <c r="E21" s="52"/>
      <c r="F21" s="52"/>
      <c r="G21" s="52"/>
      <c r="H21" s="327"/>
      <c r="I21" s="59"/>
      <c r="J21" s="59"/>
      <c r="K21" s="59"/>
      <c r="L21" s="59"/>
      <c r="M21" s="59"/>
      <c r="N21" s="59"/>
    </row>
    <row r="22" spans="1:14" ht="14.25" x14ac:dyDescent="0.15">
      <c r="A22" s="54" t="s">
        <v>124</v>
      </c>
      <c r="E22" s="55"/>
      <c r="F22" s="55"/>
      <c r="G22" s="55"/>
      <c r="H22" s="55"/>
      <c r="I22" s="55"/>
      <c r="J22" s="55"/>
      <c r="K22" s="55"/>
      <c r="L22" s="55"/>
      <c r="M22" s="55"/>
      <c r="N22" s="55"/>
    </row>
    <row r="23" spans="1:14" ht="14.25" x14ac:dyDescent="0.15">
      <c r="A23" s="47" t="s">
        <v>278</v>
      </c>
      <c r="E23" s="55"/>
      <c r="F23" s="55"/>
      <c r="G23" s="55"/>
      <c r="H23" s="55"/>
      <c r="I23" s="55"/>
      <c r="J23" s="55"/>
      <c r="K23" s="55"/>
      <c r="L23" s="55"/>
      <c r="M23" s="55"/>
      <c r="N23" s="55"/>
    </row>
    <row r="24" spans="1:14" s="46" customFormat="1" ht="14.25" x14ac:dyDescent="0.15">
      <c r="A24" s="56"/>
      <c r="B24" s="56"/>
      <c r="C24" s="56"/>
      <c r="D24" s="56"/>
      <c r="E24" s="56"/>
      <c r="F24" s="56"/>
      <c r="G24" s="56"/>
      <c r="H24" s="56"/>
      <c r="I24" s="48" t="s">
        <v>211</v>
      </c>
      <c r="J24" s="60">
        <f>尾期!G38</f>
        <v>0</v>
      </c>
      <c r="K24" s="48" t="s">
        <v>146</v>
      </c>
      <c r="L24" s="48" t="str">
        <f>尾期!E38</f>
        <v>商雪荣</v>
      </c>
      <c r="M24" s="48" t="s">
        <v>147</v>
      </c>
      <c r="N24" s="48" t="str">
        <f>尾期!J38</f>
        <v>李文娟</v>
      </c>
    </row>
  </sheetData>
  <mergeCells count="8">
    <mergeCell ref="A1:N1"/>
    <mergeCell ref="B2:D2"/>
    <mergeCell ref="F2:G2"/>
    <mergeCell ref="J2:N2"/>
    <mergeCell ref="B3:G3"/>
    <mergeCell ref="I3:N3"/>
    <mergeCell ref="A3:A5"/>
    <mergeCell ref="H2:H21"/>
  </mergeCells>
  <phoneticPr fontId="40" type="noConversion"/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工作内容</vt:lpstr>
      <vt:lpstr>AQL2.5验货</vt:lpstr>
      <vt:lpstr>首期</vt:lpstr>
      <vt:lpstr>验货尺寸表 </vt:lpstr>
      <vt:lpstr>中期</vt:lpstr>
      <vt:lpstr>验货尺寸表（洗水）</vt:lpstr>
      <vt:lpstr>验货尺寸表 （大货）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款号编码规则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2024-04-11T08:54:44Z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2359CDA01A7D4E29AF36D50D82CB155B_13</vt:lpwstr>
  </property>
</Properties>
</file>