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探越24FW\TAZZAM82516郑伟已经验过首期\4-9尾期远程\"/>
    </mc:Choice>
  </mc:AlternateContent>
  <xr:revisionPtr revIDLastSave="0" documentId="13_ncr:1_{4B20FDD6-5A15-48F2-A403-EAE83BED536F}" xr6:coauthVersionLast="47" xr6:coauthVersionMax="47" xr10:uidLastSave="{00000000-0000-0000-0000-000000000000}"/>
  <bookViews>
    <workbookView xWindow="-120" yWindow="-120" windowWidth="20730" windowHeight="11160" tabRatio="727" firstSheet="3" activeTab="4" xr2:uid="{00000000-000D-0000-FFFF-FFFF00000000}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K4" i="8" l="1"/>
  <c r="K5" i="8"/>
  <c r="K6" i="8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</calcChain>
</file>

<file path=xl/sharedStrings.xml><?xml version="1.0" encoding="utf-8"?>
<sst xmlns="http://schemas.openxmlformats.org/spreadsheetml/2006/main" count="828" uniqueCount="363">
  <si>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</si>
  <si>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</si>
  <si>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</si>
  <si>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</si>
  <si>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</si>
  <si>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</si>
  <si>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</si>
  <si>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</si>
  <si>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</si>
  <si>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</si>
  <si>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</si>
  <si>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</si>
  <si>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</si>
  <si>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</si>
  <si>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</si>
  <si>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</si>
  <si>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</si>
  <si>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</si>
  <si>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</si>
  <si>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</si>
  <si>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</si>
  <si>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</si>
  <si>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</si>
  <si>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</si>
  <si>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</si>
  <si>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</si>
  <si>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</si>
  <si>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</si>
  <si>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</si>
  <si>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</si>
  <si>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</si>
  <si>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</si>
  <si>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</si>
  <si>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</si>
  <si>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</si>
  <si>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</si>
  <si>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</si>
  <si>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</si>
  <si>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</si>
  <si>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</si>
  <si>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</si>
  <si>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</si>
  <si>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</si>
  <si>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</si>
  <si>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</si>
  <si>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</si>
  <si>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</si>
  <si>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</si>
  <si>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</si>
  <si>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</si>
  <si>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</si>
  <si>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</si>
  <si>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</si>
  <si>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</si>
  <si>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</si>
  <si>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</si>
  <si>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</si>
  <si>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</si>
  <si>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</si>
  <si>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</si>
  <si>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</si>
  <si>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</si>
  <si>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</si>
  <si>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</si>
  <si>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</si>
  <si>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</si>
  <si>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</si>
  <si>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</si>
  <si>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</si>
  <si>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</si>
  <si>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</si>
  <si>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</si>
  <si>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</si>
  <si>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</si>
  <si>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</si>
  <si>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</si>
  <si>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</si>
  <si>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</si>
  <si>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</si>
  <si>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</si>
  <si>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</si>
  <si>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</si>
  <si>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</si>
  <si>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</si>
  <si>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</si>
  <si>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</si>
  <si>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</si>
  <si>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</si>
  <si>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</si>
  <si>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</si>
  <si>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</si>
  <si>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</si>
  <si>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</si>
  <si>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</si>
  <si>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</si>
  <si>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</si>
  <si>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</si>
  <si>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</si>
  <si>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</si>
  <si>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</si>
  <si>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</si>
  <si>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</si>
  <si>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</si>
  <si>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</si>
  <si>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</si>
  <si>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</si>
  <si>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</si>
  <si>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</si>
  <si>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</si>
  <si>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</si>
  <si>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</si>
  <si>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</si>
  <si>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</si>
  <si>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</si>
  <si>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</si>
  <si>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</si>
  <si>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</si>
  <si>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</si>
  <si>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</si>
  <si>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</si>
  <si>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</si>
  <si>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</si>
  <si>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</si>
  <si>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</si>
  <si>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</si>
  <si>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</si>
  <si>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</si>
  <si>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</si>
  <si>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</si>
  <si>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</si>
  <si>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</si>
  <si>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</si>
  <si>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</si>
  <si>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</si>
  <si>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</si>
  <si>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</si>
  <si>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</si>
  <si>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</si>
  <si>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</si>
  <si>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</si>
  <si>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</si>
  <si>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</si>
  <si>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</si>
  <si>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</si>
  <si>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</si>
  <si>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</si>
  <si>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TAZZAM82516</t>
  </si>
  <si>
    <t>女式连帽针织皮肤衣</t>
  </si>
  <si>
    <t>探越（天津）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</si>
  <si>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</si>
  <si>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</si>
  <si>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</si>
  <si>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</si>
  <si>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</si>
  <si>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</si>
  <si>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</si>
  <si>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</si>
  <si>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</si>
  <si>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</si>
  <si>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</si>
  <si>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</si>
  <si>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</si>
  <si>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</si>
  <si>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</si>
  <si>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</si>
  <si>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</si>
  <si>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</si>
  <si>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</si>
  <si>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</si>
  <si>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</si>
  <si>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</si>
  <si>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</si>
  <si>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</si>
  <si>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</si>
  <si>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</si>
  <si>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</si>
  <si>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</si>
  <si>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</si>
  <si>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</si>
  <si>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</si>
  <si>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</si>
  <si>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</si>
  <si>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</si>
  <si>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</si>
  <si>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</si>
  <si>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</si>
  <si>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</si>
  <si>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</si>
  <si>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</si>
  <si>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</si>
  <si>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</si>
  <si>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</si>
  <si>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指示规格 FINAL SPAC</t>
  </si>
  <si>
    <t>样品规格 FINAL SPAC</t>
  </si>
  <si>
    <t>155/80B</t>
  </si>
  <si>
    <t>155/84B</t>
  </si>
  <si>
    <t>160/88B</t>
  </si>
  <si>
    <t>165/92B</t>
  </si>
  <si>
    <t>170/96B</t>
  </si>
  <si>
    <t>175/100B</t>
  </si>
  <si>
    <t>180/104B</t>
  </si>
  <si>
    <t>峦雾紫</t>
  </si>
  <si>
    <t>暮紫色\白色</t>
  </si>
  <si>
    <t>后中长</t>
  </si>
  <si>
    <t>+1  +1</t>
  </si>
  <si>
    <t>+1 +0.5</t>
  </si>
  <si>
    <t>+1  +0.5</t>
  </si>
  <si>
    <t>+0.5  0</t>
  </si>
  <si>
    <t>胸围</t>
  </si>
  <si>
    <t>0  0</t>
  </si>
  <si>
    <t>+0.5  +0.5</t>
  </si>
  <si>
    <t>-0.5  0</t>
  </si>
  <si>
    <t>摆围</t>
  </si>
  <si>
    <t>+0.5  +1</t>
  </si>
  <si>
    <t>+0.5 +0.5</t>
  </si>
  <si>
    <t>0 +0.5</t>
  </si>
  <si>
    <t>后中袖长</t>
  </si>
  <si>
    <t>+0.3  0</t>
  </si>
  <si>
    <t>+0.7  0</t>
  </si>
  <si>
    <t>-0.6  +0.4</t>
  </si>
  <si>
    <t>袖肥/2</t>
  </si>
  <si>
    <t>0  +0.5</t>
  </si>
  <si>
    <t>袖肘围/2</t>
  </si>
  <si>
    <t>+0.5  -0.5</t>
  </si>
  <si>
    <t>袖口围平量/2</t>
  </si>
  <si>
    <t>下领围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</si>
  <si>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</si>
  <si>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</si>
  <si>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</si>
  <si>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</si>
  <si>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</si>
  <si>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</si>
  <si>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</si>
  <si>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</si>
  <si>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</si>
  <si>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</si>
  <si>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</si>
  <si>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</si>
  <si>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</si>
  <si>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</si>
  <si>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</si>
  <si>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</si>
  <si>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</si>
  <si>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</si>
  <si>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</si>
  <si>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</si>
  <si>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</si>
  <si>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</si>
  <si>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</si>
  <si>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</si>
  <si>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</si>
  <si>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</si>
  <si>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</si>
  <si>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</si>
  <si>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</si>
  <si>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</si>
  <si>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</si>
  <si>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</si>
  <si>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</si>
  <si>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</si>
  <si>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</si>
  <si>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</si>
  <si>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</si>
  <si>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</si>
  <si>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</si>
  <si>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</si>
  <si>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</si>
  <si>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</si>
  <si>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</si>
  <si>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</si>
  <si>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</si>
  <si>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</si>
  <si>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</si>
  <si>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</si>
  <si>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</si>
  <si>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</si>
  <si>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</si>
  <si>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</si>
  <si>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</si>
  <si>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</si>
  <si>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</si>
  <si>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</si>
  <si>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</si>
  <si>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</si>
  <si>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</si>
  <si>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</si>
  <si>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</si>
  <si>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</si>
  <si>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</si>
  <si>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</si>
  <si>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</si>
  <si>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</si>
  <si>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</si>
  <si>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期货</t>
    <phoneticPr fontId="35" type="noConversion"/>
  </si>
  <si>
    <t>喜益祥</t>
    <phoneticPr fontId="35" type="noConversion"/>
  </si>
  <si>
    <t>探越天津</t>
    <phoneticPr fontId="35" type="noConversion"/>
  </si>
  <si>
    <t>TAZZAM82516</t>
    <phoneticPr fontId="35" type="noConversion"/>
  </si>
  <si>
    <t>TAZZAM82516</t>
    <phoneticPr fontId="35" type="noConversion"/>
  </si>
  <si>
    <r>
      <t>峦雾紫/xl/</t>
    </r>
    <r>
      <rPr>
        <sz val="11"/>
        <rFont val="宋体"/>
        <family val="3"/>
        <charset val="134"/>
      </rPr>
      <t>3</t>
    </r>
    <phoneticPr fontId="35" type="noConversion"/>
  </si>
  <si>
    <r>
      <t>1</t>
    </r>
    <r>
      <rPr>
        <sz val="11"/>
        <rFont val="宋体"/>
        <family val="3"/>
        <charset val="134"/>
      </rPr>
      <t>.下摆接线，</t>
    </r>
    <phoneticPr fontId="35" type="noConversion"/>
  </si>
  <si>
    <r>
      <t>2</t>
    </r>
    <r>
      <rPr>
        <sz val="11"/>
        <rFont val="宋体"/>
        <family val="3"/>
        <charset val="134"/>
      </rPr>
      <t>.脏污，</t>
    </r>
    <phoneticPr fontId="35" type="noConversion"/>
  </si>
  <si>
    <r>
      <t>3</t>
    </r>
    <r>
      <rPr>
        <sz val="11"/>
        <rFont val="宋体"/>
        <family val="3"/>
        <charset val="134"/>
      </rPr>
      <t>.冒口气眼不居中。</t>
    </r>
    <phoneticPr fontId="35" type="noConversion"/>
  </si>
  <si>
    <t>杨金铃</t>
    <phoneticPr fontId="35" type="noConversion"/>
  </si>
  <si>
    <t>李泽峰</t>
    <phoneticPr fontId="35" type="noConversion"/>
  </si>
  <si>
    <t>上线日</t>
    <phoneticPr fontId="35" type="noConversion"/>
  </si>
  <si>
    <t>齐号一箱</t>
    <phoneticPr fontId="40" type="noConversion"/>
  </si>
  <si>
    <t>峦雾紫</t>
    <phoneticPr fontId="35" type="noConversion"/>
  </si>
  <si>
    <t>峦雾紫齐号。</t>
    <phoneticPr fontId="40" type="noConversion"/>
  </si>
  <si>
    <t>杨金铃</t>
    <phoneticPr fontId="40" type="noConversion"/>
  </si>
  <si>
    <t>李泽峰</t>
    <phoneticPr fontId="40" type="noConversion"/>
  </si>
  <si>
    <t>23SS峦雾紫/Q08//</t>
  </si>
  <si>
    <t>23SS豆沙绿/P93//</t>
  </si>
  <si>
    <t>19SS白色/E73//</t>
  </si>
  <si>
    <t>FK08300</t>
  </si>
  <si>
    <r>
      <t>0</t>
    </r>
    <r>
      <rPr>
        <sz val="12"/>
        <color theme="1"/>
        <rFont val="宋体"/>
        <family val="3"/>
        <charset val="134"/>
        <scheme val="minor"/>
      </rPr>
      <t>01.002.</t>
    </r>
    <phoneticPr fontId="40" type="noConversion"/>
  </si>
  <si>
    <r>
      <t>0</t>
    </r>
    <r>
      <rPr>
        <sz val="12"/>
        <color theme="1"/>
        <rFont val="宋体"/>
        <family val="3"/>
        <charset val="134"/>
        <scheme val="minor"/>
      </rPr>
      <t>08</t>
    </r>
    <phoneticPr fontId="40" type="noConversion"/>
  </si>
  <si>
    <r>
      <t>1</t>
    </r>
    <r>
      <rPr>
        <sz val="12"/>
        <color theme="1"/>
        <rFont val="宋体"/>
        <family val="3"/>
        <charset val="134"/>
        <scheme val="minor"/>
      </rPr>
      <t>2</t>
    </r>
    <phoneticPr fontId="40" type="noConversion"/>
  </si>
  <si>
    <t>宇邦</t>
  </si>
  <si>
    <t>有</t>
    <phoneticPr fontId="40" type="noConversion"/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</si>
  <si>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</t>
    </r>
    <phoneticPr fontId="40" type="noConversion"/>
  </si>
  <si>
    <t>测试人签名：尹正合</t>
    <phoneticPr fontId="40" type="noConversion"/>
  </si>
  <si>
    <t>合格</t>
    <phoneticPr fontId="40" type="noConversion"/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</si>
  <si>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-15</t>
    </r>
    <phoneticPr fontId="40" type="noConversion"/>
  </si>
  <si>
    <t>测试人签名：魏永军</t>
    <phoneticPr fontId="40" type="noConversion"/>
  </si>
  <si>
    <t>3.抽纱1件。</t>
    <phoneticPr fontId="35" type="noConversion"/>
  </si>
  <si>
    <t>2止口接线不良1件</t>
    <phoneticPr fontId="35" type="noConversion"/>
  </si>
  <si>
    <t>1线头2件</t>
    <phoneticPr fontId="35" type="noConversion"/>
  </si>
  <si>
    <t>4.压线褶子1件。</t>
    <phoneticPr fontId="35" type="noConversion"/>
  </si>
  <si>
    <t>李泽锋</t>
    <phoneticPr fontId="35" type="noConversion"/>
  </si>
  <si>
    <t>李晓龙</t>
    <phoneticPr fontId="35" type="noConversion"/>
  </si>
  <si>
    <t>TAZZAM82516</t>
    <phoneticPr fontId="40" type="noConversion"/>
  </si>
  <si>
    <r>
      <t>此次出货6</t>
    </r>
    <r>
      <rPr>
        <b/>
        <sz val="10"/>
        <rFont val="宋体"/>
        <family val="3"/>
        <charset val="134"/>
      </rPr>
      <t>004</t>
    </r>
    <r>
      <rPr>
        <b/>
        <sz val="10"/>
        <rFont val="宋体"/>
        <charset val="134"/>
      </rPr>
      <t>件，按照探路者要求抽箱验货200件，返修5件，未超标，同意出货。</t>
    </r>
    <phoneticPr fontId="35" type="noConversion"/>
  </si>
  <si>
    <t>KE00555</t>
  </si>
  <si>
    <t>KE</t>
  </si>
  <si>
    <t>拉链</t>
    <phoneticPr fontId="40" type="noConversion"/>
  </si>
  <si>
    <t>KK00110</t>
  </si>
  <si>
    <t xml:space="preserve">半透明水滴气眼卡扣 </t>
  </si>
  <si>
    <t>伟星</t>
    <phoneticPr fontId="40" type="noConversion"/>
  </si>
  <si>
    <t>'XJ00001</t>
  </si>
  <si>
    <t xml:space="preserve">超细橡筋绳 </t>
  </si>
  <si>
    <t>锦湾</t>
  </si>
  <si>
    <t>宇邦</t>
    <phoneticPr fontId="40" type="noConversion"/>
  </si>
  <si>
    <t>宇邦</t>
    <phoneticPr fontId="40" type="noConversion"/>
  </si>
  <si>
    <t>ZD00014</t>
  </si>
  <si>
    <t xml:space="preserve">定卡织带（0.6CM） </t>
    <phoneticPr fontId="40" type="noConversion"/>
  </si>
  <si>
    <t>KE00556</t>
  </si>
  <si>
    <t>KK00111</t>
  </si>
  <si>
    <t>'XJ00002</t>
  </si>
  <si>
    <t>ZD00015</t>
  </si>
  <si>
    <t>定卡织带（0.7CM）</t>
  </si>
  <si>
    <r>
      <t>制表时间：1</t>
    </r>
    <r>
      <rPr>
        <b/>
        <sz val="14"/>
        <color theme="1"/>
        <rFont val="宋体"/>
        <family val="3"/>
        <charset val="134"/>
        <scheme val="minor"/>
      </rPr>
      <t>2-12</t>
    </r>
    <phoneticPr fontId="40" type="noConversion"/>
  </si>
  <si>
    <t xml:space="preserve">南极光变绿转移标（女款-2.5CM） </t>
  </si>
  <si>
    <t xml:space="preserve">TOREAD仿牛津面料转移硅胶标（宽5CM） </t>
  </si>
  <si>
    <r>
      <t>下摆烫标</t>
    </r>
    <r>
      <rPr>
        <sz val="12"/>
        <color theme="1"/>
        <rFont val="宋体"/>
        <family val="3"/>
        <charset val="134"/>
        <scheme val="minor"/>
      </rPr>
      <t>'</t>
    </r>
    <r>
      <rPr>
        <sz val="12"/>
        <color theme="1"/>
        <rFont val="宋体"/>
        <charset val="134"/>
        <scheme val="minor"/>
      </rPr>
      <t>左前胸</t>
    </r>
    <phoneticPr fontId="40" type="noConversion"/>
  </si>
  <si>
    <t>合格</t>
    <phoneticPr fontId="40" type="noConversion"/>
  </si>
  <si>
    <r>
      <t>制表时间：1</t>
    </r>
    <r>
      <rPr>
        <b/>
        <sz val="14"/>
        <color theme="1"/>
        <rFont val="宋体"/>
        <family val="3"/>
        <charset val="134"/>
        <scheme val="minor"/>
      </rPr>
      <t>2-15</t>
    </r>
    <phoneticPr fontId="40" type="noConversion"/>
  </si>
  <si>
    <t>测试人签名：魏永军</t>
    <phoneticPr fontId="40" type="noConversion"/>
  </si>
  <si>
    <t>SJ00004</t>
  </si>
  <si>
    <t>XJ00001</t>
  </si>
  <si>
    <t>泰丰</t>
  </si>
  <si>
    <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  <phoneticPr fontId="40" type="noConversion"/>
  </si>
  <si>
    <t>尾期验货过程中出现的不良品已经改正，可以出货</t>
    <phoneticPr fontId="35" type="noConversion"/>
  </si>
  <si>
    <t>翻单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</si>
</sst>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3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4" fillId="0" borderId="0">
      <alignment vertical="center"/>
    </xf>
    <xf numFmtId="0" fontId="16" fillId="0" borderId="0"/>
    <xf numFmtId="0" fontId="42" fillId="0" borderId="0">
      <alignment horizontal="center" vertical="center"/>
    </xf>
    <xf numFmtId="0" fontId="43" fillId="0" borderId="0">
      <alignment horizontal="center"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8" applyFont="1" applyFill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/>
    </xf>
    <xf numFmtId="0" fontId="13" fillId="3" borderId="2" xfId="5" applyFont="1" applyFill="1" applyBorder="1" applyAlignment="1">
      <alignment horizontal="center"/>
    </xf>
    <xf numFmtId="0" fontId="3" fillId="3" borderId="2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176" fontId="14" fillId="3" borderId="2" xfId="5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7" fontId="14" fillId="3" borderId="2" xfId="5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2" fillId="0" borderId="14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22" fillId="0" borderId="19" xfId="2" applyFont="1" applyBorder="1" applyAlignment="1">
      <alignment horizontal="left" vertical="center"/>
    </xf>
    <xf numFmtId="0" fontId="22" fillId="0" borderId="18" xfId="2" applyFont="1" applyBorder="1">
      <alignment vertical="center"/>
    </xf>
    <xf numFmtId="0" fontId="19" fillId="0" borderId="19" xfId="2" applyFont="1" applyBorder="1">
      <alignment vertical="center"/>
    </xf>
    <xf numFmtId="0" fontId="19" fillId="0" borderId="33" xfId="2" applyFont="1" applyBorder="1">
      <alignment vertical="center"/>
    </xf>
    <xf numFmtId="0" fontId="22" fillId="0" borderId="18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14" xfId="2" applyFont="1" applyBorder="1">
      <alignment vertical="center"/>
    </xf>
    <xf numFmtId="0" fontId="16" fillId="0" borderId="15" xfId="2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6" fillId="0" borderId="15" xfId="2" applyBorder="1">
      <alignment vertical="center"/>
    </xf>
    <xf numFmtId="0" fontId="22" fillId="0" borderId="15" xfId="2" applyFont="1" applyBorder="1">
      <alignment vertical="center"/>
    </xf>
    <xf numFmtId="0" fontId="16" fillId="0" borderId="19" xfId="2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6" fillId="0" borderId="19" xfId="2" applyBorder="1">
      <alignment vertical="center"/>
    </xf>
    <xf numFmtId="0" fontId="22" fillId="0" borderId="19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22" fillId="0" borderId="19" xfId="2" applyFont="1" applyBorder="1" applyAlignment="1">
      <alignment horizontal="center" vertical="center"/>
    </xf>
    <xf numFmtId="0" fontId="24" fillId="0" borderId="40" xfId="2" applyFont="1" applyBorder="1">
      <alignment vertical="center"/>
    </xf>
    <xf numFmtId="0" fontId="24" fillId="0" borderId="41" xfId="2" applyFont="1" applyBorder="1">
      <alignment vertical="center"/>
    </xf>
    <xf numFmtId="58" fontId="16" fillId="0" borderId="41" xfId="2" applyNumberFormat="1" applyBorder="1">
      <alignment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22" fillId="0" borderId="20" xfId="2" applyFont="1" applyBorder="1">
      <alignment vertical="center"/>
    </xf>
    <xf numFmtId="0" fontId="22" fillId="0" borderId="43" xfId="2" applyFont="1" applyBorder="1">
      <alignment vertical="center"/>
    </xf>
    <xf numFmtId="0" fontId="16" fillId="0" borderId="44" xfId="2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6" fillId="0" borderId="44" xfId="2" applyBorder="1">
      <alignment vertical="center"/>
    </xf>
    <xf numFmtId="0" fontId="22" fillId="0" borderId="44" xfId="2" applyFont="1" applyBorder="1">
      <alignment vertical="center"/>
    </xf>
    <xf numFmtId="0" fontId="22" fillId="0" borderId="43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6" fillId="0" borderId="44" xfId="2" applyBorder="1" applyAlignment="1">
      <alignment horizontal="center" vertical="center"/>
    </xf>
    <xf numFmtId="0" fontId="16" fillId="0" borderId="19" xfId="2" applyBorder="1" applyAlignment="1">
      <alignment horizontal="center" vertical="center"/>
    </xf>
    <xf numFmtId="0" fontId="26" fillId="0" borderId="51" xfId="2" applyFont="1" applyBorder="1" applyAlignment="1">
      <alignment horizontal="left" vertical="center" wrapText="1"/>
    </xf>
    <xf numFmtId="9" fontId="19" fillId="0" borderId="19" xfId="2" applyNumberFormat="1" applyFont="1" applyBorder="1" applyAlignment="1">
      <alignment horizontal="center" vertical="center"/>
    </xf>
    <xf numFmtId="0" fontId="24" fillId="0" borderId="37" xfId="2" applyFont="1" applyBorder="1">
      <alignment vertical="center"/>
    </xf>
    <xf numFmtId="0" fontId="24" fillId="0" borderId="38" xfId="2" applyFont="1" applyBorder="1">
      <alignment vertical="center"/>
    </xf>
    <xf numFmtId="0" fontId="24" fillId="0" borderId="54" xfId="2" applyFont="1" applyBorder="1">
      <alignment vertical="center"/>
    </xf>
    <xf numFmtId="58" fontId="16" fillId="0" borderId="38" xfId="2" applyNumberFormat="1" applyBorder="1">
      <alignment vertical="center"/>
    </xf>
    <xf numFmtId="0" fontId="19" fillId="0" borderId="49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21" fillId="0" borderId="33" xfId="2" applyFont="1" applyBorder="1" applyAlignment="1">
      <alignment horizontal="left" vertical="center" wrapText="1"/>
    </xf>
    <xf numFmtId="0" fontId="21" fillId="0" borderId="33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9" fillId="0" borderId="60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0" fillId="3" borderId="2" xfId="0" applyFill="1" applyBorder="1"/>
    <xf numFmtId="0" fontId="37" fillId="3" borderId="2" xfId="0" applyFont="1" applyFill="1" applyBorder="1"/>
    <xf numFmtId="0" fontId="36" fillId="0" borderId="54" xfId="2" applyFont="1" applyBorder="1">
      <alignment vertical="center"/>
    </xf>
    <xf numFmtId="0" fontId="38" fillId="0" borderId="54" xfId="2" applyFont="1" applyBorder="1">
      <alignment vertical="center"/>
    </xf>
    <xf numFmtId="0" fontId="36" fillId="0" borderId="41" xfId="2" applyFont="1" applyBorder="1">
      <alignment vertical="center"/>
    </xf>
    <xf numFmtId="0" fontId="42" fillId="0" borderId="67" xfId="9" quotePrefix="1" applyBorder="1" applyAlignment="1">
      <alignment horizontal="center" vertical="center" wrapText="1"/>
    </xf>
    <xf numFmtId="0" fontId="42" fillId="0" borderId="68" xfId="9" quotePrefix="1" applyBorder="1" applyAlignment="1">
      <alignment horizontal="center" vertical="center" wrapText="1"/>
    </xf>
    <xf numFmtId="0" fontId="44" fillId="0" borderId="68" xfId="10" quotePrefix="1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1" fillId="3" borderId="2" xfId="8" applyFont="1" applyFill="1" applyBorder="1" applyAlignment="1">
      <alignment horizontal="center" vertical="center"/>
    </xf>
    <xf numFmtId="49" fontId="15" fillId="3" borderId="2" xfId="8" applyNumberFormat="1" applyFont="1" applyFill="1" applyBorder="1" applyAlignment="1">
      <alignment horizontal="center" vertical="center"/>
    </xf>
    <xf numFmtId="0" fontId="44" fillId="4" borderId="69" xfId="10" quotePrefix="1" applyFont="1" applyFill="1" applyBorder="1" applyAlignment="1">
      <alignment horizontal="center" vertical="center" wrapText="1"/>
    </xf>
    <xf numFmtId="0" fontId="37" fillId="0" borderId="2" xfId="0" quotePrefix="1" applyFont="1" applyBorder="1" applyAlignment="1">
      <alignment horizontal="center"/>
    </xf>
    <xf numFmtId="0" fontId="44" fillId="4" borderId="70" xfId="10" quotePrefix="1" applyFont="1" applyFill="1" applyBorder="1" applyAlignment="1">
      <alignment horizontal="center" vertical="center" wrapText="1"/>
    </xf>
    <xf numFmtId="0" fontId="44" fillId="4" borderId="71" xfId="10" quotePrefix="1" applyFont="1" applyFill="1" applyBorder="1" applyAlignment="1">
      <alignment horizontal="center" vertical="center" wrapText="1"/>
    </xf>
    <xf numFmtId="0" fontId="44" fillId="4" borderId="72" xfId="10" quotePrefix="1" applyFont="1" applyFill="1" applyBorder="1" applyAlignment="1">
      <alignment horizontal="center" vertical="center" wrapText="1"/>
    </xf>
    <xf numFmtId="0" fontId="42" fillId="4" borderId="67" xfId="9" quotePrefix="1" applyFill="1" applyBorder="1" applyAlignment="1">
      <alignment horizontal="center" vertical="center" wrapText="1"/>
    </xf>
    <xf numFmtId="0" fontId="42" fillId="4" borderId="68" xfId="9" quotePrefix="1" applyFill="1" applyBorder="1" applyAlignment="1">
      <alignment horizontal="center" vertical="center" wrapText="1"/>
    </xf>
    <xf numFmtId="10" fontId="37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top"/>
    </xf>
    <xf numFmtId="0" fontId="19" fillId="0" borderId="38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14" fontId="19" fillId="0" borderId="19" xfId="2" applyNumberFormat="1" applyFont="1" applyBorder="1" applyAlignment="1">
      <alignment horizontal="center" vertical="center"/>
    </xf>
    <xf numFmtId="14" fontId="19" fillId="0" borderId="33" xfId="2" applyNumberFormat="1" applyFont="1" applyBorder="1" applyAlignment="1">
      <alignment horizontal="center" vertical="center"/>
    </xf>
    <xf numFmtId="0" fontId="18" fillId="4" borderId="16" xfId="2" applyFont="1" applyFill="1" applyBorder="1" applyAlignment="1">
      <alignment horizontal="center" vertical="center"/>
    </xf>
    <xf numFmtId="0" fontId="18" fillId="4" borderId="17" xfId="2" applyFont="1" applyFill="1" applyBorder="1" applyAlignment="1">
      <alignment horizontal="center" vertical="center"/>
    </xf>
    <xf numFmtId="0" fontId="39" fillId="0" borderId="18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14" fontId="19" fillId="0" borderId="21" xfId="2" applyNumberFormat="1" applyFont="1" applyBorder="1" applyAlignment="1">
      <alignment horizontal="center" vertical="center"/>
    </xf>
    <xf numFmtId="14" fontId="19" fillId="0" borderId="34" xfId="2" applyNumberFormat="1" applyFont="1" applyBorder="1" applyAlignment="1">
      <alignment horizontal="center" vertical="center"/>
    </xf>
    <xf numFmtId="0" fontId="22" fillId="0" borderId="50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24" fillId="0" borderId="42" xfId="2" applyFont="1" applyBorder="1" applyAlignment="1">
      <alignment horizontal="left" vertical="center"/>
    </xf>
    <xf numFmtId="0" fontId="24" fillId="0" borderId="41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2" fillId="0" borderId="39" xfId="2" applyFont="1" applyBorder="1" applyAlignment="1">
      <alignment horizontal="left" vertical="center" wrapText="1"/>
    </xf>
    <xf numFmtId="0" fontId="22" fillId="0" borderId="23" xfId="2" applyFont="1" applyBorder="1" applyAlignment="1">
      <alignment horizontal="left" vertical="center" wrapText="1"/>
    </xf>
    <xf numFmtId="0" fontId="22" fillId="0" borderId="46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36" fillId="0" borderId="30" xfId="2" applyNumberFormat="1" applyFont="1" applyBorder="1" applyAlignment="1">
      <alignment horizontal="left" vertical="center"/>
    </xf>
    <xf numFmtId="9" fontId="19" fillId="0" borderId="25" xfId="2" applyNumberFormat="1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39" xfId="2" applyNumberFormat="1" applyFont="1" applyBorder="1" applyAlignment="1">
      <alignment horizontal="left" vertical="center"/>
    </xf>
    <xf numFmtId="9" fontId="19" fillId="0" borderId="23" xfId="2" applyNumberFormat="1" applyFont="1" applyBorder="1" applyAlignment="1">
      <alignment horizontal="left" vertical="center"/>
    </xf>
    <xf numFmtId="9" fontId="19" fillId="0" borderId="46" xfId="2" applyNumberFormat="1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36" fillId="0" borderId="52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36" fillId="0" borderId="28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22" fillId="0" borderId="39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27" fillId="0" borderId="41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36" fillId="0" borderId="54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9" fillId="0" borderId="50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23" fillId="0" borderId="13" xfId="2" applyFont="1" applyBorder="1" applyAlignment="1">
      <alignment horizontal="center" vertical="top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18" fillId="0" borderId="33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19" fillId="0" borderId="41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36" fillId="0" borderId="41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34" xfId="2" applyFont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2" fillId="3" borderId="0" xfId="8" applyFont="1" applyFill="1" applyAlignment="1">
      <alignment horizontal="center" vertical="center"/>
    </xf>
    <xf numFmtId="0" fontId="11" fillId="4" borderId="2" xfId="8" applyFont="1" applyFill="1" applyBorder="1" applyAlignment="1">
      <alignment horizontal="center" vertical="center"/>
    </xf>
    <xf numFmtId="0" fontId="11" fillId="3" borderId="2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11" fillId="3" borderId="5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7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top" wrapText="1"/>
    </xf>
    <xf numFmtId="0" fontId="17" fillId="3" borderId="13" xfId="2" applyFont="1" applyFill="1" applyBorder="1" applyAlignment="1">
      <alignment horizontal="center" vertical="top"/>
    </xf>
    <xf numFmtId="0" fontId="16" fillId="3" borderId="0" xfId="2" applyFill="1" applyAlignment="1">
      <alignment horizontal="left" vertical="center"/>
    </xf>
    <xf numFmtId="0" fontId="18" fillId="3" borderId="14" xfId="2" applyFont="1" applyFill="1" applyBorder="1" applyAlignment="1">
      <alignment horizontal="left" vertical="center"/>
    </xf>
    <xf numFmtId="0" fontId="19" fillId="3" borderId="15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45" fillId="3" borderId="11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17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left" vertical="center"/>
    </xf>
    <xf numFmtId="0" fontId="20" fillId="3" borderId="15" xfId="2" applyFont="1" applyFill="1" applyBorder="1" applyAlignment="1">
      <alignment horizontal="center" vertical="center"/>
    </xf>
    <xf numFmtId="0" fontId="20" fillId="3" borderId="32" xfId="2" applyFont="1" applyFill="1" applyBorder="1" applyAlignment="1">
      <alignment horizontal="center" vertical="center"/>
    </xf>
    <xf numFmtId="0" fontId="18" fillId="3" borderId="18" xfId="2" applyFont="1" applyFill="1" applyBorder="1">
      <alignment vertical="center"/>
    </xf>
    <xf numFmtId="0" fontId="19" fillId="3" borderId="19" xfId="2" applyFont="1" applyFill="1" applyBorder="1" applyAlignment="1">
      <alignment horizontal="center" vertical="center"/>
    </xf>
    <xf numFmtId="0" fontId="18" fillId="3" borderId="19" xfId="2" applyFont="1" applyFill="1" applyBorder="1">
      <alignment vertical="center"/>
    </xf>
    <xf numFmtId="58" fontId="20" fillId="3" borderId="19" xfId="2" applyNumberFormat="1" applyFont="1" applyFill="1" applyBorder="1" applyAlignment="1">
      <alignment horizontal="center" vertical="center"/>
    </xf>
    <xf numFmtId="0" fontId="20" fillId="3" borderId="19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33" xfId="2" applyFont="1" applyFill="1" applyBorder="1" applyAlignment="1">
      <alignment horizontal="center" vertical="center"/>
    </xf>
    <xf numFmtId="0" fontId="18" fillId="3" borderId="18" xfId="2" applyFont="1" applyFill="1" applyBorder="1" applyAlignment="1">
      <alignment horizontal="left" vertical="center"/>
    </xf>
    <xf numFmtId="0" fontId="19" fillId="3" borderId="19" xfId="2" applyFont="1" applyFill="1" applyBorder="1" applyAlignment="1">
      <alignment horizontal="right" vertical="center"/>
    </xf>
    <xf numFmtId="0" fontId="18" fillId="3" borderId="19" xfId="2" applyFont="1" applyFill="1" applyBorder="1" applyAlignment="1">
      <alignment horizontal="left" vertical="center"/>
    </xf>
    <xf numFmtId="0" fontId="18" fillId="3" borderId="19" xfId="2" applyFont="1" applyFill="1" applyBorder="1" applyAlignment="1">
      <alignment horizontal="left" vertical="center"/>
    </xf>
    <xf numFmtId="0" fontId="20" fillId="3" borderId="19" xfId="2" applyFont="1" applyFill="1" applyBorder="1" applyAlignment="1">
      <alignment horizontal="left" vertical="center"/>
    </xf>
    <xf numFmtId="0" fontId="20" fillId="3" borderId="33" xfId="2" applyFont="1" applyFill="1" applyBorder="1" applyAlignment="1">
      <alignment horizontal="left" vertical="center"/>
    </xf>
    <xf numFmtId="0" fontId="18" fillId="3" borderId="20" xfId="2" applyFont="1" applyFill="1" applyBorder="1">
      <alignment vertical="center"/>
    </xf>
    <xf numFmtId="0" fontId="21" fillId="3" borderId="21" xfId="2" applyFont="1" applyFill="1" applyBorder="1" applyAlignment="1">
      <alignment horizontal="center" vertical="center" wrapText="1"/>
    </xf>
    <xf numFmtId="0" fontId="21" fillId="3" borderId="21" xfId="2" applyFont="1" applyFill="1" applyBorder="1" applyAlignment="1">
      <alignment horizontal="center" vertical="center"/>
    </xf>
    <xf numFmtId="0" fontId="18" fillId="3" borderId="21" xfId="2" applyFont="1" applyFill="1" applyBorder="1">
      <alignment vertical="center"/>
    </xf>
    <xf numFmtId="0" fontId="20" fillId="3" borderId="22" xfId="2" applyFont="1" applyFill="1" applyBorder="1" applyAlignment="1">
      <alignment horizontal="center" vertical="center"/>
    </xf>
    <xf numFmtId="0" fontId="20" fillId="3" borderId="23" xfId="2" applyFont="1" applyFill="1" applyBorder="1" applyAlignment="1">
      <alignment horizontal="center" vertical="center"/>
    </xf>
    <xf numFmtId="0" fontId="20" fillId="3" borderId="24" xfId="2" applyFont="1" applyFill="1" applyBorder="1" applyAlignment="1">
      <alignment horizontal="center" vertical="center"/>
    </xf>
    <xf numFmtId="0" fontId="18" fillId="3" borderId="21" xfId="2" applyFont="1" applyFill="1" applyBorder="1" applyAlignment="1">
      <alignment horizontal="left" vertical="center"/>
    </xf>
    <xf numFmtId="0" fontId="20" fillId="3" borderId="21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18" fillId="3" borderId="0" xfId="2" applyFont="1" applyFill="1">
      <alignment vertical="center"/>
    </xf>
    <xf numFmtId="0" fontId="20" fillId="3" borderId="0" xfId="2" applyFont="1" applyFill="1">
      <alignment vertical="center"/>
    </xf>
    <xf numFmtId="0" fontId="20" fillId="3" borderId="0" xfId="2" applyFont="1" applyFill="1" applyAlignment="1">
      <alignment horizontal="left" vertical="center"/>
    </xf>
    <xf numFmtId="0" fontId="18" fillId="3" borderId="14" xfId="2" applyFont="1" applyFill="1" applyBorder="1">
      <alignment vertical="center"/>
    </xf>
    <xf numFmtId="0" fontId="18" fillId="3" borderId="15" xfId="2" applyFont="1" applyFill="1" applyBorder="1">
      <alignment vertical="center"/>
    </xf>
    <xf numFmtId="0" fontId="20" fillId="3" borderId="16" xfId="2" applyFont="1" applyFill="1" applyBorder="1" applyAlignment="1">
      <alignment horizontal="center" vertical="center"/>
    </xf>
    <xf numFmtId="0" fontId="20" fillId="3" borderId="25" xfId="2" applyFont="1" applyFill="1" applyBorder="1" applyAlignment="1">
      <alignment horizontal="center" vertical="center"/>
    </xf>
    <xf numFmtId="0" fontId="20" fillId="3" borderId="35" xfId="2" applyFont="1" applyFill="1" applyBorder="1" applyAlignment="1">
      <alignment horizontal="center" vertical="center"/>
    </xf>
    <xf numFmtId="0" fontId="18" fillId="3" borderId="18" xfId="2" applyFont="1" applyFill="1" applyBorder="1" applyAlignment="1">
      <alignment horizontal="left" vertical="center"/>
    </xf>
    <xf numFmtId="0" fontId="20" fillId="3" borderId="19" xfId="2" applyFont="1" applyFill="1" applyBorder="1">
      <alignment vertical="center"/>
    </xf>
    <xf numFmtId="0" fontId="20" fillId="3" borderId="26" xfId="2" applyFont="1" applyFill="1" applyBorder="1" applyAlignment="1">
      <alignment horizontal="center" vertical="center"/>
    </xf>
    <xf numFmtId="0" fontId="20" fillId="3" borderId="27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/>
    </xf>
    <xf numFmtId="0" fontId="22" fillId="3" borderId="28" xfId="2" applyFont="1" applyFill="1" applyBorder="1" applyAlignment="1">
      <alignment horizontal="left" vertical="center"/>
    </xf>
    <xf numFmtId="0" fontId="22" fillId="3" borderId="27" xfId="2" applyFont="1" applyFill="1" applyBorder="1" applyAlignment="1">
      <alignment horizontal="left" vertical="center"/>
    </xf>
    <xf numFmtId="0" fontId="22" fillId="3" borderId="36" xfId="2" applyFont="1" applyFill="1" applyBorder="1" applyAlignment="1">
      <alignment horizontal="left" vertical="center"/>
    </xf>
    <xf numFmtId="0" fontId="20" fillId="3" borderId="21" xfId="2" applyFont="1" applyFill="1" applyBorder="1">
      <alignment vertical="center"/>
    </xf>
    <xf numFmtId="0" fontId="18" fillId="3" borderId="14" xfId="2" applyFont="1" applyFill="1" applyBorder="1" applyAlignment="1">
      <alignment horizontal="left" vertical="center"/>
    </xf>
    <xf numFmtId="0" fontId="18" fillId="3" borderId="15" xfId="2" applyFont="1" applyFill="1" applyBorder="1" applyAlignment="1">
      <alignment horizontal="left" vertical="center"/>
    </xf>
    <xf numFmtId="0" fontId="18" fillId="3" borderId="32" xfId="2" applyFont="1" applyFill="1" applyBorder="1" applyAlignment="1">
      <alignment horizontal="left" vertical="center"/>
    </xf>
    <xf numFmtId="0" fontId="18" fillId="3" borderId="33" xfId="2" applyFont="1" applyFill="1" applyBorder="1" applyAlignment="1">
      <alignment horizontal="left" vertical="center"/>
    </xf>
    <xf numFmtId="0" fontId="20" fillId="3" borderId="18" xfId="2" applyFont="1" applyFill="1" applyBorder="1" applyAlignment="1">
      <alignment horizontal="left" vertical="center"/>
    </xf>
    <xf numFmtId="0" fontId="20" fillId="3" borderId="19" xfId="2" applyFont="1" applyFill="1" applyBorder="1" applyAlignment="1">
      <alignment horizontal="left" vertical="center"/>
    </xf>
    <xf numFmtId="0" fontId="20" fillId="3" borderId="33" xfId="2" applyFont="1" applyFill="1" applyBorder="1" applyAlignment="1">
      <alignment horizontal="left" vertical="center"/>
    </xf>
    <xf numFmtId="0" fontId="20" fillId="3" borderId="2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3" borderId="36" xfId="2" applyFont="1" applyFill="1" applyBorder="1" applyAlignment="1">
      <alignment horizontal="left" vertical="center"/>
    </xf>
    <xf numFmtId="0" fontId="18" fillId="3" borderId="20" xfId="2" applyFont="1" applyFill="1" applyBorder="1" applyAlignment="1">
      <alignment horizontal="left" vertical="center"/>
    </xf>
    <xf numFmtId="0" fontId="16" fillId="3" borderId="21" xfId="2" applyFill="1" applyBorder="1" applyAlignment="1">
      <alignment horizontal="center" vertical="center"/>
    </xf>
    <xf numFmtId="0" fontId="16" fillId="3" borderId="34" xfId="2" applyFill="1" applyBorder="1" applyAlignment="1">
      <alignment horizontal="center" vertical="center"/>
    </xf>
    <xf numFmtId="0" fontId="18" fillId="3" borderId="29" xfId="2" applyFont="1" applyFill="1" applyBorder="1" applyAlignment="1">
      <alignment horizontal="center" vertical="center"/>
    </xf>
    <xf numFmtId="0" fontId="18" fillId="3" borderId="30" xfId="2" applyFont="1" applyFill="1" applyBorder="1" applyAlignment="1">
      <alignment horizontal="left" vertical="center"/>
    </xf>
    <xf numFmtId="0" fontId="18" fillId="3" borderId="25" xfId="2" applyFont="1" applyFill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/>
    </xf>
    <xf numFmtId="0" fontId="16" fillId="3" borderId="28" xfId="2" applyFill="1" applyBorder="1" applyAlignment="1">
      <alignment horizontal="left" vertical="center"/>
    </xf>
    <xf numFmtId="0" fontId="16" fillId="3" borderId="27" xfId="2" applyFill="1" applyBorder="1" applyAlignment="1">
      <alignment horizontal="left" vertical="center"/>
    </xf>
    <xf numFmtId="0" fontId="16" fillId="3" borderId="36" xfId="2" applyFill="1" applyBorder="1" applyAlignment="1">
      <alignment horizontal="left" vertical="center"/>
    </xf>
    <xf numFmtId="0" fontId="22" fillId="3" borderId="14" xfId="2" applyFont="1" applyFill="1" applyBorder="1" applyAlignment="1">
      <alignment horizontal="left" vertical="center"/>
    </xf>
    <xf numFmtId="0" fontId="22" fillId="3" borderId="15" xfId="2" applyFont="1" applyFill="1" applyBorder="1" applyAlignment="1">
      <alignment horizontal="left" vertical="center"/>
    </xf>
    <xf numFmtId="0" fontId="22" fillId="3" borderId="32" xfId="2" applyFont="1" applyFill="1" applyBorder="1" applyAlignment="1">
      <alignment horizontal="left" vertical="center"/>
    </xf>
    <xf numFmtId="0" fontId="18" fillId="3" borderId="26" xfId="2" applyFont="1" applyFill="1" applyBorder="1" applyAlignment="1">
      <alignment horizontal="left" vertical="center"/>
    </xf>
    <xf numFmtId="0" fontId="18" fillId="3" borderId="31" xfId="2" applyFont="1" applyFill="1" applyBorder="1" applyAlignment="1">
      <alignment horizontal="left" vertical="center"/>
    </xf>
    <xf numFmtId="0" fontId="48" fillId="3" borderId="18" xfId="2" applyFont="1" applyFill="1" applyBorder="1" applyAlignment="1">
      <alignment horizontal="left" vertical="center"/>
    </xf>
    <xf numFmtId="0" fontId="20" fillId="3" borderId="21" xfId="2" applyFont="1" applyFill="1" applyBorder="1" applyAlignment="1">
      <alignment horizontal="center" vertical="center"/>
    </xf>
    <xf numFmtId="0" fontId="20" fillId="3" borderId="21" xfId="2" applyFont="1" applyFill="1" applyBorder="1" applyAlignment="1">
      <alignment vertical="center" wrapText="1"/>
    </xf>
    <xf numFmtId="58" fontId="20" fillId="3" borderId="21" xfId="2" applyNumberFormat="1" applyFont="1" applyFill="1" applyBorder="1">
      <alignment vertical="center"/>
    </xf>
    <xf numFmtId="0" fontId="18" fillId="3" borderId="21" xfId="2" applyFont="1" applyFill="1" applyBorder="1" applyAlignment="1">
      <alignment horizontal="center" vertical="center"/>
    </xf>
    <xf numFmtId="0" fontId="20" fillId="3" borderId="34" xfId="2" applyFont="1" applyFill="1" applyBorder="1" applyAlignment="1">
      <alignment horizontal="center" vertical="center"/>
    </xf>
    <xf numFmtId="0" fontId="36" fillId="3" borderId="15" xfId="2" applyFont="1" applyFill="1" applyBorder="1" applyAlignment="1">
      <alignment horizontal="center" vertical="center"/>
    </xf>
  </cellXfs>
  <cellStyles count="11">
    <cellStyle name="S10" xfId="10" xr:uid="{00000000-0005-0000-0000-000000000000}"/>
    <cellStyle name="S16" xfId="9" xr:uid="{00000000-0005-0000-0000-000001000000}"/>
    <cellStyle name="常规" xfId="0" builtinId="0"/>
    <cellStyle name="常规 2" xfId="2" xr:uid="{00000000-0005-0000-0000-000003000000}"/>
    <cellStyle name="常规 23" xfId="5" xr:uid="{00000000-0005-0000-0000-000004000000}"/>
    <cellStyle name="常规 3" xfId="8" xr:uid="{00000000-0005-0000-0000-000005000000}"/>
    <cellStyle name="常规 38 2" xfId="4" xr:uid="{00000000-0005-0000-0000-000006000000}"/>
    <cellStyle name="常规 4" xfId="3" xr:uid="{00000000-0005-0000-0000-000007000000}"/>
    <cellStyle name="常规 40" xfId="1" xr:uid="{00000000-0005-0000-0000-000008000000}"/>
    <cellStyle name="常规 68 3" xfId="6" xr:uid="{00000000-0005-0000-0000-000009000000}"/>
    <cellStyle name="常规 72" xfId="7" xr:uid="{00000000-0005-0000-0000-00000A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38100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38100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4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4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4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4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4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4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4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4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4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4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4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4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4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4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4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4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4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4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4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4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4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4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4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4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4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4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4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4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4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4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4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4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4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4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4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4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4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61" Type="http://schemas.openxmlformats.org/officeDocument/2006/relationships/ctrlProp" Target="../ctrlProps/ctrlProp160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04" customWidth="1"/>
    <col min="3" max="3" width="10.125" customWidth="1"/>
  </cols>
  <sheetData>
    <row r="1" spans="1:2" ht="21" customHeight="1">
      <c r="A1" s="105"/>
      <c r="B1" s="106" t="s">
        <v>0</v>
      </c>
    </row>
    <row r="2" spans="1:2">
      <c r="A2" s="5">
        <v>1</v>
      </c>
      <c r="B2" s="107" t="s">
        <v>1</v>
      </c>
    </row>
    <row r="3" spans="1:2">
      <c r="A3" s="5">
        <v>2</v>
      </c>
      <c r="B3" s="107" t="s">
        <v>2</v>
      </c>
    </row>
    <row r="4" spans="1:2">
      <c r="A4" s="5">
        <v>3</v>
      </c>
      <c r="B4" s="107" t="s">
        <v>3</v>
      </c>
    </row>
    <row r="5" spans="1:2">
      <c r="A5" s="5">
        <v>4</v>
      </c>
      <c r="B5" s="107" t="s">
        <v>4</v>
      </c>
    </row>
    <row r="6" spans="1:2">
      <c r="A6" s="5">
        <v>5</v>
      </c>
      <c r="B6" s="107" t="s">
        <v>5</v>
      </c>
    </row>
    <row r="7" spans="1:2">
      <c r="A7" s="5">
        <v>6</v>
      </c>
      <c r="B7" s="107" t="s">
        <v>6</v>
      </c>
    </row>
    <row r="8" spans="1:2" s="103" customFormat="1" ht="15" customHeight="1">
      <c r="A8" s="108">
        <v>7</v>
      </c>
      <c r="B8" s="109" t="s">
        <v>7</v>
      </c>
    </row>
    <row r="9" spans="1:2" ht="18.95" customHeight="1">
      <c r="A9" s="105"/>
      <c r="B9" s="110" t="s">
        <v>8</v>
      </c>
    </row>
    <row r="10" spans="1:2" ht="15.95" customHeight="1">
      <c r="A10" s="5">
        <v>1</v>
      </c>
      <c r="B10" s="111" t="s">
        <v>9</v>
      </c>
    </row>
    <row r="11" spans="1:2">
      <c r="A11" s="5">
        <v>2</v>
      </c>
      <c r="B11" s="107" t="s">
        <v>10</v>
      </c>
    </row>
    <row r="12" spans="1:2">
      <c r="A12" s="5">
        <v>3</v>
      </c>
      <c r="B12" s="109" t="s">
        <v>11</v>
      </c>
    </row>
    <row r="13" spans="1:2">
      <c r="A13" s="5">
        <v>4</v>
      </c>
      <c r="B13" s="107" t="s">
        <v>12</v>
      </c>
    </row>
    <row r="14" spans="1:2">
      <c r="A14" s="5">
        <v>5</v>
      </c>
      <c r="B14" s="107" t="s">
        <v>13</v>
      </c>
    </row>
    <row r="15" spans="1:2">
      <c r="A15" s="5">
        <v>6</v>
      </c>
      <c r="B15" s="107" t="s">
        <v>14</v>
      </c>
    </row>
    <row r="16" spans="1:2">
      <c r="A16" s="5">
        <v>7</v>
      </c>
      <c r="B16" s="107" t="s">
        <v>15</v>
      </c>
    </row>
    <row r="17" spans="1:2">
      <c r="A17" s="5">
        <v>8</v>
      </c>
      <c r="B17" s="107" t="s">
        <v>16</v>
      </c>
    </row>
    <row r="18" spans="1:2">
      <c r="A18" s="5">
        <v>9</v>
      </c>
      <c r="B18" s="107" t="s">
        <v>17</v>
      </c>
    </row>
    <row r="19" spans="1:2">
      <c r="A19" s="5"/>
      <c r="B19" s="107"/>
    </row>
    <row r="20" spans="1:2" ht="20.25">
      <c r="A20" s="105"/>
      <c r="B20" s="106" t="s">
        <v>18</v>
      </c>
    </row>
    <row r="21" spans="1:2">
      <c r="A21" s="5">
        <v>1</v>
      </c>
      <c r="B21" s="107" t="s">
        <v>19</v>
      </c>
    </row>
    <row r="22" spans="1:2">
      <c r="A22" s="5">
        <v>2</v>
      </c>
      <c r="B22" s="107" t="s">
        <v>20</v>
      </c>
    </row>
    <row r="23" spans="1:2">
      <c r="A23" s="5">
        <v>3</v>
      </c>
      <c r="B23" s="107" t="s">
        <v>21</v>
      </c>
    </row>
    <row r="24" spans="1:2">
      <c r="A24" s="5">
        <v>4</v>
      </c>
      <c r="B24" s="107" t="s">
        <v>22</v>
      </c>
    </row>
    <row r="25" spans="1:2">
      <c r="A25" s="5">
        <v>5</v>
      </c>
      <c r="B25" s="107" t="s">
        <v>23</v>
      </c>
    </row>
    <row r="26" spans="1:2">
      <c r="A26" s="5">
        <v>6</v>
      </c>
      <c r="B26" s="107" t="s">
        <v>24</v>
      </c>
    </row>
    <row r="27" spans="1:2">
      <c r="A27" s="5">
        <v>7</v>
      </c>
      <c r="B27" s="107" t="s">
        <v>25</v>
      </c>
    </row>
    <row r="28" spans="1:2">
      <c r="A28" s="5">
        <v>8</v>
      </c>
      <c r="B28" s="107" t="s">
        <v>26</v>
      </c>
    </row>
    <row r="29" spans="1:2">
      <c r="A29" s="5"/>
      <c r="B29" s="107"/>
    </row>
    <row r="30" spans="1:2" ht="20.25">
      <c r="A30" s="105"/>
      <c r="B30" s="106" t="s">
        <v>27</v>
      </c>
    </row>
    <row r="31" spans="1:2">
      <c r="A31" s="5">
        <v>1</v>
      </c>
      <c r="B31" s="107" t="s">
        <v>28</v>
      </c>
    </row>
    <row r="32" spans="1:2">
      <c r="A32" s="5">
        <v>2</v>
      </c>
      <c r="B32" s="107" t="s">
        <v>29</v>
      </c>
    </row>
    <row r="33" spans="1:2">
      <c r="A33" s="5">
        <v>3</v>
      </c>
      <c r="B33" s="107" t="s">
        <v>30</v>
      </c>
    </row>
    <row r="34" spans="1:2">
      <c r="A34" s="5">
        <v>4</v>
      </c>
      <c r="B34" s="107" t="s">
        <v>31</v>
      </c>
    </row>
    <row r="35" spans="1:2">
      <c r="A35" s="5">
        <v>5</v>
      </c>
      <c r="B35" s="107" t="s">
        <v>32</v>
      </c>
    </row>
    <row r="36" spans="1:2">
      <c r="A36" s="5">
        <v>6</v>
      </c>
      <c r="B36" s="107" t="s">
        <v>33</v>
      </c>
    </row>
    <row r="37" spans="1:2">
      <c r="A37" s="5">
        <v>7</v>
      </c>
      <c r="B37" s="107" t="s">
        <v>34</v>
      </c>
    </row>
    <row r="38" spans="1:2">
      <c r="A38" s="5"/>
      <c r="B38" s="107"/>
    </row>
    <row r="40" spans="1:2">
      <c r="A40" s="112" t="s">
        <v>35</v>
      </c>
      <c r="B40" s="113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71" t="s">
        <v>276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s="1" customFormat="1" ht="16.5">
      <c r="A2" s="12" t="s">
        <v>277</v>
      </c>
      <c r="B2" s="13" t="s">
        <v>230</v>
      </c>
      <c r="C2" s="13" t="s">
        <v>231</v>
      </c>
      <c r="D2" s="13" t="s">
        <v>232</v>
      </c>
      <c r="E2" s="13" t="s">
        <v>233</v>
      </c>
      <c r="F2" s="13" t="s">
        <v>234</v>
      </c>
      <c r="G2" s="12" t="s">
        <v>278</v>
      </c>
      <c r="H2" s="12" t="s">
        <v>279</v>
      </c>
      <c r="I2" s="12" t="s">
        <v>280</v>
      </c>
      <c r="J2" s="12" t="s">
        <v>279</v>
      </c>
      <c r="K2" s="12" t="s">
        <v>281</v>
      </c>
      <c r="L2" s="12" t="s">
        <v>279</v>
      </c>
      <c r="M2" s="13" t="s">
        <v>273</v>
      </c>
      <c r="N2" s="13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277</v>
      </c>
      <c r="B4" s="15" t="s">
        <v>282</v>
      </c>
      <c r="C4" s="15" t="s">
        <v>274</v>
      </c>
      <c r="D4" s="15" t="s">
        <v>232</v>
      </c>
      <c r="E4" s="13" t="s">
        <v>233</v>
      </c>
      <c r="F4" s="13" t="s">
        <v>234</v>
      </c>
      <c r="G4" s="12" t="s">
        <v>278</v>
      </c>
      <c r="H4" s="12" t="s">
        <v>279</v>
      </c>
      <c r="I4" s="12" t="s">
        <v>280</v>
      </c>
      <c r="J4" s="12" t="s">
        <v>279</v>
      </c>
      <c r="K4" s="12" t="s">
        <v>281</v>
      </c>
      <c r="L4" s="12" t="s">
        <v>279</v>
      </c>
      <c r="M4" s="13" t="s">
        <v>273</v>
      </c>
      <c r="N4" s="13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06" t="s">
        <v>253</v>
      </c>
      <c r="B11" s="274"/>
      <c r="C11" s="274"/>
      <c r="D11" s="275"/>
      <c r="E11" s="276"/>
      <c r="F11" s="277"/>
      <c r="G11" s="278"/>
      <c r="H11" s="16"/>
      <c r="I11" s="306" t="s">
        <v>254</v>
      </c>
      <c r="J11" s="274"/>
      <c r="K11" s="274"/>
      <c r="L11" s="8"/>
      <c r="M11" s="8"/>
      <c r="N11" s="10"/>
    </row>
    <row r="12" spans="1:14" ht="16.5">
      <c r="A12" s="279" t="s">
        <v>283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zoomScale="125" zoomScaleNormal="125" workbookViewId="0">
      <selection activeCell="I23" sqref="I23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71" t="s">
        <v>284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2" s="1" customFormat="1" ht="16.5">
      <c r="A2" s="3" t="s">
        <v>267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285</v>
      </c>
      <c r="H2" s="3" t="s">
        <v>286</v>
      </c>
      <c r="I2" s="3" t="s">
        <v>287</v>
      </c>
      <c r="J2" s="3" t="s">
        <v>288</v>
      </c>
      <c r="K2" s="4" t="s">
        <v>273</v>
      </c>
      <c r="L2" s="4" t="s">
        <v>251</v>
      </c>
    </row>
    <row r="3" spans="1:12" ht="42.75">
      <c r="A3" s="5"/>
      <c r="B3" s="6" t="s">
        <v>317</v>
      </c>
      <c r="C3" s="122" t="s">
        <v>314</v>
      </c>
      <c r="D3" s="121" t="s">
        <v>313</v>
      </c>
      <c r="E3" s="119" t="s">
        <v>310</v>
      </c>
      <c r="F3" s="123" t="s">
        <v>146</v>
      </c>
      <c r="G3" s="129" t="s">
        <v>353</v>
      </c>
      <c r="H3" s="130" t="s">
        <v>351</v>
      </c>
      <c r="I3" s="131" t="s">
        <v>352</v>
      </c>
      <c r="J3" s="6"/>
      <c r="K3" s="124" t="s">
        <v>354</v>
      </c>
      <c r="L3" s="6" t="s">
        <v>255</v>
      </c>
    </row>
    <row r="4" spans="1:12" ht="42.75">
      <c r="A4" s="5"/>
      <c r="B4" s="6" t="s">
        <v>317</v>
      </c>
      <c r="C4" s="122" t="s">
        <v>315</v>
      </c>
      <c r="D4" s="121" t="s">
        <v>313</v>
      </c>
      <c r="E4" s="120" t="s">
        <v>311</v>
      </c>
      <c r="F4" s="123" t="s">
        <v>146</v>
      </c>
      <c r="G4" s="129" t="s">
        <v>353</v>
      </c>
      <c r="H4" s="130" t="s">
        <v>351</v>
      </c>
      <c r="I4" s="131" t="s">
        <v>352</v>
      </c>
      <c r="J4" s="6"/>
      <c r="K4" s="124" t="s">
        <v>354</v>
      </c>
      <c r="L4" s="6" t="s">
        <v>255</v>
      </c>
    </row>
    <row r="5" spans="1:12" ht="42.75">
      <c r="A5" s="5"/>
      <c r="B5" s="6" t="s">
        <v>317</v>
      </c>
      <c r="C5" s="122" t="s">
        <v>316</v>
      </c>
      <c r="D5" s="121" t="s">
        <v>313</v>
      </c>
      <c r="E5" s="119" t="s">
        <v>312</v>
      </c>
      <c r="F5" s="123" t="s">
        <v>146</v>
      </c>
      <c r="G5" s="129" t="s">
        <v>353</v>
      </c>
      <c r="H5" s="130" t="s">
        <v>351</v>
      </c>
      <c r="I5" s="131" t="s">
        <v>352</v>
      </c>
      <c r="J5" s="6"/>
      <c r="K5" s="124" t="s">
        <v>354</v>
      </c>
      <c r="L5" s="6" t="s">
        <v>255</v>
      </c>
    </row>
    <row r="6" spans="1:12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73" t="s">
        <v>355</v>
      </c>
      <c r="B11" s="274"/>
      <c r="C11" s="274"/>
      <c r="D11" s="274"/>
      <c r="E11" s="275"/>
      <c r="F11" s="276"/>
      <c r="G11" s="278"/>
      <c r="H11" s="273" t="s">
        <v>356</v>
      </c>
      <c r="I11" s="274"/>
      <c r="J11" s="274"/>
      <c r="K11" s="8"/>
      <c r="L11" s="10"/>
    </row>
    <row r="12" spans="1:12" ht="16.5">
      <c r="A12" s="279" t="s">
        <v>289</v>
      </c>
      <c r="B12" s="279"/>
      <c r="C12" s="280"/>
      <c r="D12" s="280"/>
      <c r="E12" s="280"/>
      <c r="F12" s="280"/>
      <c r="G12" s="280"/>
      <c r="H12" s="280"/>
      <c r="I12" s="280"/>
      <c r="J12" s="280"/>
      <c r="K12" s="280"/>
      <c r="L12" s="280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71" t="s">
        <v>290</v>
      </c>
      <c r="B1" s="271"/>
      <c r="C1" s="271"/>
      <c r="D1" s="271"/>
      <c r="E1" s="271"/>
      <c r="F1" s="271"/>
      <c r="G1" s="271"/>
      <c r="H1" s="271"/>
      <c r="I1" s="271"/>
    </row>
    <row r="2" spans="1:9" s="1" customFormat="1" ht="16.5">
      <c r="A2" s="281" t="s">
        <v>229</v>
      </c>
      <c r="B2" s="282" t="s">
        <v>234</v>
      </c>
      <c r="C2" s="282" t="s">
        <v>274</v>
      </c>
      <c r="D2" s="282" t="s">
        <v>232</v>
      </c>
      <c r="E2" s="282" t="s">
        <v>233</v>
      </c>
      <c r="F2" s="3" t="s">
        <v>291</v>
      </c>
      <c r="G2" s="3" t="s">
        <v>259</v>
      </c>
      <c r="H2" s="287" t="s">
        <v>260</v>
      </c>
      <c r="I2" s="291" t="s">
        <v>262</v>
      </c>
    </row>
    <row r="3" spans="1:9" s="1" customFormat="1" ht="16.5">
      <c r="A3" s="281"/>
      <c r="B3" s="283"/>
      <c r="C3" s="283"/>
      <c r="D3" s="283"/>
      <c r="E3" s="283"/>
      <c r="F3" s="3" t="s">
        <v>292</v>
      </c>
      <c r="G3" s="3" t="s">
        <v>263</v>
      </c>
      <c r="H3" s="288"/>
      <c r="I3" s="292"/>
    </row>
    <row r="4" spans="1:9" ht="22.5">
      <c r="A4" s="5">
        <v>1</v>
      </c>
      <c r="B4" s="5" t="s">
        <v>340</v>
      </c>
      <c r="C4" s="132" t="s">
        <v>358</v>
      </c>
      <c r="D4" s="133" t="s">
        <v>310</v>
      </c>
      <c r="E4" s="123" t="s">
        <v>146</v>
      </c>
      <c r="F4" s="135">
        <v>1E-4</v>
      </c>
      <c r="G4" s="135">
        <v>1E-4</v>
      </c>
      <c r="H4" s="136">
        <v>2.0000000000000001E-4</v>
      </c>
      <c r="I4" s="6" t="s">
        <v>255</v>
      </c>
    </row>
    <row r="5" spans="1:9" ht="22.5">
      <c r="A5" s="5">
        <v>2</v>
      </c>
      <c r="B5" s="5" t="s">
        <v>340</v>
      </c>
      <c r="C5" s="132" t="s">
        <v>358</v>
      </c>
      <c r="D5" s="134" t="s">
        <v>311</v>
      </c>
      <c r="E5" s="123" t="s">
        <v>146</v>
      </c>
      <c r="F5" s="135">
        <v>1E-4</v>
      </c>
      <c r="G5" s="135">
        <v>1E-4</v>
      </c>
      <c r="H5" s="136">
        <v>2.0000000000000001E-4</v>
      </c>
      <c r="I5" s="6" t="s">
        <v>255</v>
      </c>
    </row>
    <row r="6" spans="1:9">
      <c r="A6" s="5">
        <v>3</v>
      </c>
      <c r="B6" s="5" t="s">
        <v>340</v>
      </c>
      <c r="C6" s="132" t="s">
        <v>358</v>
      </c>
      <c r="D6" s="133" t="s">
        <v>312</v>
      </c>
      <c r="E6" s="123" t="s">
        <v>146</v>
      </c>
      <c r="F6" s="135">
        <v>1E-4</v>
      </c>
      <c r="G6" s="135">
        <v>1E-4</v>
      </c>
      <c r="H6" s="136">
        <v>2.0000000000000001E-4</v>
      </c>
      <c r="I6" s="6" t="s">
        <v>255</v>
      </c>
    </row>
    <row r="7" spans="1:9">
      <c r="A7" s="5">
        <v>4</v>
      </c>
      <c r="B7" s="5" t="s">
        <v>359</v>
      </c>
      <c r="C7" s="132" t="s">
        <v>357</v>
      </c>
      <c r="D7" s="133" t="s">
        <v>312</v>
      </c>
      <c r="E7" s="123" t="s">
        <v>146</v>
      </c>
      <c r="F7" s="135">
        <v>2.0000000000000001E-4</v>
      </c>
      <c r="G7" s="135">
        <v>2.0000000000000001E-4</v>
      </c>
      <c r="H7" s="136">
        <v>4.0000000000000002E-4</v>
      </c>
      <c r="I7" s="6" t="s">
        <v>255</v>
      </c>
    </row>
    <row r="8" spans="1:9">
      <c r="A8" s="5"/>
      <c r="B8" s="5"/>
      <c r="D8" s="6"/>
      <c r="E8" s="7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06"/>
      <c r="B12" s="274"/>
      <c r="C12" s="274"/>
      <c r="D12" s="275"/>
      <c r="E12" s="9"/>
      <c r="F12" s="306"/>
      <c r="G12" s="274"/>
      <c r="H12" s="275"/>
      <c r="I12" s="10"/>
    </row>
    <row r="13" spans="1:9" ht="16.5">
      <c r="A13" s="307" t="s">
        <v>360</v>
      </c>
      <c r="B13" s="279"/>
      <c r="C13" s="280"/>
      <c r="D13" s="280"/>
      <c r="E13" s="280"/>
      <c r="F13" s="280"/>
      <c r="G13" s="280"/>
      <c r="H13" s="280"/>
      <c r="I13" s="2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37" t="s">
        <v>36</v>
      </c>
      <c r="C2" s="138"/>
      <c r="D2" s="138"/>
      <c r="E2" s="138"/>
      <c r="F2" s="138"/>
      <c r="G2" s="138"/>
      <c r="H2" s="138"/>
      <c r="I2" s="139"/>
    </row>
    <row r="3" spans="2:9" ht="27.95" customHeight="1">
      <c r="B3" s="91"/>
      <c r="C3" s="92"/>
      <c r="D3" s="140" t="s">
        <v>37</v>
      </c>
      <c r="E3" s="141"/>
      <c r="F3" s="142" t="s">
        <v>38</v>
      </c>
      <c r="G3" s="143"/>
      <c r="H3" s="140" t="s">
        <v>39</v>
      </c>
      <c r="I3" s="144"/>
    </row>
    <row r="4" spans="2:9" ht="27.95" customHeight="1">
      <c r="B4" s="91" t="s">
        <v>40</v>
      </c>
      <c r="C4" s="92" t="s">
        <v>41</v>
      </c>
      <c r="D4" s="92" t="s">
        <v>42</v>
      </c>
      <c r="E4" s="92" t="s">
        <v>43</v>
      </c>
      <c r="F4" s="93" t="s">
        <v>42</v>
      </c>
      <c r="G4" s="93" t="s">
        <v>43</v>
      </c>
      <c r="H4" s="92" t="s">
        <v>42</v>
      </c>
      <c r="I4" s="100" t="s">
        <v>43</v>
      </c>
    </row>
    <row r="5" spans="2:9" ht="27.95" customHeight="1">
      <c r="B5" s="94" t="s">
        <v>44</v>
      </c>
      <c r="C5" s="5">
        <v>13</v>
      </c>
      <c r="D5" s="5">
        <v>0</v>
      </c>
      <c r="E5" s="5">
        <v>1</v>
      </c>
      <c r="F5" s="95">
        <v>0</v>
      </c>
      <c r="G5" s="95">
        <v>1</v>
      </c>
      <c r="H5" s="5">
        <v>1</v>
      </c>
      <c r="I5" s="101">
        <v>2</v>
      </c>
    </row>
    <row r="6" spans="2:9" ht="27.95" customHeight="1">
      <c r="B6" s="94" t="s">
        <v>45</v>
      </c>
      <c r="C6" s="5">
        <v>20</v>
      </c>
      <c r="D6" s="5">
        <v>0</v>
      </c>
      <c r="E6" s="5">
        <v>1</v>
      </c>
      <c r="F6" s="95">
        <v>1</v>
      </c>
      <c r="G6" s="95">
        <v>2</v>
      </c>
      <c r="H6" s="5">
        <v>2</v>
      </c>
      <c r="I6" s="101">
        <v>3</v>
      </c>
    </row>
    <row r="7" spans="2:9" ht="27.95" customHeight="1">
      <c r="B7" s="94" t="s">
        <v>46</v>
      </c>
      <c r="C7" s="5">
        <v>32</v>
      </c>
      <c r="D7" s="5">
        <v>0</v>
      </c>
      <c r="E7" s="5">
        <v>1</v>
      </c>
      <c r="F7" s="95">
        <v>2</v>
      </c>
      <c r="G7" s="95">
        <v>3</v>
      </c>
      <c r="H7" s="5">
        <v>3</v>
      </c>
      <c r="I7" s="101">
        <v>4</v>
      </c>
    </row>
    <row r="8" spans="2:9" ht="27.95" customHeight="1">
      <c r="B8" s="94" t="s">
        <v>47</v>
      </c>
      <c r="C8" s="5">
        <v>50</v>
      </c>
      <c r="D8" s="5">
        <v>1</v>
      </c>
      <c r="E8" s="5">
        <v>2</v>
      </c>
      <c r="F8" s="95">
        <v>3</v>
      </c>
      <c r="G8" s="95">
        <v>4</v>
      </c>
      <c r="H8" s="5">
        <v>5</v>
      </c>
      <c r="I8" s="101">
        <v>6</v>
      </c>
    </row>
    <row r="9" spans="2:9" ht="27.95" customHeight="1">
      <c r="B9" s="94" t="s">
        <v>48</v>
      </c>
      <c r="C9" s="5">
        <v>80</v>
      </c>
      <c r="D9" s="5">
        <v>2</v>
      </c>
      <c r="E9" s="5">
        <v>3</v>
      </c>
      <c r="F9" s="95">
        <v>5</v>
      </c>
      <c r="G9" s="95">
        <v>6</v>
      </c>
      <c r="H9" s="5">
        <v>7</v>
      </c>
      <c r="I9" s="101">
        <v>8</v>
      </c>
    </row>
    <row r="10" spans="2:9" ht="27.95" customHeight="1">
      <c r="B10" s="94" t="s">
        <v>49</v>
      </c>
      <c r="C10" s="5">
        <v>125</v>
      </c>
      <c r="D10" s="5">
        <v>3</v>
      </c>
      <c r="E10" s="5">
        <v>4</v>
      </c>
      <c r="F10" s="95">
        <v>7</v>
      </c>
      <c r="G10" s="95">
        <v>8</v>
      </c>
      <c r="H10" s="5">
        <v>10</v>
      </c>
      <c r="I10" s="101">
        <v>11</v>
      </c>
    </row>
    <row r="11" spans="2:9" ht="27.95" customHeight="1">
      <c r="B11" s="94" t="s">
        <v>50</v>
      </c>
      <c r="C11" s="5">
        <v>200</v>
      </c>
      <c r="D11" s="5">
        <v>5</v>
      </c>
      <c r="E11" s="5">
        <v>6</v>
      </c>
      <c r="F11" s="95">
        <v>10</v>
      </c>
      <c r="G11" s="95">
        <v>11</v>
      </c>
      <c r="H11" s="5">
        <v>14</v>
      </c>
      <c r="I11" s="101">
        <v>15</v>
      </c>
    </row>
    <row r="12" spans="2:9" ht="27.95" customHeight="1">
      <c r="B12" s="96" t="s">
        <v>51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>
      <c r="B14" s="99" t="s">
        <v>52</v>
      </c>
      <c r="C14" s="99"/>
      <c r="D14" s="99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6" sqref="A36:K38"/>
    </sheetView>
  </sheetViews>
  <sheetFormatPr defaultColWidth="10.375" defaultRowHeight="16.5" customHeight="1"/>
  <cols>
    <col min="1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>
      <c r="A1" s="145" t="s">
        <v>53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4.25">
      <c r="A2" s="38" t="s">
        <v>54</v>
      </c>
      <c r="B2" s="146" t="s">
        <v>293</v>
      </c>
      <c r="C2" s="146"/>
      <c r="D2" s="147" t="s">
        <v>55</v>
      </c>
      <c r="E2" s="147"/>
      <c r="F2" s="146" t="s">
        <v>294</v>
      </c>
      <c r="G2" s="146"/>
      <c r="H2" s="39" t="s">
        <v>56</v>
      </c>
      <c r="I2" s="148" t="s">
        <v>295</v>
      </c>
      <c r="J2" s="148"/>
      <c r="K2" s="149"/>
    </row>
    <row r="3" spans="1:11" ht="14.25">
      <c r="A3" s="150" t="s">
        <v>57</v>
      </c>
      <c r="B3" s="151"/>
      <c r="C3" s="152"/>
      <c r="D3" s="153" t="s">
        <v>58</v>
      </c>
      <c r="E3" s="154"/>
      <c r="F3" s="154"/>
      <c r="G3" s="155"/>
      <c r="H3" s="153" t="s">
        <v>59</v>
      </c>
      <c r="I3" s="154"/>
      <c r="J3" s="154"/>
      <c r="K3" s="155"/>
    </row>
    <row r="4" spans="1:11" ht="15" thickBot="1">
      <c r="A4" s="42" t="s">
        <v>60</v>
      </c>
      <c r="B4" s="156" t="s">
        <v>297</v>
      </c>
      <c r="C4" s="157"/>
      <c r="D4" s="158" t="s">
        <v>61</v>
      </c>
      <c r="E4" s="159"/>
      <c r="F4" s="160">
        <v>45397</v>
      </c>
      <c r="G4" s="161"/>
      <c r="H4" s="158" t="s">
        <v>62</v>
      </c>
      <c r="I4" s="159"/>
      <c r="J4" s="57" t="s">
        <v>63</v>
      </c>
      <c r="K4" s="65" t="s">
        <v>64</v>
      </c>
    </row>
    <row r="5" spans="1:11" ht="14.25">
      <c r="A5" s="45" t="s">
        <v>65</v>
      </c>
      <c r="B5" s="162" t="s">
        <v>147</v>
      </c>
      <c r="C5" s="163"/>
      <c r="D5" s="164" t="s">
        <v>304</v>
      </c>
      <c r="E5" s="159"/>
      <c r="F5" s="160">
        <v>45366</v>
      </c>
      <c r="G5" s="161"/>
      <c r="H5" s="158" t="s">
        <v>66</v>
      </c>
      <c r="I5" s="159"/>
      <c r="J5" s="57" t="s">
        <v>63</v>
      </c>
      <c r="K5" s="65" t="s">
        <v>64</v>
      </c>
    </row>
    <row r="6" spans="1:11" ht="14.25">
      <c r="A6" s="42" t="s">
        <v>67</v>
      </c>
      <c r="B6" s="46">
        <v>2</v>
      </c>
      <c r="C6" s="47">
        <v>6</v>
      </c>
      <c r="D6" s="45" t="s">
        <v>68</v>
      </c>
      <c r="E6" s="59"/>
      <c r="F6" s="160">
        <v>45381</v>
      </c>
      <c r="G6" s="161"/>
      <c r="H6" s="158" t="s">
        <v>69</v>
      </c>
      <c r="I6" s="159"/>
      <c r="J6" s="57" t="s">
        <v>63</v>
      </c>
      <c r="K6" s="65" t="s">
        <v>64</v>
      </c>
    </row>
    <row r="7" spans="1:11" ht="14.25">
      <c r="A7" s="42" t="s">
        <v>70</v>
      </c>
      <c r="B7" s="165">
        <v>5999</v>
      </c>
      <c r="C7" s="166"/>
      <c r="D7" s="45" t="s">
        <v>71</v>
      </c>
      <c r="E7" s="58"/>
      <c r="F7" s="160">
        <v>45381</v>
      </c>
      <c r="G7" s="161"/>
      <c r="H7" s="158" t="s">
        <v>72</v>
      </c>
      <c r="I7" s="159"/>
      <c r="J7" s="57" t="s">
        <v>63</v>
      </c>
      <c r="K7" s="65" t="s">
        <v>64</v>
      </c>
    </row>
    <row r="8" spans="1:11" ht="14.25">
      <c r="A8" s="69"/>
      <c r="B8" s="167"/>
      <c r="C8" s="168"/>
      <c r="D8" s="169" t="s">
        <v>73</v>
      </c>
      <c r="E8" s="170"/>
      <c r="F8" s="171">
        <v>45384</v>
      </c>
      <c r="G8" s="172"/>
      <c r="H8" s="169" t="s">
        <v>74</v>
      </c>
      <c r="I8" s="170"/>
      <c r="J8" s="60" t="s">
        <v>63</v>
      </c>
      <c r="K8" s="66" t="s">
        <v>64</v>
      </c>
    </row>
    <row r="9" spans="1:11" ht="14.25">
      <c r="A9" s="173" t="s">
        <v>75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</row>
    <row r="10" spans="1:11" ht="14.25">
      <c r="A10" s="176" t="s">
        <v>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</row>
    <row r="11" spans="1:11" ht="14.25">
      <c r="A11" s="70" t="s">
        <v>77</v>
      </c>
      <c r="B11" s="71" t="s">
        <v>78</v>
      </c>
      <c r="C11" s="72" t="s">
        <v>79</v>
      </c>
      <c r="D11" s="73"/>
      <c r="E11" s="74" t="s">
        <v>80</v>
      </c>
      <c r="F11" s="71" t="s">
        <v>78</v>
      </c>
      <c r="G11" s="72" t="s">
        <v>79</v>
      </c>
      <c r="H11" s="72" t="s">
        <v>81</v>
      </c>
      <c r="I11" s="74" t="s">
        <v>82</v>
      </c>
      <c r="J11" s="71" t="s">
        <v>78</v>
      </c>
      <c r="K11" s="86" t="s">
        <v>79</v>
      </c>
    </row>
    <row r="12" spans="1:11" ht="14.25">
      <c r="A12" s="45" t="s">
        <v>83</v>
      </c>
      <c r="B12" s="56" t="s">
        <v>78</v>
      </c>
      <c r="C12" s="57" t="s">
        <v>79</v>
      </c>
      <c r="D12" s="58"/>
      <c r="E12" s="59" t="s">
        <v>84</v>
      </c>
      <c r="F12" s="56" t="s">
        <v>78</v>
      </c>
      <c r="G12" s="57" t="s">
        <v>79</v>
      </c>
      <c r="H12" s="57" t="s">
        <v>81</v>
      </c>
      <c r="I12" s="59" t="s">
        <v>85</v>
      </c>
      <c r="J12" s="56" t="s">
        <v>78</v>
      </c>
      <c r="K12" s="65" t="s">
        <v>79</v>
      </c>
    </row>
    <row r="13" spans="1:11" ht="14.25">
      <c r="A13" s="45" t="s">
        <v>86</v>
      </c>
      <c r="B13" s="56" t="s">
        <v>78</v>
      </c>
      <c r="C13" s="57" t="s">
        <v>79</v>
      </c>
      <c r="D13" s="58"/>
      <c r="E13" s="59" t="s">
        <v>87</v>
      </c>
      <c r="F13" s="57" t="s">
        <v>88</v>
      </c>
      <c r="G13" s="57" t="s">
        <v>89</v>
      </c>
      <c r="H13" s="57" t="s">
        <v>81</v>
      </c>
      <c r="I13" s="59" t="s">
        <v>90</v>
      </c>
      <c r="J13" s="56" t="s">
        <v>78</v>
      </c>
      <c r="K13" s="65" t="s">
        <v>79</v>
      </c>
    </row>
    <row r="14" spans="1:11" ht="14.25">
      <c r="A14" s="169" t="s">
        <v>91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9"/>
    </row>
    <row r="15" spans="1:11" ht="14.25">
      <c r="A15" s="176" t="s">
        <v>92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8"/>
    </row>
    <row r="16" spans="1:11" ht="14.25">
      <c r="A16" s="75" t="s">
        <v>93</v>
      </c>
      <c r="B16" s="72" t="s">
        <v>88</v>
      </c>
      <c r="C16" s="72" t="s">
        <v>89</v>
      </c>
      <c r="D16" s="76"/>
      <c r="E16" s="77" t="s">
        <v>94</v>
      </c>
      <c r="F16" s="72" t="s">
        <v>88</v>
      </c>
      <c r="G16" s="72" t="s">
        <v>89</v>
      </c>
      <c r="H16" s="78"/>
      <c r="I16" s="77" t="s">
        <v>95</v>
      </c>
      <c r="J16" s="72" t="s">
        <v>88</v>
      </c>
      <c r="K16" s="86" t="s">
        <v>89</v>
      </c>
    </row>
    <row r="17" spans="1:22" ht="16.5" customHeight="1">
      <c r="A17" s="48" t="s">
        <v>96</v>
      </c>
      <c r="B17" s="57" t="s">
        <v>88</v>
      </c>
      <c r="C17" s="57" t="s">
        <v>89</v>
      </c>
      <c r="D17" s="43"/>
      <c r="E17" s="61" t="s">
        <v>97</v>
      </c>
      <c r="F17" s="57" t="s">
        <v>88</v>
      </c>
      <c r="G17" s="57" t="s">
        <v>89</v>
      </c>
      <c r="H17" s="79"/>
      <c r="I17" s="61" t="s">
        <v>98</v>
      </c>
      <c r="J17" s="57" t="s">
        <v>88</v>
      </c>
      <c r="K17" s="65" t="s">
        <v>89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18" customHeight="1">
      <c r="A18" s="180" t="s">
        <v>99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2"/>
    </row>
    <row r="19" spans="1:22" ht="18" customHeight="1">
      <c r="A19" s="176" t="s">
        <v>100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8"/>
    </row>
    <row r="20" spans="1:22" ht="16.5" customHeight="1">
      <c r="A20" s="183" t="s">
        <v>101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22" ht="21.75" customHeight="1">
      <c r="A21" s="80" t="s">
        <v>102</v>
      </c>
      <c r="B21" s="61" t="s">
        <v>103</v>
      </c>
      <c r="C21" s="61" t="s">
        <v>104</v>
      </c>
      <c r="D21" s="61" t="s">
        <v>105</v>
      </c>
      <c r="E21" s="61" t="s">
        <v>106</v>
      </c>
      <c r="F21" s="61" t="s">
        <v>107</v>
      </c>
      <c r="G21" s="61" t="s">
        <v>108</v>
      </c>
      <c r="H21" s="61" t="s">
        <v>109</v>
      </c>
      <c r="I21" s="61" t="s">
        <v>110</v>
      </c>
      <c r="J21" s="61" t="s">
        <v>111</v>
      </c>
      <c r="K21" s="68" t="s">
        <v>112</v>
      </c>
    </row>
    <row r="22" spans="1:22" ht="16.5" customHeight="1">
      <c r="A22" s="115" t="s">
        <v>306</v>
      </c>
      <c r="B22" s="81"/>
      <c r="C22" s="114"/>
      <c r="D22" s="114">
        <v>250</v>
      </c>
      <c r="E22" s="114">
        <v>831</v>
      </c>
      <c r="F22" s="114">
        <v>986</v>
      </c>
      <c r="G22" s="114">
        <v>636</v>
      </c>
      <c r="H22" s="114">
        <v>297</v>
      </c>
      <c r="I22" s="81"/>
      <c r="J22" s="81"/>
      <c r="K22" s="88"/>
    </row>
    <row r="23" spans="1:22" ht="16.5" customHeight="1">
      <c r="A23" s="114" t="s">
        <v>202</v>
      </c>
      <c r="B23" s="81"/>
      <c r="C23" s="114">
        <v>1</v>
      </c>
      <c r="D23" s="114">
        <v>319</v>
      </c>
      <c r="E23" s="114">
        <v>868</v>
      </c>
      <c r="F23" s="114">
        <v>949</v>
      </c>
      <c r="G23" s="114">
        <v>576</v>
      </c>
      <c r="H23" s="114">
        <v>286</v>
      </c>
      <c r="I23" s="81"/>
      <c r="J23" s="81"/>
      <c r="K23" s="89"/>
    </row>
    <row r="24" spans="1:22" ht="16.5" customHeight="1">
      <c r="A24" s="49"/>
      <c r="B24" s="81"/>
      <c r="C24" s="81"/>
      <c r="D24" s="81"/>
      <c r="E24" s="81"/>
      <c r="F24" s="81"/>
      <c r="G24" s="81"/>
      <c r="H24" s="81"/>
      <c r="I24" s="81"/>
      <c r="J24" s="81"/>
      <c r="K24" s="89"/>
    </row>
    <row r="25" spans="1:22" ht="16.5" customHeight="1">
      <c r="A25" s="49"/>
      <c r="B25" s="81"/>
      <c r="C25" s="81"/>
      <c r="D25" s="81"/>
      <c r="E25" s="81"/>
      <c r="F25" s="81"/>
      <c r="G25" s="81"/>
      <c r="H25" s="81"/>
      <c r="I25" s="81"/>
      <c r="J25" s="81"/>
      <c r="K25" s="90"/>
    </row>
    <row r="26" spans="1:22" ht="16.5" customHeight="1">
      <c r="A26" s="49"/>
      <c r="B26" s="81"/>
      <c r="C26" s="81"/>
      <c r="D26" s="81"/>
      <c r="E26" s="81"/>
      <c r="F26" s="81"/>
      <c r="G26" s="81"/>
      <c r="H26" s="81"/>
      <c r="I26" s="81"/>
      <c r="J26" s="81"/>
      <c r="K26" s="90"/>
    </row>
    <row r="27" spans="1:22" ht="16.5" customHeight="1">
      <c r="A27" s="49"/>
      <c r="B27" s="81"/>
      <c r="C27" s="81"/>
      <c r="D27" s="81"/>
      <c r="E27" s="81"/>
      <c r="F27" s="81"/>
      <c r="G27" s="81"/>
      <c r="H27" s="81"/>
      <c r="I27" s="81"/>
      <c r="J27" s="81"/>
      <c r="K27" s="90"/>
    </row>
    <row r="28" spans="1:22" ht="16.5" customHeight="1">
      <c r="A28" s="49"/>
      <c r="B28" s="81"/>
      <c r="C28" s="81"/>
      <c r="D28" s="81"/>
      <c r="E28" s="81"/>
      <c r="F28" s="81"/>
      <c r="G28" s="81"/>
      <c r="H28" s="81"/>
      <c r="I28" s="81"/>
      <c r="J28" s="81"/>
      <c r="K28" s="90"/>
    </row>
    <row r="29" spans="1:22" ht="18" customHeight="1">
      <c r="A29" s="186" t="s">
        <v>113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22" ht="18.75" customHeight="1">
      <c r="A30" s="189" t="s">
        <v>298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22" ht="18.75" customHeight="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22" ht="18" customHeight="1">
      <c r="A32" s="186" t="s">
        <v>114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4.25">
      <c r="A33" s="195" t="s">
        <v>115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4.25">
      <c r="A34" s="198" t="s">
        <v>116</v>
      </c>
      <c r="B34" s="199"/>
      <c r="C34" s="57" t="s">
        <v>63</v>
      </c>
      <c r="D34" s="57" t="s">
        <v>64</v>
      </c>
      <c r="E34" s="200" t="s">
        <v>117</v>
      </c>
      <c r="F34" s="201"/>
      <c r="G34" s="201"/>
      <c r="H34" s="201"/>
      <c r="I34" s="201"/>
      <c r="J34" s="201"/>
      <c r="K34" s="202"/>
    </row>
    <row r="35" spans="1:11" ht="14.25">
      <c r="A35" s="203" t="s">
        <v>118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4.25">
      <c r="A36" s="204" t="s">
        <v>299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4.25">
      <c r="A37" s="207" t="s">
        <v>300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166"/>
    </row>
    <row r="38" spans="1:11" ht="14.25">
      <c r="A38" s="207" t="s">
        <v>301</v>
      </c>
      <c r="B38" s="208"/>
      <c r="C38" s="208"/>
      <c r="D38" s="208"/>
      <c r="E38" s="208"/>
      <c r="F38" s="208"/>
      <c r="G38" s="208"/>
      <c r="H38" s="208"/>
      <c r="I38" s="208"/>
      <c r="J38" s="208"/>
      <c r="K38" s="166"/>
    </row>
    <row r="39" spans="1:11" ht="14.25">
      <c r="A39" s="209"/>
      <c r="B39" s="208"/>
      <c r="C39" s="208"/>
      <c r="D39" s="208"/>
      <c r="E39" s="208"/>
      <c r="F39" s="208"/>
      <c r="G39" s="208"/>
      <c r="H39" s="208"/>
      <c r="I39" s="208"/>
      <c r="J39" s="208"/>
      <c r="K39" s="166"/>
    </row>
    <row r="40" spans="1:11" ht="14.25">
      <c r="A40" s="209"/>
      <c r="B40" s="208"/>
      <c r="C40" s="208"/>
      <c r="D40" s="208"/>
      <c r="E40" s="208"/>
      <c r="F40" s="208"/>
      <c r="G40" s="208"/>
      <c r="H40" s="208"/>
      <c r="I40" s="208"/>
      <c r="J40" s="208"/>
      <c r="K40" s="166"/>
    </row>
    <row r="41" spans="1:11" ht="14.25">
      <c r="A41" s="209"/>
      <c r="B41" s="208"/>
      <c r="C41" s="208"/>
      <c r="D41" s="208"/>
      <c r="E41" s="208"/>
      <c r="F41" s="208"/>
      <c r="G41" s="208"/>
      <c r="H41" s="208"/>
      <c r="I41" s="208"/>
      <c r="J41" s="208"/>
      <c r="K41" s="166"/>
    </row>
    <row r="42" spans="1:11" ht="14.25">
      <c r="A42" s="209"/>
      <c r="B42" s="208"/>
      <c r="C42" s="208"/>
      <c r="D42" s="208"/>
      <c r="E42" s="208"/>
      <c r="F42" s="208"/>
      <c r="G42" s="208"/>
      <c r="H42" s="208"/>
      <c r="I42" s="208"/>
      <c r="J42" s="208"/>
      <c r="K42" s="166"/>
    </row>
    <row r="43" spans="1:11" ht="14.25">
      <c r="A43" s="210" t="s">
        <v>119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176" t="s">
        <v>120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8"/>
    </row>
    <row r="45" spans="1:11" ht="14.25">
      <c r="A45" s="75" t="s">
        <v>121</v>
      </c>
      <c r="B45" s="72" t="s">
        <v>88</v>
      </c>
      <c r="C45" s="72" t="s">
        <v>89</v>
      </c>
      <c r="D45" s="72" t="s">
        <v>81</v>
      </c>
      <c r="E45" s="77" t="s">
        <v>122</v>
      </c>
      <c r="F45" s="72" t="s">
        <v>88</v>
      </c>
      <c r="G45" s="72" t="s">
        <v>89</v>
      </c>
      <c r="H45" s="72" t="s">
        <v>81</v>
      </c>
      <c r="I45" s="77" t="s">
        <v>123</v>
      </c>
      <c r="J45" s="72" t="s">
        <v>88</v>
      </c>
      <c r="K45" s="86" t="s">
        <v>89</v>
      </c>
    </row>
    <row r="46" spans="1:11" ht="14.25">
      <c r="A46" s="48" t="s">
        <v>80</v>
      </c>
      <c r="B46" s="57" t="s">
        <v>88</v>
      </c>
      <c r="C46" s="57" t="s">
        <v>89</v>
      </c>
      <c r="D46" s="57" t="s">
        <v>81</v>
      </c>
      <c r="E46" s="61" t="s">
        <v>87</v>
      </c>
      <c r="F46" s="57" t="s">
        <v>88</v>
      </c>
      <c r="G46" s="57" t="s">
        <v>89</v>
      </c>
      <c r="H46" s="57" t="s">
        <v>81</v>
      </c>
      <c r="I46" s="61" t="s">
        <v>98</v>
      </c>
      <c r="J46" s="57" t="s">
        <v>88</v>
      </c>
      <c r="K46" s="65" t="s">
        <v>89</v>
      </c>
    </row>
    <row r="47" spans="1:11" ht="14.25">
      <c r="A47" s="169" t="s">
        <v>91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9"/>
    </row>
    <row r="48" spans="1:11" ht="14.25">
      <c r="A48" s="203" t="s">
        <v>124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4.25">
      <c r="A49" s="213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82" t="s">
        <v>125</v>
      </c>
      <c r="B50" s="214" t="s">
        <v>126</v>
      </c>
      <c r="C50" s="214"/>
      <c r="D50" s="83" t="s">
        <v>127</v>
      </c>
      <c r="E50" s="116" t="s">
        <v>302</v>
      </c>
      <c r="F50" s="84" t="s">
        <v>128</v>
      </c>
      <c r="G50" s="85">
        <v>45367</v>
      </c>
      <c r="H50" s="215" t="s">
        <v>129</v>
      </c>
      <c r="I50" s="216"/>
      <c r="J50" s="217" t="s">
        <v>303</v>
      </c>
      <c r="K50" s="218"/>
    </row>
    <row r="51" spans="1:11" ht="14.25">
      <c r="A51" s="203" t="s">
        <v>130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5" thickBot="1">
      <c r="A52" s="219"/>
      <c r="B52" s="220"/>
      <c r="C52" s="220"/>
      <c r="D52" s="220"/>
      <c r="E52" s="220"/>
      <c r="F52" s="220"/>
      <c r="G52" s="220"/>
      <c r="H52" s="220"/>
      <c r="I52" s="220"/>
      <c r="J52" s="220"/>
      <c r="K52" s="221"/>
    </row>
    <row r="53" spans="1:11" ht="15" thickBot="1">
      <c r="A53" s="82" t="s">
        <v>125</v>
      </c>
      <c r="B53" s="214" t="s">
        <v>126</v>
      </c>
      <c r="C53" s="214"/>
      <c r="D53" s="83" t="s">
        <v>127</v>
      </c>
      <c r="E53" s="117" t="s">
        <v>302</v>
      </c>
      <c r="F53" s="84" t="s">
        <v>131</v>
      </c>
      <c r="G53" s="85">
        <v>45367</v>
      </c>
      <c r="H53" s="215" t="s">
        <v>129</v>
      </c>
      <c r="I53" s="216"/>
      <c r="J53" s="217" t="s">
        <v>303</v>
      </c>
      <c r="K53" s="21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="125" zoomScaleNormal="125" workbookViewId="0">
      <selection activeCell="I57" sqref="I57"/>
    </sheetView>
  </sheetViews>
  <sheetFormatPr defaultColWidth="10" defaultRowHeight="16.5" customHeight="1"/>
  <cols>
    <col min="1" max="16384" width="10" style="37"/>
  </cols>
  <sheetData>
    <row r="1" spans="1:11" ht="22.5" customHeight="1" thickBot="1">
      <c r="A1" s="222" t="s">
        <v>132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7.25" customHeight="1" thickBot="1">
      <c r="A2" s="38" t="s">
        <v>54</v>
      </c>
      <c r="B2" s="146" t="s">
        <v>293</v>
      </c>
      <c r="C2" s="146"/>
      <c r="D2" s="147" t="s">
        <v>55</v>
      </c>
      <c r="E2" s="147"/>
      <c r="F2" s="146" t="s">
        <v>294</v>
      </c>
      <c r="G2" s="146"/>
      <c r="H2" s="39" t="s">
        <v>56</v>
      </c>
      <c r="I2" s="148" t="s">
        <v>295</v>
      </c>
      <c r="J2" s="148"/>
      <c r="K2" s="149"/>
    </row>
    <row r="3" spans="1:11" ht="16.5" customHeight="1">
      <c r="A3" s="150" t="s">
        <v>57</v>
      </c>
      <c r="B3" s="151"/>
      <c r="C3" s="152"/>
      <c r="D3" s="153" t="s">
        <v>58</v>
      </c>
      <c r="E3" s="154"/>
      <c r="F3" s="154"/>
      <c r="G3" s="155"/>
      <c r="H3" s="153" t="s">
        <v>59</v>
      </c>
      <c r="I3" s="154"/>
      <c r="J3" s="154"/>
      <c r="K3" s="155"/>
    </row>
    <row r="4" spans="1:11" ht="16.5" customHeight="1" thickBot="1">
      <c r="A4" s="42" t="s">
        <v>60</v>
      </c>
      <c r="B4" s="156" t="s">
        <v>297</v>
      </c>
      <c r="C4" s="157"/>
      <c r="D4" s="158" t="s">
        <v>61</v>
      </c>
      <c r="E4" s="159"/>
      <c r="F4" s="160">
        <v>45397</v>
      </c>
      <c r="G4" s="161"/>
      <c r="H4" s="158" t="s">
        <v>133</v>
      </c>
      <c r="I4" s="159"/>
      <c r="J4" s="57" t="s">
        <v>63</v>
      </c>
      <c r="K4" s="65" t="s">
        <v>64</v>
      </c>
    </row>
    <row r="5" spans="1:11" ht="16.5" customHeight="1">
      <c r="A5" s="45" t="s">
        <v>65</v>
      </c>
      <c r="B5" s="162" t="s">
        <v>147</v>
      </c>
      <c r="C5" s="163"/>
      <c r="D5" s="158" t="s">
        <v>134</v>
      </c>
      <c r="E5" s="159"/>
      <c r="F5" s="160">
        <v>45366</v>
      </c>
      <c r="G5" s="161"/>
      <c r="H5" s="158" t="s">
        <v>135</v>
      </c>
      <c r="I5" s="159"/>
      <c r="J5" s="57" t="s">
        <v>63</v>
      </c>
      <c r="K5" s="65" t="s">
        <v>64</v>
      </c>
    </row>
    <row r="6" spans="1:11" ht="16.5" customHeight="1">
      <c r="A6" s="42" t="s">
        <v>67</v>
      </c>
      <c r="B6" s="46">
        <v>2</v>
      </c>
      <c r="C6" s="47">
        <v>6</v>
      </c>
      <c r="D6" s="158" t="s">
        <v>136</v>
      </c>
      <c r="E6" s="159"/>
      <c r="F6" s="160">
        <v>45381</v>
      </c>
      <c r="G6" s="161"/>
      <c r="H6" s="223" t="s">
        <v>137</v>
      </c>
      <c r="I6" s="224"/>
      <c r="J6" s="224"/>
      <c r="K6" s="225"/>
    </row>
    <row r="7" spans="1:11" ht="16.5" customHeight="1">
      <c r="A7" s="42" t="s">
        <v>70</v>
      </c>
      <c r="B7" s="165">
        <v>5999</v>
      </c>
      <c r="C7" s="166"/>
      <c r="D7" s="42" t="s">
        <v>138</v>
      </c>
      <c r="E7" s="44"/>
      <c r="F7" s="160">
        <v>45381</v>
      </c>
      <c r="G7" s="161"/>
      <c r="H7" s="226"/>
      <c r="I7" s="156"/>
      <c r="J7" s="156"/>
      <c r="K7" s="157"/>
    </row>
    <row r="8" spans="1:11" ht="16.5" customHeight="1" thickBot="1">
      <c r="A8" s="50"/>
      <c r="B8" s="167"/>
      <c r="C8" s="168"/>
      <c r="D8" s="169" t="s">
        <v>73</v>
      </c>
      <c r="E8" s="170"/>
      <c r="F8" s="171">
        <v>45384</v>
      </c>
      <c r="G8" s="172"/>
      <c r="H8" s="227"/>
      <c r="I8" s="228"/>
      <c r="J8" s="228"/>
      <c r="K8" s="229"/>
    </row>
    <row r="9" spans="1:11" ht="16.5" customHeight="1" thickBot="1">
      <c r="A9" s="230" t="s">
        <v>139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pans="1:11" ht="16.5" customHeight="1">
      <c r="A10" s="51" t="s">
        <v>77</v>
      </c>
      <c r="B10" s="52" t="s">
        <v>78</v>
      </c>
      <c r="C10" s="53" t="s">
        <v>79</v>
      </c>
      <c r="D10" s="54"/>
      <c r="E10" s="55" t="s">
        <v>82</v>
      </c>
      <c r="F10" s="52" t="s">
        <v>78</v>
      </c>
      <c r="G10" s="53" t="s">
        <v>79</v>
      </c>
      <c r="H10" s="52"/>
      <c r="I10" s="55" t="s">
        <v>80</v>
      </c>
      <c r="J10" s="52" t="s">
        <v>78</v>
      </c>
      <c r="K10" s="67" t="s">
        <v>79</v>
      </c>
    </row>
    <row r="11" spans="1:11" ht="16.5" customHeight="1">
      <c r="A11" s="45" t="s">
        <v>83</v>
      </c>
      <c r="B11" s="56" t="s">
        <v>78</v>
      </c>
      <c r="C11" s="57" t="s">
        <v>79</v>
      </c>
      <c r="D11" s="58"/>
      <c r="E11" s="59" t="s">
        <v>85</v>
      </c>
      <c r="F11" s="56" t="s">
        <v>78</v>
      </c>
      <c r="G11" s="57" t="s">
        <v>79</v>
      </c>
      <c r="H11" s="56"/>
      <c r="I11" s="59" t="s">
        <v>90</v>
      </c>
      <c r="J11" s="56" t="s">
        <v>78</v>
      </c>
      <c r="K11" s="65" t="s">
        <v>79</v>
      </c>
    </row>
    <row r="12" spans="1:11" ht="16.5" customHeight="1">
      <c r="A12" s="169" t="s">
        <v>117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9"/>
    </row>
    <row r="13" spans="1:11" ht="16.5" customHeight="1">
      <c r="A13" s="231" t="s">
        <v>140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pans="1:11" ht="16.5" customHeight="1">
      <c r="A14" s="232" t="s">
        <v>305</v>
      </c>
      <c r="B14" s="233"/>
      <c r="C14" s="233"/>
      <c r="D14" s="233"/>
      <c r="E14" s="233"/>
      <c r="F14" s="233"/>
      <c r="G14" s="233"/>
      <c r="H14" s="233"/>
      <c r="I14" s="234"/>
      <c r="J14" s="234"/>
      <c r="K14" s="235"/>
    </row>
    <row r="15" spans="1:11" ht="16.5" customHeight="1">
      <c r="A15" s="236"/>
      <c r="B15" s="237"/>
      <c r="C15" s="237"/>
      <c r="D15" s="238"/>
      <c r="E15" s="239"/>
      <c r="F15" s="237"/>
      <c r="G15" s="237"/>
      <c r="H15" s="238"/>
      <c r="I15" s="240"/>
      <c r="J15" s="241"/>
      <c r="K15" s="242"/>
    </row>
    <row r="16" spans="1:11" ht="16.5" customHeight="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spans="1:11" ht="16.5" customHeight="1">
      <c r="A17" s="231" t="s">
        <v>141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pans="1:11" ht="16.5" customHeight="1">
      <c r="A18" s="232" t="s">
        <v>307</v>
      </c>
      <c r="B18" s="233"/>
      <c r="C18" s="233"/>
      <c r="D18" s="233"/>
      <c r="E18" s="233"/>
      <c r="F18" s="233"/>
      <c r="G18" s="233"/>
      <c r="H18" s="233"/>
      <c r="I18" s="234"/>
      <c r="J18" s="234"/>
      <c r="K18" s="235"/>
    </row>
    <row r="19" spans="1:11" ht="16.5" customHeight="1">
      <c r="A19" s="236"/>
      <c r="B19" s="237"/>
      <c r="C19" s="237"/>
      <c r="D19" s="238"/>
      <c r="E19" s="239"/>
      <c r="F19" s="237"/>
      <c r="G19" s="237"/>
      <c r="H19" s="238"/>
      <c r="I19" s="240"/>
      <c r="J19" s="241"/>
      <c r="K19" s="242"/>
    </row>
    <row r="20" spans="1:11" ht="16.5" customHeight="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11" ht="16.5" customHeight="1">
      <c r="A21" s="243" t="s">
        <v>114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 ht="16.5" customHeight="1">
      <c r="A22" s="244" t="s">
        <v>115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5"/>
    </row>
    <row r="23" spans="1:11" ht="16.5" customHeight="1">
      <c r="A23" s="198" t="s">
        <v>116</v>
      </c>
      <c r="B23" s="199"/>
      <c r="C23" s="57" t="s">
        <v>63</v>
      </c>
      <c r="D23" s="57" t="s">
        <v>64</v>
      </c>
      <c r="E23" s="245"/>
      <c r="F23" s="245"/>
      <c r="G23" s="245"/>
      <c r="H23" s="245"/>
      <c r="I23" s="245"/>
      <c r="J23" s="245"/>
      <c r="K23" s="246"/>
    </row>
    <row r="24" spans="1:11" ht="16.5" customHeight="1">
      <c r="A24" s="158" t="s">
        <v>142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7"/>
    </row>
    <row r="25" spans="1:11" ht="16.5" customHeight="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1" ht="16.5" customHeight="1">
      <c r="A26" s="230" t="s">
        <v>120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pans="1:11" ht="16.5" customHeight="1">
      <c r="A27" s="40" t="s">
        <v>121</v>
      </c>
      <c r="B27" s="53" t="s">
        <v>88</v>
      </c>
      <c r="C27" s="53" t="s">
        <v>89</v>
      </c>
      <c r="D27" s="53" t="s">
        <v>81</v>
      </c>
      <c r="E27" s="41" t="s">
        <v>122</v>
      </c>
      <c r="F27" s="53" t="s">
        <v>88</v>
      </c>
      <c r="G27" s="53" t="s">
        <v>89</v>
      </c>
      <c r="H27" s="53" t="s">
        <v>81</v>
      </c>
      <c r="I27" s="41" t="s">
        <v>123</v>
      </c>
      <c r="J27" s="53" t="s">
        <v>88</v>
      </c>
      <c r="K27" s="67" t="s">
        <v>89</v>
      </c>
    </row>
    <row r="28" spans="1:11" ht="16.5" customHeight="1">
      <c r="A28" s="48" t="s">
        <v>80</v>
      </c>
      <c r="B28" s="57" t="s">
        <v>88</v>
      </c>
      <c r="C28" s="57" t="s">
        <v>89</v>
      </c>
      <c r="D28" s="57" t="s">
        <v>81</v>
      </c>
      <c r="E28" s="61" t="s">
        <v>87</v>
      </c>
      <c r="F28" s="57" t="s">
        <v>88</v>
      </c>
      <c r="G28" s="57" t="s">
        <v>89</v>
      </c>
      <c r="H28" s="57" t="s">
        <v>81</v>
      </c>
      <c r="I28" s="61" t="s">
        <v>98</v>
      </c>
      <c r="J28" s="57" t="s">
        <v>88</v>
      </c>
      <c r="K28" s="65" t="s">
        <v>89</v>
      </c>
    </row>
    <row r="29" spans="1:11" ht="16.5" customHeight="1">
      <c r="A29" s="158" t="s">
        <v>91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50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30" t="s">
        <v>143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spans="1:11" ht="17.25" customHeight="1">
      <c r="A32" s="204" t="s">
        <v>299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7.25" customHeight="1">
      <c r="A33" s="207" t="s">
        <v>300</v>
      </c>
      <c r="B33" s="208"/>
      <c r="C33" s="208"/>
      <c r="D33" s="208"/>
      <c r="E33" s="208"/>
      <c r="F33" s="208"/>
      <c r="G33" s="208"/>
      <c r="H33" s="208"/>
      <c r="I33" s="208"/>
      <c r="J33" s="208"/>
      <c r="K33" s="166"/>
    </row>
    <row r="34" spans="1:11" ht="17.25" customHeight="1">
      <c r="A34" s="207" t="s">
        <v>301</v>
      </c>
      <c r="B34" s="208"/>
      <c r="C34" s="208"/>
      <c r="D34" s="208"/>
      <c r="E34" s="208"/>
      <c r="F34" s="208"/>
      <c r="G34" s="208"/>
      <c r="H34" s="208"/>
      <c r="I34" s="208"/>
      <c r="J34" s="208"/>
      <c r="K34" s="166"/>
    </row>
    <row r="35" spans="1:11" ht="17.25" customHeight="1">
      <c r="A35" s="209"/>
      <c r="B35" s="208"/>
      <c r="C35" s="208"/>
      <c r="D35" s="208"/>
      <c r="E35" s="208"/>
      <c r="F35" s="208"/>
      <c r="G35" s="208"/>
      <c r="H35" s="208"/>
      <c r="I35" s="208"/>
      <c r="J35" s="208"/>
      <c r="K35" s="166"/>
    </row>
    <row r="36" spans="1:11" ht="17.25" customHeight="1">
      <c r="A36" s="209"/>
      <c r="B36" s="208"/>
      <c r="C36" s="208"/>
      <c r="D36" s="208"/>
      <c r="E36" s="208"/>
      <c r="F36" s="208"/>
      <c r="G36" s="208"/>
      <c r="H36" s="208"/>
      <c r="I36" s="208"/>
      <c r="J36" s="208"/>
      <c r="K36" s="166"/>
    </row>
    <row r="37" spans="1:11" ht="17.25" customHeight="1">
      <c r="A37" s="209"/>
      <c r="B37" s="208"/>
      <c r="C37" s="208"/>
      <c r="D37" s="208"/>
      <c r="E37" s="208"/>
      <c r="F37" s="208"/>
      <c r="G37" s="208"/>
      <c r="H37" s="208"/>
      <c r="I37" s="208"/>
      <c r="J37" s="208"/>
      <c r="K37" s="166"/>
    </row>
    <row r="38" spans="1:11" ht="17.25" customHeight="1">
      <c r="A38" s="209"/>
      <c r="B38" s="208"/>
      <c r="C38" s="208"/>
      <c r="D38" s="208"/>
      <c r="E38" s="208"/>
      <c r="F38" s="208"/>
      <c r="G38" s="208"/>
      <c r="H38" s="208"/>
      <c r="I38" s="208"/>
      <c r="J38" s="208"/>
      <c r="K38" s="166"/>
    </row>
    <row r="39" spans="1:11" ht="17.25" customHeight="1">
      <c r="A39" s="209"/>
      <c r="B39" s="208"/>
      <c r="C39" s="208"/>
      <c r="D39" s="208"/>
      <c r="E39" s="208"/>
      <c r="F39" s="208"/>
      <c r="G39" s="208"/>
      <c r="H39" s="208"/>
      <c r="I39" s="208"/>
      <c r="J39" s="208"/>
      <c r="K39" s="166"/>
    </row>
    <row r="40" spans="1:11" ht="17.25" customHeight="1">
      <c r="A40" s="209"/>
      <c r="B40" s="208"/>
      <c r="C40" s="208"/>
      <c r="D40" s="208"/>
      <c r="E40" s="208"/>
      <c r="F40" s="208"/>
      <c r="G40" s="208"/>
      <c r="H40" s="208"/>
      <c r="I40" s="208"/>
      <c r="J40" s="208"/>
      <c r="K40" s="166"/>
    </row>
    <row r="41" spans="1:11" ht="17.25" customHeight="1">
      <c r="A41" s="209"/>
      <c r="B41" s="208"/>
      <c r="C41" s="208"/>
      <c r="D41" s="208"/>
      <c r="E41" s="208"/>
      <c r="F41" s="208"/>
      <c r="G41" s="208"/>
      <c r="H41" s="208"/>
      <c r="I41" s="208"/>
      <c r="J41" s="208"/>
      <c r="K41" s="166"/>
    </row>
    <row r="42" spans="1:11" ht="17.25" customHeight="1">
      <c r="A42" s="209"/>
      <c r="B42" s="208"/>
      <c r="C42" s="208"/>
      <c r="D42" s="208"/>
      <c r="E42" s="208"/>
      <c r="F42" s="208"/>
      <c r="G42" s="208"/>
      <c r="H42" s="208"/>
      <c r="I42" s="208"/>
      <c r="J42" s="208"/>
      <c r="K42" s="166"/>
    </row>
    <row r="43" spans="1:11" ht="17.25" customHeight="1">
      <c r="A43" s="210" t="s">
        <v>119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230" t="s">
        <v>144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spans="1:11" ht="18" customHeight="1">
      <c r="A45" s="251" t="s">
        <v>117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spans="1:11" ht="18" customHeight="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spans="1:11" ht="18" customHeight="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pans="1:11" ht="21" customHeight="1">
      <c r="A48" s="62" t="s">
        <v>125</v>
      </c>
      <c r="B48" s="254" t="s">
        <v>126</v>
      </c>
      <c r="C48" s="254"/>
      <c r="D48" s="63" t="s">
        <v>127</v>
      </c>
      <c r="E48" s="118" t="s">
        <v>308</v>
      </c>
      <c r="F48" s="63" t="s">
        <v>128</v>
      </c>
      <c r="G48" s="64">
        <v>45369</v>
      </c>
      <c r="H48" s="255" t="s">
        <v>129</v>
      </c>
      <c r="I48" s="255"/>
      <c r="J48" s="256" t="s">
        <v>309</v>
      </c>
      <c r="K48" s="257"/>
    </row>
    <row r="49" spans="1:11" ht="16.5" customHeight="1">
      <c r="A49" s="176" t="s">
        <v>130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8"/>
    </row>
    <row r="50" spans="1:11" ht="16.5" customHeight="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 thickBot="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 thickBot="1">
      <c r="A52" s="62" t="s">
        <v>125</v>
      </c>
      <c r="B52" s="254" t="s">
        <v>126</v>
      </c>
      <c r="C52" s="254"/>
      <c r="D52" s="63" t="s">
        <v>127</v>
      </c>
      <c r="E52" s="118" t="s">
        <v>308</v>
      </c>
      <c r="F52" s="63" t="s">
        <v>128</v>
      </c>
      <c r="G52" s="64">
        <v>45369</v>
      </c>
      <c r="H52" s="255" t="s">
        <v>129</v>
      </c>
      <c r="I52" s="255"/>
      <c r="J52" s="256" t="s">
        <v>309</v>
      </c>
      <c r="K52" s="2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abSelected="1" zoomScaleNormal="100" workbookViewId="0">
      <selection activeCell="N6" sqref="N6"/>
    </sheetView>
  </sheetViews>
  <sheetFormatPr defaultColWidth="10.125" defaultRowHeight="14.25"/>
  <cols>
    <col min="1" max="1" width="9.625" style="309" customWidth="1"/>
    <col min="2" max="2" width="11.125" style="309" customWidth="1"/>
    <col min="3" max="3" width="9.125" style="309" customWidth="1"/>
    <col min="4" max="4" width="9.5" style="309" customWidth="1"/>
    <col min="5" max="5" width="9.125" style="309" customWidth="1"/>
    <col min="6" max="6" width="10.375" style="309" customWidth="1"/>
    <col min="7" max="7" width="9.5" style="309" customWidth="1"/>
    <col min="8" max="8" width="9.125" style="309" customWidth="1"/>
    <col min="9" max="9" width="8.125" style="309" customWidth="1"/>
    <col min="10" max="10" width="10.5" style="309" customWidth="1"/>
    <col min="11" max="11" width="12.125" style="309" customWidth="1"/>
    <col min="12" max="16384" width="10.125" style="309"/>
  </cols>
  <sheetData>
    <row r="1" spans="1:11" ht="25.5">
      <c r="A1" s="308" t="s">
        <v>145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>
      <c r="A2" s="310" t="s">
        <v>54</v>
      </c>
      <c r="B2" s="391" t="s">
        <v>362</v>
      </c>
      <c r="C2" s="311"/>
      <c r="D2" s="312" t="s">
        <v>60</v>
      </c>
      <c r="E2" s="313" t="s">
        <v>296</v>
      </c>
      <c r="F2" s="314"/>
      <c r="G2" s="315" t="s">
        <v>147</v>
      </c>
      <c r="H2" s="316"/>
      <c r="I2" s="317" t="s">
        <v>56</v>
      </c>
      <c r="J2" s="318" t="s">
        <v>148</v>
      </c>
      <c r="K2" s="319"/>
    </row>
    <row r="3" spans="1:11">
      <c r="A3" s="320" t="s">
        <v>70</v>
      </c>
      <c r="B3" s="321">
        <v>5999</v>
      </c>
      <c r="C3" s="321"/>
      <c r="D3" s="322" t="s">
        <v>149</v>
      </c>
      <c r="E3" s="323">
        <v>45397</v>
      </c>
      <c r="F3" s="324"/>
      <c r="G3" s="324"/>
      <c r="H3" s="325" t="s">
        <v>150</v>
      </c>
      <c r="I3" s="325"/>
      <c r="J3" s="325"/>
      <c r="K3" s="326"/>
    </row>
    <row r="4" spans="1:11">
      <c r="A4" s="327" t="s">
        <v>67</v>
      </c>
      <c r="B4" s="328">
        <v>2</v>
      </c>
      <c r="C4" s="328">
        <v>7</v>
      </c>
      <c r="D4" s="329" t="s">
        <v>151</v>
      </c>
      <c r="E4" s="324" t="s">
        <v>152</v>
      </c>
      <c r="F4" s="324"/>
      <c r="G4" s="324"/>
      <c r="H4" s="330" t="s">
        <v>153</v>
      </c>
      <c r="I4" s="330"/>
      <c r="J4" s="331" t="s">
        <v>63</v>
      </c>
      <c r="K4" s="332" t="s">
        <v>64</v>
      </c>
    </row>
    <row r="5" spans="1:11">
      <c r="A5" s="327" t="s">
        <v>154</v>
      </c>
      <c r="B5" s="321">
        <v>1</v>
      </c>
      <c r="C5" s="321"/>
      <c r="D5" s="322"/>
      <c r="E5" s="322"/>
      <c r="F5" s="322"/>
      <c r="G5" s="322"/>
      <c r="H5" s="330" t="s">
        <v>155</v>
      </c>
      <c r="I5" s="330"/>
      <c r="J5" s="331" t="s">
        <v>63</v>
      </c>
      <c r="K5" s="332" t="s">
        <v>64</v>
      </c>
    </row>
    <row r="6" spans="1:11" ht="39.950000000000003" customHeight="1">
      <c r="A6" s="333" t="s">
        <v>156</v>
      </c>
      <c r="B6" s="334">
        <v>200</v>
      </c>
      <c r="C6" s="335"/>
      <c r="D6" s="336" t="s">
        <v>157</v>
      </c>
      <c r="E6" s="337">
        <v>6004</v>
      </c>
      <c r="F6" s="338"/>
      <c r="G6" s="339"/>
      <c r="H6" s="340" t="s">
        <v>158</v>
      </c>
      <c r="I6" s="340"/>
      <c r="J6" s="341" t="s">
        <v>63</v>
      </c>
      <c r="K6" s="342" t="s">
        <v>64</v>
      </c>
    </row>
    <row r="7" spans="1:11">
      <c r="A7" s="343"/>
      <c r="B7" s="344"/>
      <c r="C7" s="344"/>
      <c r="D7" s="343"/>
      <c r="E7" s="344"/>
      <c r="F7" s="345"/>
      <c r="G7" s="343"/>
      <c r="H7" s="345"/>
      <c r="I7" s="344"/>
      <c r="J7" s="344"/>
      <c r="K7" s="344"/>
    </row>
    <row r="8" spans="1:11">
      <c r="A8" s="346" t="s">
        <v>159</v>
      </c>
      <c r="B8" s="347" t="s">
        <v>160</v>
      </c>
      <c r="C8" s="347" t="s">
        <v>161</v>
      </c>
      <c r="D8" s="347" t="s">
        <v>162</v>
      </c>
      <c r="E8" s="347" t="s">
        <v>163</v>
      </c>
      <c r="F8" s="347" t="s">
        <v>164</v>
      </c>
      <c r="G8" s="348"/>
      <c r="H8" s="349"/>
      <c r="I8" s="349"/>
      <c r="J8" s="349"/>
      <c r="K8" s="350"/>
    </row>
    <row r="9" spans="1:11">
      <c r="A9" s="351" t="s">
        <v>165</v>
      </c>
      <c r="B9" s="330"/>
      <c r="C9" s="331" t="s">
        <v>63</v>
      </c>
      <c r="D9" s="331" t="s">
        <v>64</v>
      </c>
      <c r="E9" s="322" t="s">
        <v>166</v>
      </c>
      <c r="F9" s="352" t="s">
        <v>167</v>
      </c>
      <c r="G9" s="353"/>
      <c r="H9" s="354"/>
      <c r="I9" s="354"/>
      <c r="J9" s="354"/>
      <c r="K9" s="355"/>
    </row>
    <row r="10" spans="1:11">
      <c r="A10" s="351" t="s">
        <v>168</v>
      </c>
      <c r="B10" s="330"/>
      <c r="C10" s="331" t="s">
        <v>63</v>
      </c>
      <c r="D10" s="331" t="s">
        <v>64</v>
      </c>
      <c r="E10" s="322" t="s">
        <v>169</v>
      </c>
      <c r="F10" s="352" t="s">
        <v>170</v>
      </c>
      <c r="G10" s="353" t="s">
        <v>171</v>
      </c>
      <c r="H10" s="354"/>
      <c r="I10" s="354"/>
      <c r="J10" s="354"/>
      <c r="K10" s="355"/>
    </row>
    <row r="11" spans="1:11">
      <c r="A11" s="356" t="s">
        <v>139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>
      <c r="A12" s="320" t="s">
        <v>82</v>
      </c>
      <c r="B12" s="331" t="s">
        <v>78</v>
      </c>
      <c r="C12" s="331" t="s">
        <v>79</v>
      </c>
      <c r="D12" s="352"/>
      <c r="E12" s="322" t="s">
        <v>80</v>
      </c>
      <c r="F12" s="331" t="s">
        <v>78</v>
      </c>
      <c r="G12" s="331" t="s">
        <v>79</v>
      </c>
      <c r="H12" s="331"/>
      <c r="I12" s="322" t="s">
        <v>172</v>
      </c>
      <c r="J12" s="331" t="s">
        <v>78</v>
      </c>
      <c r="K12" s="332" t="s">
        <v>79</v>
      </c>
    </row>
    <row r="13" spans="1:11">
      <c r="A13" s="320" t="s">
        <v>85</v>
      </c>
      <c r="B13" s="331" t="s">
        <v>78</v>
      </c>
      <c r="C13" s="331" t="s">
        <v>79</v>
      </c>
      <c r="D13" s="352"/>
      <c r="E13" s="322" t="s">
        <v>90</v>
      </c>
      <c r="F13" s="331" t="s">
        <v>78</v>
      </c>
      <c r="G13" s="331" t="s">
        <v>79</v>
      </c>
      <c r="H13" s="331"/>
      <c r="I13" s="322" t="s">
        <v>173</v>
      </c>
      <c r="J13" s="331" t="s">
        <v>78</v>
      </c>
      <c r="K13" s="332" t="s">
        <v>79</v>
      </c>
    </row>
    <row r="14" spans="1:11">
      <c r="A14" s="333" t="s">
        <v>174</v>
      </c>
      <c r="B14" s="341" t="s">
        <v>78</v>
      </c>
      <c r="C14" s="341" t="s">
        <v>79</v>
      </c>
      <c r="D14" s="359"/>
      <c r="E14" s="336" t="s">
        <v>175</v>
      </c>
      <c r="F14" s="341" t="s">
        <v>78</v>
      </c>
      <c r="G14" s="341" t="s">
        <v>79</v>
      </c>
      <c r="H14" s="341"/>
      <c r="I14" s="336" t="s">
        <v>176</v>
      </c>
      <c r="J14" s="341" t="s">
        <v>78</v>
      </c>
      <c r="K14" s="342" t="s">
        <v>79</v>
      </c>
    </row>
    <row r="15" spans="1:11">
      <c r="A15" s="343"/>
      <c r="B15" s="345"/>
      <c r="C15" s="345"/>
      <c r="D15" s="344"/>
      <c r="E15" s="343"/>
      <c r="F15" s="345"/>
      <c r="G15" s="345"/>
      <c r="H15" s="345"/>
      <c r="I15" s="343"/>
      <c r="J15" s="345"/>
      <c r="K15" s="345"/>
    </row>
    <row r="16" spans="1:11">
      <c r="A16" s="360" t="s">
        <v>177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2"/>
    </row>
    <row r="17" spans="1:11">
      <c r="A17" s="351" t="s">
        <v>178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63"/>
    </row>
    <row r="18" spans="1:11">
      <c r="A18" s="351" t="s">
        <v>179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3"/>
    </row>
    <row r="19" spans="1:11">
      <c r="A19" s="364" t="s">
        <v>180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351" t="s">
        <v>116</v>
      </c>
      <c r="B24" s="330"/>
      <c r="C24" s="331" t="s">
        <v>63</v>
      </c>
      <c r="D24" s="331" t="s">
        <v>64</v>
      </c>
      <c r="E24" s="325"/>
      <c r="F24" s="325"/>
      <c r="G24" s="325"/>
      <c r="H24" s="325"/>
      <c r="I24" s="325"/>
      <c r="J24" s="325"/>
      <c r="K24" s="326"/>
    </row>
    <row r="25" spans="1:11">
      <c r="A25" s="370" t="s">
        <v>181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182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77" t="s">
        <v>326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 t="s">
        <v>325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 t="s">
        <v>324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 t="s">
        <v>327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23.1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1" ht="18.75" customHeight="1">
      <c r="A34" s="380" t="s">
        <v>183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1" ht="18.75" customHeight="1">
      <c r="A35" s="351" t="s">
        <v>184</v>
      </c>
      <c r="B35" s="330"/>
      <c r="C35" s="330"/>
      <c r="D35" s="325" t="s">
        <v>185</v>
      </c>
      <c r="E35" s="325"/>
      <c r="F35" s="383" t="s">
        <v>186</v>
      </c>
      <c r="G35" s="384"/>
      <c r="H35" s="330" t="s">
        <v>187</v>
      </c>
      <c r="I35" s="330"/>
      <c r="J35" s="330" t="s">
        <v>188</v>
      </c>
      <c r="K35" s="363"/>
    </row>
    <row r="36" spans="1:11" ht="18.75" customHeight="1">
      <c r="A36" s="327" t="s">
        <v>117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63"/>
    </row>
    <row r="37" spans="1:11" ht="30.95" customHeight="1">
      <c r="A37" s="385" t="s">
        <v>331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63"/>
    </row>
    <row r="38" spans="1:11" ht="18.75" customHeight="1">
      <c r="A38" s="385" t="s">
        <v>361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63"/>
    </row>
    <row r="39" spans="1:11" ht="32.1" customHeight="1">
      <c r="A39" s="333" t="s">
        <v>125</v>
      </c>
      <c r="B39" s="386" t="s">
        <v>189</v>
      </c>
      <c r="C39" s="386"/>
      <c r="D39" s="336" t="s">
        <v>190</v>
      </c>
      <c r="E39" s="387" t="s">
        <v>328</v>
      </c>
      <c r="F39" s="336" t="s">
        <v>128</v>
      </c>
      <c r="G39" s="388">
        <v>45391</v>
      </c>
      <c r="H39" s="389" t="s">
        <v>129</v>
      </c>
      <c r="I39" s="389"/>
      <c r="J39" s="386" t="s">
        <v>329</v>
      </c>
      <c r="K39" s="390"/>
    </row>
    <row r="40" spans="1:11" ht="16.5" customHeight="1"/>
    <row r="41" spans="1:11" ht="16.5" customHeight="1"/>
    <row r="42" spans="1:11" ht="16.5" customHeight="1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A15"/>
  <sheetViews>
    <sheetView workbookViewId="0">
      <selection activeCell="C16" sqref="C16"/>
    </sheetView>
  </sheetViews>
  <sheetFormatPr defaultColWidth="9.75" defaultRowHeight="30" customHeight="1"/>
  <cols>
    <col min="1" max="1" width="9.25" style="26" customWidth="1"/>
    <col min="2" max="2" width="7.5" style="26" customWidth="1"/>
    <col min="3" max="3" width="7.25" style="26" customWidth="1"/>
    <col min="4" max="4" width="7.125" style="26" customWidth="1"/>
    <col min="5" max="5" width="7.625" style="26" customWidth="1"/>
    <col min="6" max="6" width="7.75" style="26" customWidth="1"/>
    <col min="7" max="8" width="8.25" style="26" customWidth="1"/>
    <col min="9" max="9" width="1.5" style="26" customWidth="1"/>
    <col min="10" max="15" width="11" style="26" customWidth="1"/>
    <col min="16" max="16381" width="9.75" style="26" customWidth="1"/>
    <col min="16382" max="16384" width="9.75" style="25"/>
  </cols>
  <sheetData>
    <row r="1" spans="1:16381" ht="44.1" customHeight="1">
      <c r="A1" s="265" t="s">
        <v>191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  <c r="XEX1" s="25"/>
      <c r="XEY1" s="25"/>
      <c r="XEZ1" s="25"/>
      <c r="XFA1" s="25"/>
    </row>
    <row r="2" spans="1:16381" ht="30" customHeight="1">
      <c r="A2" s="27" t="s">
        <v>60</v>
      </c>
      <c r="B2" s="264" t="s">
        <v>330</v>
      </c>
      <c r="C2" s="264"/>
      <c r="D2" s="28" t="s">
        <v>65</v>
      </c>
      <c r="E2" s="264" t="s">
        <v>147</v>
      </c>
      <c r="F2" s="264"/>
      <c r="G2" s="264"/>
      <c r="H2" s="264"/>
      <c r="I2" s="269"/>
      <c r="J2" s="266" t="s">
        <v>147</v>
      </c>
      <c r="K2" s="266"/>
      <c r="L2" s="266"/>
      <c r="M2" s="266"/>
      <c r="N2" s="266"/>
      <c r="O2" s="26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5"/>
      <c r="XEH2" s="25"/>
      <c r="XEI2" s="25"/>
      <c r="XEJ2" s="25"/>
      <c r="XEK2" s="25"/>
      <c r="XEL2" s="25"/>
      <c r="XEM2" s="25"/>
      <c r="XEN2" s="25"/>
      <c r="XEO2" s="25"/>
      <c r="XEP2" s="25"/>
      <c r="XEQ2" s="25"/>
      <c r="XER2" s="25"/>
      <c r="XES2" s="25"/>
      <c r="XET2" s="25"/>
      <c r="XEU2" s="25"/>
      <c r="XEV2" s="25"/>
      <c r="XEW2" s="25"/>
      <c r="XEX2" s="25"/>
      <c r="XEY2" s="25"/>
      <c r="XEZ2" s="25"/>
      <c r="XFA2" s="25"/>
    </row>
    <row r="3" spans="1:16381" ht="30" customHeight="1">
      <c r="A3" s="268"/>
      <c r="B3" s="267" t="s">
        <v>192</v>
      </c>
      <c r="C3" s="267"/>
      <c r="D3" s="267"/>
      <c r="E3" s="267"/>
      <c r="F3" s="267"/>
      <c r="G3" s="267"/>
      <c r="H3" s="267"/>
      <c r="I3" s="267"/>
      <c r="J3" s="267" t="s">
        <v>193</v>
      </c>
      <c r="K3" s="267"/>
      <c r="L3" s="267"/>
      <c r="M3" s="267"/>
      <c r="N3" s="267"/>
      <c r="O3" s="267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</row>
    <row r="4" spans="1:16381" ht="30" customHeight="1">
      <c r="A4" s="268"/>
      <c r="B4" s="29" t="s">
        <v>104</v>
      </c>
      <c r="C4" s="30" t="s">
        <v>105</v>
      </c>
      <c r="D4" s="31" t="s">
        <v>106</v>
      </c>
      <c r="E4" s="30" t="s">
        <v>107</v>
      </c>
      <c r="F4" s="30" t="s">
        <v>108</v>
      </c>
      <c r="G4" s="30" t="s">
        <v>109</v>
      </c>
      <c r="H4" s="30" t="s">
        <v>110</v>
      </c>
      <c r="I4" s="270"/>
      <c r="J4" s="30" t="s">
        <v>104</v>
      </c>
      <c r="K4" s="30" t="s">
        <v>105</v>
      </c>
      <c r="L4" s="31" t="s">
        <v>106</v>
      </c>
      <c r="M4" s="30" t="s">
        <v>107</v>
      </c>
      <c r="N4" s="30" t="s">
        <v>108</v>
      </c>
      <c r="O4" s="30" t="s">
        <v>109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5"/>
      <c r="XEL4" s="25"/>
      <c r="XEM4" s="25"/>
      <c r="XEN4" s="25"/>
      <c r="XEO4" s="25"/>
      <c r="XEP4" s="25"/>
      <c r="XEQ4" s="25"/>
      <c r="XER4" s="25"/>
      <c r="XES4" s="25"/>
      <c r="XET4" s="25"/>
      <c r="XEU4" s="25"/>
      <c r="XEV4" s="25"/>
      <c r="XEW4" s="25"/>
      <c r="XEX4" s="25"/>
      <c r="XEY4" s="25"/>
      <c r="XEZ4" s="25"/>
      <c r="XFA4" s="25"/>
    </row>
    <row r="5" spans="1:16381" ht="30" customHeight="1">
      <c r="A5" s="268"/>
      <c r="B5" s="29" t="s">
        <v>194</v>
      </c>
      <c r="C5" s="30" t="s">
        <v>195</v>
      </c>
      <c r="D5" s="31" t="s">
        <v>196</v>
      </c>
      <c r="E5" s="30" t="s">
        <v>197</v>
      </c>
      <c r="F5" s="30" t="s">
        <v>198</v>
      </c>
      <c r="G5" s="30" t="s">
        <v>199</v>
      </c>
      <c r="H5" s="30" t="s">
        <v>200</v>
      </c>
      <c r="I5" s="270"/>
      <c r="J5" s="30" t="s">
        <v>104</v>
      </c>
      <c r="K5" s="126" t="s">
        <v>201</v>
      </c>
      <c r="L5" s="126" t="s">
        <v>201</v>
      </c>
      <c r="M5" s="126" t="s">
        <v>202</v>
      </c>
      <c r="N5" s="126" t="s">
        <v>201</v>
      </c>
      <c r="O5" s="126" t="s">
        <v>202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  <c r="XDQ5" s="25"/>
      <c r="XDR5" s="25"/>
      <c r="XDS5" s="25"/>
      <c r="XDT5" s="25"/>
      <c r="XDU5" s="25"/>
      <c r="XDV5" s="25"/>
      <c r="XDW5" s="25"/>
      <c r="XDX5" s="25"/>
      <c r="XDY5" s="25"/>
      <c r="XDZ5" s="25"/>
      <c r="XEA5" s="25"/>
      <c r="XEB5" s="25"/>
      <c r="XEC5" s="25"/>
      <c r="XED5" s="25"/>
      <c r="XEE5" s="25"/>
      <c r="XEF5" s="25"/>
      <c r="XEG5" s="25"/>
      <c r="XEH5" s="25"/>
      <c r="XEI5" s="25"/>
      <c r="XEJ5" s="25"/>
      <c r="XEK5" s="25"/>
      <c r="XEL5" s="25"/>
      <c r="XEM5" s="25"/>
      <c r="XEN5" s="25"/>
      <c r="XEO5" s="25"/>
      <c r="XEP5" s="25"/>
      <c r="XEQ5" s="25"/>
      <c r="XER5" s="25"/>
      <c r="XES5" s="25"/>
      <c r="XET5" s="25"/>
      <c r="XEU5" s="25"/>
      <c r="XEV5" s="25"/>
      <c r="XEW5" s="25"/>
      <c r="XEX5" s="25"/>
      <c r="XEY5" s="25"/>
      <c r="XEZ5" s="25"/>
      <c r="XFA5" s="25"/>
    </row>
    <row r="6" spans="1:16381" ht="30" customHeight="1">
      <c r="A6" s="32" t="s">
        <v>203</v>
      </c>
      <c r="B6" s="33">
        <f t="shared" ref="B6" si="0">C6-1</f>
        <v>57</v>
      </c>
      <c r="C6" s="33">
        <f t="shared" ref="C6" si="1">D6-2</f>
        <v>58</v>
      </c>
      <c r="D6" s="33">
        <v>60</v>
      </c>
      <c r="E6" s="33">
        <f t="shared" ref="E6" si="2">D6+2</f>
        <v>62</v>
      </c>
      <c r="F6" s="33">
        <f t="shared" ref="F6" si="3">E6+2</f>
        <v>64</v>
      </c>
      <c r="G6" s="33">
        <f t="shared" ref="G6" si="4">F6+1</f>
        <v>65</v>
      </c>
      <c r="H6" s="33">
        <f t="shared" ref="H6" si="5">G6+1</f>
        <v>66</v>
      </c>
      <c r="I6" s="270"/>
      <c r="J6" s="127" t="s">
        <v>205</v>
      </c>
      <c r="K6" s="127" t="s">
        <v>204</v>
      </c>
      <c r="L6" s="127" t="s">
        <v>205</v>
      </c>
      <c r="M6" s="127" t="s">
        <v>206</v>
      </c>
      <c r="N6" s="127" t="s">
        <v>205</v>
      </c>
      <c r="O6" s="127" t="s">
        <v>205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5"/>
      <c r="XEX6" s="25"/>
      <c r="XEY6" s="25"/>
      <c r="XEZ6" s="25"/>
      <c r="XFA6" s="25"/>
    </row>
    <row r="7" spans="1:16381" ht="30" customHeight="1">
      <c r="A7" s="30" t="s">
        <v>208</v>
      </c>
      <c r="B7" s="33">
        <f t="shared" ref="B7:B8" si="6">C7-4</f>
        <v>104</v>
      </c>
      <c r="C7" s="33">
        <f t="shared" ref="C7:C8" si="7">D7-4</f>
        <v>108</v>
      </c>
      <c r="D7" s="33">
        <v>112</v>
      </c>
      <c r="E7" s="33">
        <f t="shared" ref="E7:E8" si="8">D7+4</f>
        <v>116</v>
      </c>
      <c r="F7" s="33">
        <f>E7+4</f>
        <v>120</v>
      </c>
      <c r="G7" s="33">
        <f t="shared" ref="G7:G8" si="9">F7+6</f>
        <v>126</v>
      </c>
      <c r="H7" s="33">
        <f>G7+6</f>
        <v>132</v>
      </c>
      <c r="I7" s="270"/>
      <c r="J7" s="127" t="s">
        <v>204</v>
      </c>
      <c r="K7" s="127" t="s">
        <v>209</v>
      </c>
      <c r="L7" s="127" t="s">
        <v>204</v>
      </c>
      <c r="M7" s="127" t="s">
        <v>209</v>
      </c>
      <c r="N7" s="127" t="s">
        <v>204</v>
      </c>
      <c r="O7" s="127" t="s">
        <v>204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  <c r="XEN7" s="25"/>
      <c r="XEO7" s="25"/>
      <c r="XEP7" s="25"/>
      <c r="XEQ7" s="25"/>
      <c r="XER7" s="25"/>
      <c r="XES7" s="25"/>
      <c r="XET7" s="25"/>
      <c r="XEU7" s="25"/>
      <c r="XEV7" s="25"/>
      <c r="XEW7" s="25"/>
      <c r="XEX7" s="25"/>
      <c r="XEY7" s="25"/>
      <c r="XEZ7" s="25"/>
      <c r="XFA7" s="25"/>
    </row>
    <row r="8" spans="1:16381" ht="30" customHeight="1">
      <c r="A8" s="30" t="s">
        <v>212</v>
      </c>
      <c r="B8" s="33">
        <f t="shared" si="6"/>
        <v>96</v>
      </c>
      <c r="C8" s="33">
        <f t="shared" si="7"/>
        <v>100</v>
      </c>
      <c r="D8" s="33">
        <v>104</v>
      </c>
      <c r="E8" s="33">
        <f t="shared" si="8"/>
        <v>108</v>
      </c>
      <c r="F8" s="33">
        <f>E8+5</f>
        <v>113</v>
      </c>
      <c r="G8" s="33">
        <f t="shared" si="9"/>
        <v>119</v>
      </c>
      <c r="H8" s="33">
        <f>G8+7</f>
        <v>126</v>
      </c>
      <c r="I8" s="270"/>
      <c r="J8" s="127" t="s">
        <v>214</v>
      </c>
      <c r="K8" s="127" t="s">
        <v>211</v>
      </c>
      <c r="L8" s="127" t="s">
        <v>214</v>
      </c>
      <c r="M8" s="127" t="s">
        <v>213</v>
      </c>
      <c r="N8" s="127" t="s">
        <v>214</v>
      </c>
      <c r="O8" s="127" t="s">
        <v>215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</row>
    <row r="9" spans="1:16381" ht="30" customHeight="1">
      <c r="A9" s="34" t="s">
        <v>216</v>
      </c>
      <c r="B9" s="35">
        <f>C9-1</f>
        <v>77.5</v>
      </c>
      <c r="C9" s="35">
        <f>D9-1.5</f>
        <v>78.5</v>
      </c>
      <c r="D9" s="33">
        <v>80</v>
      </c>
      <c r="E9" s="35">
        <f>D9+1.5</f>
        <v>81.5</v>
      </c>
      <c r="F9" s="35">
        <f>E9+1.5</f>
        <v>83</v>
      </c>
      <c r="G9" s="35">
        <f>F9+1.1</f>
        <v>84.1</v>
      </c>
      <c r="H9" s="35">
        <f>G9+1.1</f>
        <v>85.199999999999989</v>
      </c>
      <c r="I9" s="270"/>
      <c r="J9" s="127" t="s">
        <v>219</v>
      </c>
      <c r="K9" s="127" t="s">
        <v>217</v>
      </c>
      <c r="L9" s="127" t="s">
        <v>214</v>
      </c>
      <c r="M9" s="127" t="s">
        <v>218</v>
      </c>
      <c r="N9" s="127" t="s">
        <v>219</v>
      </c>
      <c r="O9" s="127" t="s">
        <v>219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</row>
    <row r="10" spans="1:16381" ht="30" customHeight="1">
      <c r="A10" s="30" t="s">
        <v>220</v>
      </c>
      <c r="B10" s="33">
        <f>C10-0.8</f>
        <v>23.4</v>
      </c>
      <c r="C10" s="33">
        <f>D10-0.8</f>
        <v>24.2</v>
      </c>
      <c r="D10" s="33">
        <v>25</v>
      </c>
      <c r="E10" s="33">
        <f>D10+0.8</f>
        <v>25.8</v>
      </c>
      <c r="F10" s="33">
        <f>E10+0.8</f>
        <v>26.6</v>
      </c>
      <c r="G10" s="33">
        <f>F10+1.3</f>
        <v>27.900000000000002</v>
      </c>
      <c r="H10" s="33">
        <f>G10+1.3</f>
        <v>29.200000000000003</v>
      </c>
      <c r="I10" s="270"/>
      <c r="J10" s="127" t="s">
        <v>209</v>
      </c>
      <c r="K10" s="127" t="s">
        <v>210</v>
      </c>
      <c r="L10" s="127" t="s">
        <v>209</v>
      </c>
      <c r="M10" s="127" t="s">
        <v>221</v>
      </c>
      <c r="N10" s="127" t="s">
        <v>209</v>
      </c>
      <c r="O10" s="127" t="s">
        <v>209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</row>
    <row r="11" spans="1:16381" ht="30" customHeight="1">
      <c r="A11" s="30" t="s">
        <v>222</v>
      </c>
      <c r="B11" s="33">
        <f>C11-0.7</f>
        <v>17.600000000000001</v>
      </c>
      <c r="C11" s="33">
        <f>D11-0.7</f>
        <v>18.3</v>
      </c>
      <c r="D11" s="33">
        <v>19</v>
      </c>
      <c r="E11" s="33">
        <f>D11+0.7</f>
        <v>19.7</v>
      </c>
      <c r="F11" s="33">
        <f>E11+0.7</f>
        <v>20.399999999999999</v>
      </c>
      <c r="G11" s="33">
        <f>F11+0.9</f>
        <v>21.299999999999997</v>
      </c>
      <c r="H11" s="33">
        <f>G11+0.9</f>
        <v>22.199999999999996</v>
      </c>
      <c r="I11" s="270"/>
      <c r="J11" s="127" t="s">
        <v>223</v>
      </c>
      <c r="K11" s="127" t="s">
        <v>209</v>
      </c>
      <c r="L11" s="127" t="s">
        <v>211</v>
      </c>
      <c r="M11" s="127" t="s">
        <v>211</v>
      </c>
      <c r="N11" s="127" t="s">
        <v>223</v>
      </c>
      <c r="O11" s="127" t="s">
        <v>207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5"/>
      <c r="XES11" s="25"/>
      <c r="XET11" s="25"/>
      <c r="XEU11" s="25"/>
      <c r="XEV11" s="25"/>
      <c r="XEW11" s="25"/>
      <c r="XEX11" s="25"/>
      <c r="XEY11" s="25"/>
      <c r="XEZ11" s="25"/>
      <c r="XFA11" s="25"/>
    </row>
    <row r="12" spans="1:16381" ht="30" customHeight="1">
      <c r="A12" s="30" t="s">
        <v>224</v>
      </c>
      <c r="B12" s="33">
        <f t="shared" ref="B12:B15" si="10">C12-0.5</f>
        <v>9</v>
      </c>
      <c r="C12" s="33">
        <f t="shared" ref="C12:C15" si="11">D12-0.5</f>
        <v>9.5</v>
      </c>
      <c r="D12" s="33">
        <v>10</v>
      </c>
      <c r="E12" s="33">
        <f t="shared" ref="E12:E15" si="12">D12+0.5</f>
        <v>10.5</v>
      </c>
      <c r="F12" s="33">
        <f t="shared" ref="F12:F15" si="13">E12+0.5</f>
        <v>11</v>
      </c>
      <c r="G12" s="33">
        <f>F12+0.7</f>
        <v>11.7</v>
      </c>
      <c r="H12" s="33">
        <f>G12+0.7</f>
        <v>12.399999999999999</v>
      </c>
      <c r="J12" s="127" t="s">
        <v>209</v>
      </c>
      <c r="K12" s="127" t="s">
        <v>209</v>
      </c>
      <c r="L12" s="127" t="s">
        <v>211</v>
      </c>
      <c r="M12" s="127" t="s">
        <v>211</v>
      </c>
      <c r="N12" s="127" t="s">
        <v>209</v>
      </c>
      <c r="O12" s="127" t="s">
        <v>207</v>
      </c>
    </row>
    <row r="13" spans="1:16381" ht="30" customHeight="1">
      <c r="A13" s="30" t="s">
        <v>225</v>
      </c>
      <c r="B13" s="33">
        <f>C13-1</f>
        <v>47</v>
      </c>
      <c r="C13" s="33">
        <f>D13-1</f>
        <v>48</v>
      </c>
      <c r="D13" s="33">
        <v>49</v>
      </c>
      <c r="E13" s="33">
        <f>D13+1</f>
        <v>50</v>
      </c>
      <c r="F13" s="33">
        <f>E13+1</f>
        <v>51</v>
      </c>
      <c r="G13" s="33">
        <f>F13+1.5</f>
        <v>52.5</v>
      </c>
      <c r="H13" s="33">
        <f>G13+1.5</f>
        <v>54</v>
      </c>
      <c r="J13" s="127" t="s">
        <v>219</v>
      </c>
      <c r="K13" s="127" t="s">
        <v>217</v>
      </c>
      <c r="L13" s="127" t="s">
        <v>214</v>
      </c>
      <c r="M13" s="127" t="s">
        <v>218</v>
      </c>
      <c r="N13" s="127" t="s">
        <v>219</v>
      </c>
      <c r="O13" s="127" t="s">
        <v>219</v>
      </c>
    </row>
    <row r="14" spans="1:16381" ht="30" customHeight="1">
      <c r="A14" s="30" t="s">
        <v>226</v>
      </c>
      <c r="B14" s="33">
        <f t="shared" si="10"/>
        <v>33</v>
      </c>
      <c r="C14" s="33">
        <f t="shared" si="11"/>
        <v>33.5</v>
      </c>
      <c r="D14" s="33">
        <v>34</v>
      </c>
      <c r="E14" s="33">
        <f t="shared" si="12"/>
        <v>34.5</v>
      </c>
      <c r="F14" s="33">
        <f t="shared" si="13"/>
        <v>35</v>
      </c>
      <c r="G14" s="33">
        <f>F14+0.5</f>
        <v>35.5</v>
      </c>
      <c r="H14" s="33">
        <f>G14</f>
        <v>35.5</v>
      </c>
      <c r="J14" s="127" t="s">
        <v>223</v>
      </c>
      <c r="K14" s="127" t="s">
        <v>209</v>
      </c>
      <c r="L14" s="127" t="s">
        <v>211</v>
      </c>
      <c r="M14" s="127" t="s">
        <v>211</v>
      </c>
      <c r="N14" s="127" t="s">
        <v>223</v>
      </c>
      <c r="O14" s="127" t="s">
        <v>207</v>
      </c>
    </row>
    <row r="15" spans="1:16381" ht="30" customHeight="1">
      <c r="A15" s="30" t="s">
        <v>227</v>
      </c>
      <c r="B15" s="33">
        <f t="shared" si="10"/>
        <v>22.5</v>
      </c>
      <c r="C15" s="33">
        <f t="shared" si="11"/>
        <v>23</v>
      </c>
      <c r="D15" s="33">
        <v>23.5</v>
      </c>
      <c r="E15" s="33">
        <f t="shared" si="12"/>
        <v>24</v>
      </c>
      <c r="F15" s="33">
        <f t="shared" si="13"/>
        <v>24.5</v>
      </c>
      <c r="G15" s="36">
        <f>F15+0.75</f>
        <v>25.25</v>
      </c>
      <c r="H15" s="36">
        <f>G15</f>
        <v>25.25</v>
      </c>
      <c r="J15" s="127" t="s">
        <v>204</v>
      </c>
      <c r="K15" s="127" t="s">
        <v>209</v>
      </c>
      <c r="L15" s="127" t="s">
        <v>209</v>
      </c>
      <c r="M15" s="127" t="s">
        <v>209</v>
      </c>
      <c r="N15" s="127" t="s">
        <v>209</v>
      </c>
      <c r="O15" s="127" t="s">
        <v>209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1"/>
  </mergeCells>
  <phoneticPr fontId="40" type="noConversion"/>
  <pageMargins left="0.15625" right="0.118055555555556" top="0.235416666666667" bottom="0.15625" header="0.27500000000000002" footer="0.196527777777778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271" t="s">
        <v>228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2"/>
      <c r="Q1" s="272"/>
      <c r="R1" s="272"/>
      <c r="S1" s="272"/>
      <c r="T1" s="272"/>
      <c r="U1" s="272"/>
      <c r="V1" s="271"/>
      <c r="W1" s="271"/>
    </row>
    <row r="2" spans="1:23" s="1" customFormat="1" ht="16.5">
      <c r="A2" s="281" t="s">
        <v>229</v>
      </c>
      <c r="B2" s="282" t="s">
        <v>230</v>
      </c>
      <c r="C2" s="282" t="s">
        <v>231</v>
      </c>
      <c r="D2" s="282" t="s">
        <v>232</v>
      </c>
      <c r="E2" s="282" t="s">
        <v>233</v>
      </c>
      <c r="F2" s="282" t="s">
        <v>234</v>
      </c>
      <c r="G2" s="282" t="s">
        <v>235</v>
      </c>
      <c r="H2" s="282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" t="s">
        <v>242</v>
      </c>
      <c r="O2" s="23" t="s">
        <v>243</v>
      </c>
      <c r="P2" s="3" t="s">
        <v>244</v>
      </c>
      <c r="Q2" s="3" t="s">
        <v>245</v>
      </c>
      <c r="R2" s="4" t="s">
        <v>246</v>
      </c>
      <c r="S2" s="4" t="s">
        <v>247</v>
      </c>
      <c r="T2" s="4" t="s">
        <v>248</v>
      </c>
      <c r="U2" s="4" t="s">
        <v>249</v>
      </c>
      <c r="V2" s="282" t="s">
        <v>250</v>
      </c>
      <c r="W2" s="282" t="s">
        <v>251</v>
      </c>
    </row>
    <row r="3" spans="1:23" s="1" customFormat="1" ht="27.95" customHeight="1">
      <c r="A3" s="281"/>
      <c r="B3" s="283"/>
      <c r="C3" s="283"/>
      <c r="D3" s="283"/>
      <c r="E3" s="283"/>
      <c r="F3" s="283"/>
      <c r="G3" s="283"/>
      <c r="H3" s="283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3" t="s">
        <v>252</v>
      </c>
      <c r="O3" s="17" t="s">
        <v>252</v>
      </c>
      <c r="P3" s="3" t="s">
        <v>252</v>
      </c>
      <c r="Q3" s="3" t="s">
        <v>252</v>
      </c>
      <c r="R3" s="3" t="s">
        <v>252</v>
      </c>
      <c r="S3" s="3" t="s">
        <v>252</v>
      </c>
      <c r="T3" s="3" t="s">
        <v>252</v>
      </c>
      <c r="U3" s="3" t="s">
        <v>252</v>
      </c>
      <c r="V3" s="283"/>
      <c r="W3" s="283"/>
    </row>
    <row r="4" spans="1:23">
      <c r="A4" s="5">
        <v>1</v>
      </c>
      <c r="B4" s="122" t="s">
        <v>314</v>
      </c>
      <c r="C4" s="121" t="s">
        <v>313</v>
      </c>
      <c r="D4" s="119" t="s">
        <v>310</v>
      </c>
      <c r="E4" s="123" t="s">
        <v>146</v>
      </c>
      <c r="F4" s="6" t="s">
        <v>317</v>
      </c>
      <c r="G4" s="124" t="s">
        <v>318</v>
      </c>
      <c r="H4" s="124" t="s">
        <v>318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/>
      <c r="W4" s="6" t="s">
        <v>255</v>
      </c>
    </row>
    <row r="5" spans="1:23">
      <c r="A5" s="5">
        <v>1</v>
      </c>
      <c r="B5" s="122" t="s">
        <v>315</v>
      </c>
      <c r="C5" s="121" t="s">
        <v>313</v>
      </c>
      <c r="D5" s="120" t="s">
        <v>311</v>
      </c>
      <c r="E5" s="123" t="s">
        <v>146</v>
      </c>
      <c r="F5" s="124" t="s">
        <v>341</v>
      </c>
      <c r="G5" s="124" t="s">
        <v>318</v>
      </c>
      <c r="H5" s="124" t="s">
        <v>318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/>
      <c r="W5" s="6" t="s">
        <v>255</v>
      </c>
    </row>
    <row r="6" spans="1:23">
      <c r="A6" s="5">
        <v>1</v>
      </c>
      <c r="B6" s="122" t="s">
        <v>316</v>
      </c>
      <c r="C6" s="121" t="s">
        <v>313</v>
      </c>
      <c r="D6" s="119" t="s">
        <v>312</v>
      </c>
      <c r="E6" s="123" t="s">
        <v>146</v>
      </c>
      <c r="F6" s="6" t="s">
        <v>317</v>
      </c>
      <c r="G6" s="124" t="s">
        <v>318</v>
      </c>
      <c r="H6" s="124" t="s">
        <v>318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/>
      <c r="W6" s="6" t="s">
        <v>255</v>
      </c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8"/>
      <c r="B13" s="19"/>
      <c r="C13" s="20"/>
      <c r="D13" s="21"/>
      <c r="E13" s="22"/>
      <c r="F13" s="19"/>
      <c r="G13" s="20"/>
      <c r="H13" s="20"/>
      <c r="I13" s="21"/>
      <c r="J13" s="20"/>
      <c r="K13" s="18"/>
      <c r="L13" s="20"/>
      <c r="M13" s="20"/>
      <c r="N13" s="24"/>
      <c r="O13" s="20"/>
      <c r="P13" s="20"/>
      <c r="Q13" s="20"/>
      <c r="R13" s="20"/>
      <c r="S13" s="20"/>
      <c r="T13" s="20"/>
      <c r="U13" s="20"/>
      <c r="V13" s="20"/>
      <c r="W13" s="6"/>
    </row>
    <row r="14" spans="1:23" s="2" customFormat="1" ht="18.75">
      <c r="A14" s="273" t="s">
        <v>319</v>
      </c>
      <c r="B14" s="274"/>
      <c r="C14" s="274"/>
      <c r="D14" s="275"/>
      <c r="E14" s="276"/>
      <c r="F14" s="277"/>
      <c r="G14" s="277"/>
      <c r="H14" s="277"/>
      <c r="I14" s="278"/>
      <c r="J14" s="16"/>
      <c r="K14" s="273" t="s">
        <v>320</v>
      </c>
      <c r="L14" s="274"/>
      <c r="M14" s="274"/>
      <c r="N14" s="275"/>
      <c r="O14" s="8"/>
      <c r="P14" s="8"/>
      <c r="Q14" s="8"/>
      <c r="R14" s="8"/>
      <c r="S14" s="8"/>
      <c r="T14" s="8"/>
      <c r="U14" s="8"/>
      <c r="V14" s="8"/>
      <c r="W14" s="6" t="s">
        <v>255</v>
      </c>
    </row>
    <row r="15" spans="1:23" ht="16.5">
      <c r="A15" s="279" t="s">
        <v>256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0" type="noConversion"/>
  <dataValidations count="1">
    <dataValidation type="list" allowBlank="1" showInputMessage="1" showErrorMessage="1" sqref="W1 W3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"/>
  <sheetViews>
    <sheetView zoomScale="125" zoomScaleNormal="125" workbookViewId="0">
      <selection activeCell="F5" sqref="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71" t="s">
        <v>257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1" customFormat="1" ht="16.5">
      <c r="A2" s="281" t="s">
        <v>229</v>
      </c>
      <c r="B2" s="282" t="s">
        <v>234</v>
      </c>
      <c r="C2" s="282" t="s">
        <v>230</v>
      </c>
      <c r="D2" s="282" t="s">
        <v>231</v>
      </c>
      <c r="E2" s="282" t="s">
        <v>232</v>
      </c>
      <c r="F2" s="282" t="s">
        <v>233</v>
      </c>
      <c r="G2" s="281" t="s">
        <v>258</v>
      </c>
      <c r="H2" s="281"/>
      <c r="I2" s="281" t="s">
        <v>259</v>
      </c>
      <c r="J2" s="281"/>
      <c r="K2" s="287" t="s">
        <v>260</v>
      </c>
      <c r="L2" s="289" t="s">
        <v>261</v>
      </c>
      <c r="M2" s="291" t="s">
        <v>262</v>
      </c>
    </row>
    <row r="3" spans="1:13" s="1" customFormat="1" ht="16.5">
      <c r="A3" s="281"/>
      <c r="B3" s="283"/>
      <c r="C3" s="283"/>
      <c r="D3" s="283"/>
      <c r="E3" s="283"/>
      <c r="F3" s="283"/>
      <c r="G3" s="3" t="s">
        <v>263</v>
      </c>
      <c r="H3" s="3" t="s">
        <v>264</v>
      </c>
      <c r="I3" s="3" t="s">
        <v>263</v>
      </c>
      <c r="J3" s="3" t="s">
        <v>264</v>
      </c>
      <c r="K3" s="288"/>
      <c r="L3" s="290"/>
      <c r="M3" s="292"/>
    </row>
    <row r="4" spans="1:13" ht="22.5">
      <c r="A4" s="6"/>
      <c r="B4" s="6" t="s">
        <v>317</v>
      </c>
      <c r="C4" s="122" t="s">
        <v>314</v>
      </c>
      <c r="D4" s="121" t="s">
        <v>313</v>
      </c>
      <c r="E4" s="119" t="s">
        <v>310</v>
      </c>
      <c r="F4" s="123" t="s">
        <v>146</v>
      </c>
      <c r="G4" s="125">
        <v>0.01</v>
      </c>
      <c r="H4" s="125">
        <v>0.01</v>
      </c>
      <c r="I4" s="125">
        <v>0.01</v>
      </c>
      <c r="J4" s="125">
        <v>0.01</v>
      </c>
      <c r="K4" s="125">
        <f>SUM(G4:J4)</f>
        <v>0.04</v>
      </c>
      <c r="L4" s="124" t="s">
        <v>321</v>
      </c>
      <c r="M4" s="6" t="s">
        <v>255</v>
      </c>
    </row>
    <row r="5" spans="1:13" ht="22.5">
      <c r="A5" s="6"/>
      <c r="B5" s="6" t="s">
        <v>317</v>
      </c>
      <c r="C5" s="122" t="s">
        <v>315</v>
      </c>
      <c r="D5" s="121" t="s">
        <v>313</v>
      </c>
      <c r="E5" s="120" t="s">
        <v>311</v>
      </c>
      <c r="F5" s="123" t="s">
        <v>146</v>
      </c>
      <c r="G5" s="125">
        <v>0.01</v>
      </c>
      <c r="H5" s="125">
        <v>0.01</v>
      </c>
      <c r="I5" s="125">
        <v>0.01</v>
      </c>
      <c r="J5" s="125">
        <v>0.01</v>
      </c>
      <c r="K5" s="125">
        <f>SUM(G5:J5)</f>
        <v>0.04</v>
      </c>
      <c r="L5" s="124" t="s">
        <v>321</v>
      </c>
      <c r="M5" s="6" t="s">
        <v>255</v>
      </c>
    </row>
    <row r="6" spans="1:13">
      <c r="A6" s="6"/>
      <c r="B6" s="6" t="s">
        <v>317</v>
      </c>
      <c r="C6" s="122" t="s">
        <v>316</v>
      </c>
      <c r="D6" s="121" t="s">
        <v>313</v>
      </c>
      <c r="E6" s="119" t="s">
        <v>312</v>
      </c>
      <c r="F6" s="123" t="s">
        <v>146</v>
      </c>
      <c r="G6" s="125">
        <v>0.01</v>
      </c>
      <c r="H6" s="125">
        <v>0.01</v>
      </c>
      <c r="I6" s="125">
        <v>0.01</v>
      </c>
      <c r="J6" s="125">
        <v>0.01</v>
      </c>
      <c r="K6" s="125">
        <f>SUM(G6:J6)</f>
        <v>0.04</v>
      </c>
      <c r="L6" s="124" t="s">
        <v>321</v>
      </c>
      <c r="M6" s="6" t="s">
        <v>255</v>
      </c>
    </row>
    <row r="7" spans="1:1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13" s="2" customFormat="1" ht="18.75">
      <c r="A13" s="273" t="s">
        <v>322</v>
      </c>
      <c r="B13" s="274"/>
      <c r="C13" s="274"/>
      <c r="D13" s="274"/>
      <c r="E13" s="275"/>
      <c r="F13" s="276"/>
      <c r="G13" s="278"/>
      <c r="H13" s="273" t="s">
        <v>323</v>
      </c>
      <c r="I13" s="274"/>
      <c r="J13" s="274"/>
      <c r="K13" s="275"/>
      <c r="L13" s="284"/>
      <c r="M13" s="285"/>
    </row>
    <row r="14" spans="1:13" ht="16.5">
      <c r="A14" s="286" t="s">
        <v>265</v>
      </c>
      <c r="B14" s="286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E13"/>
    <mergeCell ref="F13:G13"/>
    <mergeCell ref="H13:K13"/>
    <mergeCell ref="L13:M13"/>
  </mergeCells>
  <phoneticPr fontId="40" type="noConversion"/>
  <dataValidations count="1">
    <dataValidation type="list" allowBlank="1" showInputMessage="1" showErrorMessage="1" sqref="M1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O23" sqref="O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71" t="s">
        <v>266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</row>
    <row r="2" spans="1:23" s="1" customFormat="1" ht="15.95" customHeight="1">
      <c r="A2" s="282" t="s">
        <v>267</v>
      </c>
      <c r="B2" s="282" t="s">
        <v>234</v>
      </c>
      <c r="C2" s="282" t="s">
        <v>230</v>
      </c>
      <c r="D2" s="282" t="s">
        <v>231</v>
      </c>
      <c r="E2" s="282" t="s">
        <v>232</v>
      </c>
      <c r="F2" s="282" t="s">
        <v>233</v>
      </c>
      <c r="G2" s="293" t="s">
        <v>268</v>
      </c>
      <c r="H2" s="294"/>
      <c r="I2" s="295"/>
      <c r="J2" s="293" t="s">
        <v>269</v>
      </c>
      <c r="K2" s="294"/>
      <c r="L2" s="295"/>
      <c r="M2" s="293" t="s">
        <v>270</v>
      </c>
      <c r="N2" s="294"/>
      <c r="O2" s="295"/>
      <c r="P2" s="293" t="s">
        <v>271</v>
      </c>
      <c r="Q2" s="294"/>
      <c r="R2" s="295"/>
      <c r="S2" s="294" t="s">
        <v>272</v>
      </c>
      <c r="T2" s="294"/>
      <c r="U2" s="295"/>
      <c r="V2" s="297" t="s">
        <v>273</v>
      </c>
      <c r="W2" s="297" t="s">
        <v>251</v>
      </c>
    </row>
    <row r="3" spans="1:23" s="1" customFormat="1" ht="16.5">
      <c r="A3" s="283"/>
      <c r="B3" s="296"/>
      <c r="C3" s="296"/>
      <c r="D3" s="296"/>
      <c r="E3" s="296"/>
      <c r="F3" s="296"/>
      <c r="G3" s="3" t="s">
        <v>274</v>
      </c>
      <c r="H3" s="3" t="s">
        <v>65</v>
      </c>
      <c r="I3" s="3" t="s">
        <v>234</v>
      </c>
      <c r="J3" s="3" t="s">
        <v>274</v>
      </c>
      <c r="K3" s="3" t="s">
        <v>65</v>
      </c>
      <c r="L3" s="3" t="s">
        <v>234</v>
      </c>
      <c r="M3" s="3" t="s">
        <v>274</v>
      </c>
      <c r="N3" s="3" t="s">
        <v>65</v>
      </c>
      <c r="O3" s="3" t="s">
        <v>234</v>
      </c>
      <c r="P3" s="3" t="s">
        <v>274</v>
      </c>
      <c r="Q3" s="3" t="s">
        <v>65</v>
      </c>
      <c r="R3" s="3" t="s">
        <v>234</v>
      </c>
      <c r="S3" s="3" t="s">
        <v>274</v>
      </c>
      <c r="T3" s="3" t="s">
        <v>65</v>
      </c>
      <c r="U3" s="3" t="s">
        <v>234</v>
      </c>
      <c r="V3" s="298"/>
      <c r="W3" s="298"/>
    </row>
    <row r="4" spans="1:23" ht="22.5">
      <c r="A4" s="299"/>
      <c r="B4" s="304" t="s">
        <v>342</v>
      </c>
      <c r="C4" s="122" t="s">
        <v>314</v>
      </c>
      <c r="D4" s="121" t="s">
        <v>313</v>
      </c>
      <c r="E4" s="119" t="s">
        <v>310</v>
      </c>
      <c r="F4" s="123" t="s">
        <v>146</v>
      </c>
      <c r="G4" s="128" t="s">
        <v>332</v>
      </c>
      <c r="H4" s="124" t="s">
        <v>334</v>
      </c>
      <c r="I4" s="6" t="s">
        <v>333</v>
      </c>
      <c r="J4" s="128" t="s">
        <v>332</v>
      </c>
      <c r="K4" s="124" t="s">
        <v>334</v>
      </c>
      <c r="L4" s="6" t="s">
        <v>333</v>
      </c>
      <c r="M4" s="128" t="s">
        <v>335</v>
      </c>
      <c r="N4" s="6" t="s">
        <v>336</v>
      </c>
      <c r="O4" s="124" t="s">
        <v>337</v>
      </c>
      <c r="P4" s="6" t="s">
        <v>338</v>
      </c>
      <c r="Q4" s="6" t="s">
        <v>339</v>
      </c>
      <c r="R4" s="6" t="s">
        <v>340</v>
      </c>
      <c r="S4" s="6" t="s">
        <v>343</v>
      </c>
      <c r="T4" s="129" t="s">
        <v>344</v>
      </c>
      <c r="U4" s="6" t="s">
        <v>340</v>
      </c>
      <c r="V4" s="6"/>
      <c r="W4" s="6"/>
    </row>
    <row r="5" spans="1:23" ht="22.5">
      <c r="A5" s="300"/>
      <c r="B5" s="305"/>
      <c r="C5" s="122" t="s">
        <v>315</v>
      </c>
      <c r="D5" s="121" t="s">
        <v>313</v>
      </c>
      <c r="E5" s="120" t="s">
        <v>311</v>
      </c>
      <c r="F5" s="123" t="s">
        <v>146</v>
      </c>
      <c r="G5" s="128" t="s">
        <v>345</v>
      </c>
      <c r="H5" s="124" t="s">
        <v>334</v>
      </c>
      <c r="I5" s="6" t="s">
        <v>333</v>
      </c>
      <c r="J5" s="128" t="s">
        <v>345</v>
      </c>
      <c r="K5" s="124" t="s">
        <v>334</v>
      </c>
      <c r="L5" s="6" t="s">
        <v>333</v>
      </c>
      <c r="M5" s="128" t="s">
        <v>346</v>
      </c>
      <c r="N5" s="6" t="s">
        <v>336</v>
      </c>
      <c r="O5" s="124" t="s">
        <v>337</v>
      </c>
      <c r="P5" s="6" t="s">
        <v>347</v>
      </c>
      <c r="Q5" s="6" t="s">
        <v>339</v>
      </c>
      <c r="R5" s="6" t="s">
        <v>340</v>
      </c>
      <c r="S5" s="6" t="s">
        <v>348</v>
      </c>
      <c r="T5" s="129" t="s">
        <v>349</v>
      </c>
      <c r="U5" s="6" t="s">
        <v>340</v>
      </c>
      <c r="V5" s="6"/>
      <c r="W5" s="6"/>
    </row>
    <row r="6" spans="1:23">
      <c r="A6" s="300"/>
      <c r="B6" s="305"/>
      <c r="C6" s="122" t="s">
        <v>316</v>
      </c>
      <c r="D6" s="121" t="s">
        <v>313</v>
      </c>
      <c r="E6" s="119" t="s">
        <v>312</v>
      </c>
      <c r="F6" s="123" t="s">
        <v>146</v>
      </c>
      <c r="G6" s="128" t="s">
        <v>345</v>
      </c>
      <c r="H6" s="124" t="s">
        <v>334</v>
      </c>
      <c r="I6" s="6" t="s">
        <v>333</v>
      </c>
      <c r="J6" s="128" t="s">
        <v>345</v>
      </c>
      <c r="K6" s="124" t="s">
        <v>334</v>
      </c>
      <c r="L6" s="6" t="s">
        <v>333</v>
      </c>
      <c r="M6" s="128" t="s">
        <v>346</v>
      </c>
      <c r="N6" s="6" t="s">
        <v>336</v>
      </c>
      <c r="O6" s="124" t="s">
        <v>337</v>
      </c>
      <c r="P6" s="6" t="s">
        <v>347</v>
      </c>
      <c r="Q6" s="6" t="s">
        <v>339</v>
      </c>
      <c r="R6" s="6" t="s">
        <v>340</v>
      </c>
      <c r="S6" s="6" t="s">
        <v>348</v>
      </c>
      <c r="T6" s="129" t="s">
        <v>349</v>
      </c>
      <c r="U6" s="6" t="s">
        <v>340</v>
      </c>
      <c r="V6" s="6"/>
      <c r="W6" s="6"/>
    </row>
    <row r="7" spans="1:23">
      <c r="A7" s="301"/>
      <c r="B7" s="303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02"/>
      <c r="B8" s="302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03"/>
      <c r="B9" s="305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02"/>
      <c r="B10" s="305"/>
      <c r="C10" s="302"/>
      <c r="D10" s="302"/>
      <c r="E10" s="302"/>
      <c r="F10" s="3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03"/>
      <c r="B11" s="303"/>
      <c r="C11" s="303"/>
      <c r="D11" s="303"/>
      <c r="E11" s="303"/>
      <c r="F11" s="3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02"/>
      <c r="B12" s="302"/>
      <c r="C12" s="302"/>
      <c r="D12" s="302"/>
      <c r="E12" s="302"/>
      <c r="F12" s="3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03"/>
      <c r="B13" s="303"/>
      <c r="C13" s="303"/>
      <c r="D13" s="303"/>
      <c r="E13" s="303"/>
      <c r="F13" s="3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02"/>
      <c r="B14" s="302"/>
      <c r="C14" s="302"/>
      <c r="D14" s="302"/>
      <c r="E14" s="302"/>
      <c r="F14" s="3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03"/>
      <c r="B15" s="303"/>
      <c r="C15" s="303"/>
      <c r="D15" s="303"/>
      <c r="E15" s="303"/>
      <c r="F15" s="3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73" t="s">
        <v>350</v>
      </c>
      <c r="B17" s="274"/>
      <c r="C17" s="274"/>
      <c r="D17" s="274"/>
      <c r="E17" s="275"/>
      <c r="F17" s="276"/>
      <c r="G17" s="278"/>
      <c r="H17" s="16"/>
      <c r="I17" s="16"/>
      <c r="J17" s="273" t="s">
        <v>356</v>
      </c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5"/>
      <c r="V17" s="8"/>
      <c r="W17" s="10"/>
    </row>
    <row r="18" spans="1:23" ht="16.5">
      <c r="A18" s="279" t="s">
        <v>275</v>
      </c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</row>
  </sheetData>
  <mergeCells count="39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2024-04-09T08:07:11Z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