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探越24FW\TAEEBL92923翻单\3-25尾期3000件\"/>
    </mc:Choice>
  </mc:AlternateContent>
  <xr:revisionPtr revIDLastSave="0" documentId="13_ncr:1_{E635AA5D-2315-4424-9933-1839A018E956}" xr6:coauthVersionLast="47" xr6:coauthVersionMax="47" xr10:uidLastSave="{00000000-0000-0000-0000-000000000000}"/>
  <bookViews>
    <workbookView xWindow="1755" yWindow="420" windowWidth="18630" windowHeight="10575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  <c r="K6" i="8"/>
  <c r="K5" i="8"/>
  <c r="K4" i="8"/>
  <c r="E17" i="6"/>
  <c r="F17" i="6" s="1"/>
  <c r="G17" i="6" s="1"/>
  <c r="H17" i="6" s="1"/>
  <c r="C17" i="6"/>
  <c r="B17" i="6"/>
  <c r="E16" i="6"/>
  <c r="F16" i="6" s="1"/>
  <c r="G16" i="6" s="1"/>
  <c r="H16" i="6" s="1"/>
  <c r="C16" i="6"/>
  <c r="B16" i="6"/>
  <c r="E15" i="6"/>
  <c r="F15" i="6" s="1"/>
  <c r="G15" i="6" s="1"/>
  <c r="H15" i="6" s="1"/>
  <c r="C15" i="6"/>
  <c r="B15" i="6" s="1"/>
  <c r="E14" i="6"/>
  <c r="F14" i="6"/>
  <c r="G14" i="6" s="1"/>
  <c r="H14" i="6" s="1"/>
  <c r="C14" i="6"/>
  <c r="B14" i="6" s="1"/>
  <c r="E13" i="6"/>
  <c r="F13" i="6" s="1"/>
  <c r="G13" i="6" s="1"/>
  <c r="H13" i="6" s="1"/>
  <c r="C13" i="6"/>
  <c r="B13" i="6" s="1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 s="1"/>
  <c r="E10" i="6"/>
  <c r="F10" i="6"/>
  <c r="G10" i="6" s="1"/>
  <c r="H10" i="6" s="1"/>
  <c r="C10" i="6"/>
  <c r="B10" i="6" s="1"/>
  <c r="E9" i="6"/>
  <c r="F9" i="6" s="1"/>
  <c r="G9" i="6" s="1"/>
  <c r="H9" i="6" s="1"/>
  <c r="C9" i="6"/>
  <c r="B9" i="6" s="1"/>
  <c r="E8" i="6"/>
  <c r="F8" i="6" s="1"/>
  <c r="G8" i="6" s="1"/>
  <c r="H8" i="6" s="1"/>
  <c r="C8" i="6"/>
  <c r="B8" i="6"/>
  <c r="E7" i="6"/>
  <c r="F7" i="6" s="1"/>
  <c r="G7" i="6" s="1"/>
  <c r="H7" i="6" s="1"/>
  <c r="C7" i="6"/>
  <c r="B7" i="6" s="1"/>
  <c r="E6" i="6"/>
  <c r="F6" i="6" s="1"/>
  <c r="G6" i="6" s="1"/>
  <c r="H6" i="6" s="1"/>
  <c r="C6" i="6"/>
  <c r="B6" i="6" s="1"/>
  <c r="E18" i="14"/>
  <c r="F18" i="14" s="1"/>
  <c r="G18" i="14" s="1"/>
  <c r="H18" i="14" s="1"/>
  <c r="C18" i="14"/>
  <c r="B18" i="14"/>
  <c r="E17" i="14"/>
  <c r="F17" i="14" s="1"/>
  <c r="G17" i="14" s="1"/>
  <c r="H17" i="14" s="1"/>
  <c r="C17" i="14"/>
  <c r="B17" i="14" s="1"/>
  <c r="E16" i="14"/>
  <c r="F16" i="14"/>
  <c r="G16" i="14" s="1"/>
  <c r="H16" i="14" s="1"/>
  <c r="C16" i="14"/>
  <c r="B16" i="14"/>
  <c r="E15" i="14"/>
  <c r="F15" i="14" s="1"/>
  <c r="G15" i="14" s="1"/>
  <c r="H15" i="14" s="1"/>
  <c r="C15" i="14"/>
  <c r="B15" i="14" s="1"/>
  <c r="E14" i="14"/>
  <c r="F14" i="14"/>
  <c r="G14" i="14" s="1"/>
  <c r="H14" i="14" s="1"/>
  <c r="C14" i="14"/>
  <c r="B14" i="14"/>
  <c r="E13" i="14"/>
  <c r="F13" i="14" s="1"/>
  <c r="G13" i="14" s="1"/>
  <c r="H13" i="14" s="1"/>
  <c r="C13" i="14"/>
  <c r="B13" i="14" s="1"/>
  <c r="E12" i="14"/>
  <c r="F12" i="14"/>
  <c r="G12" i="14" s="1"/>
  <c r="H12" i="14" s="1"/>
  <c r="C12" i="14"/>
  <c r="B12" i="14"/>
  <c r="E11" i="14"/>
  <c r="F11" i="14" s="1"/>
  <c r="G11" i="14" s="1"/>
  <c r="H11" i="14" s="1"/>
  <c r="C11" i="14"/>
  <c r="B11" i="14" s="1"/>
  <c r="E10" i="14"/>
  <c r="F10" i="14"/>
  <c r="G10" i="14" s="1"/>
  <c r="H10" i="14" s="1"/>
  <c r="C10" i="14"/>
  <c r="B10" i="14"/>
  <c r="E9" i="14"/>
  <c r="F9" i="14" s="1"/>
  <c r="G9" i="14" s="1"/>
  <c r="H9" i="14" s="1"/>
  <c r="C9" i="14"/>
  <c r="B9" i="14" s="1"/>
  <c r="E8" i="14"/>
  <c r="F8" i="14"/>
  <c r="G8" i="14" s="1"/>
  <c r="H8" i="14" s="1"/>
  <c r="C8" i="14"/>
  <c r="B8" i="14"/>
  <c r="E7" i="14"/>
  <c r="F7" i="14" s="1"/>
  <c r="G7" i="14" s="1"/>
  <c r="H7" i="14" s="1"/>
  <c r="C7" i="14"/>
  <c r="B7" i="14" s="1"/>
  <c r="E6" i="14"/>
  <c r="F6" i="14"/>
  <c r="G6" i="14" s="1"/>
  <c r="H6" i="14" s="1"/>
  <c r="C6" i="14"/>
  <c r="B6" i="14"/>
  <c r="E19" i="13"/>
  <c r="F19" i="13" s="1"/>
  <c r="G19" i="13" s="1"/>
  <c r="H19" i="13" s="1"/>
  <c r="C19" i="13"/>
  <c r="B19" i="13" s="1"/>
  <c r="E18" i="13"/>
  <c r="F18" i="13"/>
  <c r="G18" i="13" s="1"/>
  <c r="H18" i="13" s="1"/>
  <c r="C18" i="13"/>
  <c r="B18" i="13"/>
  <c r="E17" i="13"/>
  <c r="F17" i="13" s="1"/>
  <c r="G17" i="13" s="1"/>
  <c r="H17" i="13" s="1"/>
  <c r="C17" i="13"/>
  <c r="B17" i="13" s="1"/>
  <c r="E16" i="13"/>
  <c r="F16" i="13"/>
  <c r="G16" i="13" s="1"/>
  <c r="H16" i="13" s="1"/>
  <c r="C16" i="13"/>
  <c r="B16" i="13"/>
  <c r="E15" i="13"/>
  <c r="F15" i="13" s="1"/>
  <c r="G15" i="13" s="1"/>
  <c r="H15" i="13" s="1"/>
  <c r="C15" i="13"/>
  <c r="B15" i="13" s="1"/>
  <c r="E14" i="13"/>
  <c r="F14" i="13"/>
  <c r="G14" i="13" s="1"/>
  <c r="H14" i="13" s="1"/>
  <c r="C14" i="13"/>
  <c r="B14" i="13"/>
  <c r="E13" i="13"/>
  <c r="F13" i="13" s="1"/>
  <c r="G13" i="13" s="1"/>
  <c r="H13" i="13" s="1"/>
  <c r="C13" i="13"/>
  <c r="B13" i="13" s="1"/>
  <c r="E12" i="13"/>
  <c r="F12" i="13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/>
  <c r="G6" i="13" s="1"/>
  <c r="H6" i="13" s="1"/>
  <c r="C6" i="13"/>
  <c r="B6" i="13"/>
</calcChain>
</file>

<file path=xl/sharedStrings.xml><?xml version="1.0" encoding="utf-8"?>
<sst xmlns="http://schemas.openxmlformats.org/spreadsheetml/2006/main" count="978" uniqueCount="363">
  <si>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</si>
  <si>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</si>
  <si>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</si>
  <si>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</si>
  <si>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</si>
  <si>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</si>
  <si>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</si>
  <si>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</si>
  <si>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</si>
  <si>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</si>
  <si>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</si>
  <si>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</si>
  <si>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</si>
  <si>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</si>
  <si>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</si>
  <si>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</si>
  <si>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</si>
  <si>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</si>
  <si>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</si>
  <si>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</si>
  <si>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</si>
  <si>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</si>
  <si>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</si>
  <si>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</si>
  <si>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</si>
  <si>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</si>
  <si>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</si>
  <si>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</si>
  <si>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</si>
  <si>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</si>
  <si>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</si>
  <si>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</si>
  <si>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</si>
  <si>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</si>
  <si>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</si>
  <si>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</si>
  <si>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</si>
  <si>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</si>
  <si>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</si>
  <si>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</si>
  <si>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</si>
  <si>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</si>
  <si>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</si>
  <si>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</si>
  <si>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</si>
  <si>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</si>
  <si>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</si>
  <si>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</si>
  <si>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</si>
  <si>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</si>
  <si>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</si>
  <si>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</si>
  <si>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</si>
  <si>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</si>
  <si>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</si>
  <si>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</si>
  <si>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</si>
  <si>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</si>
  <si>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</si>
  <si>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</si>
  <si>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</si>
  <si>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</si>
  <si>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</si>
  <si>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</si>
  <si>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</si>
  <si>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</si>
  <si>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</si>
  <si>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</si>
  <si>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</si>
  <si>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</si>
  <si>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</si>
  <si>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</si>
  <si>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</si>
  <si>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</si>
  <si>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</si>
  <si>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</si>
  <si>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</si>
  <si>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</si>
  <si>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</si>
  <si>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</si>
  <si>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</si>
  <si>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</si>
  <si>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</si>
  <si>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</si>
  <si>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</si>
  <si>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</si>
  <si>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</si>
  <si>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</si>
  <si>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</si>
  <si>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</si>
  <si>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</si>
  <si>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</si>
  <si>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</si>
  <si>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</si>
  <si>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</si>
  <si>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</si>
  <si>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</si>
  <si>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</si>
  <si>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</si>
  <si>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</si>
  <si>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</si>
  <si>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</si>
  <si>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</si>
  <si>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</si>
  <si>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</si>
  <si>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</si>
  <si>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</si>
  <si>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</si>
  <si>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</si>
  <si>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</si>
  <si>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</si>
  <si>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</si>
  <si>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</si>
  <si>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</si>
  <si>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</si>
  <si>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</si>
  <si>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</si>
  <si>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</si>
  <si>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</si>
  <si>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寂静紫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</si>
  <si>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</si>
  <si>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黑色M/5件。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</si>
  <si>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</si>
  <si>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</si>
  <si>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</si>
  <si>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</si>
  <si>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</si>
  <si>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</si>
  <si>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2.号位外漏，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</si>
  <si>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</si>
  <si>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</si>
  <si>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</si>
  <si>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</si>
  <si>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</si>
  <si>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</si>
  <si>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</si>
  <si>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</si>
  <si>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</si>
  <si>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</si>
  <si>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</si>
  <si>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</si>
  <si>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</si>
  <si>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</si>
  <si>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</si>
  <si>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</si>
  <si>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</si>
  <si>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</si>
  <si>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</si>
  <si>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</si>
  <si>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</si>
  <si>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黑色洗后M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</si>
  <si>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</si>
  <si>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</si>
  <si>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</si>
  <si>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</si>
  <si>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</si>
  <si>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</si>
  <si>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</si>
  <si>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</si>
  <si>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</si>
  <si>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</si>
  <si>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</si>
  <si>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</si>
  <si>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</si>
  <si>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</si>
  <si>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</si>
  <si>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</si>
  <si>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</si>
  <si>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</si>
  <si>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</si>
  <si>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</si>
  <si>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</si>
  <si>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</si>
  <si>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</si>
  <si>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</si>
  <si>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</si>
  <si>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</si>
  <si>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</si>
  <si>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</si>
  <si>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</si>
  <si>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</si>
  <si>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</si>
  <si>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</si>
  <si>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</si>
  <si>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</si>
  <si>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</si>
  <si>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</si>
  <si>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</si>
  <si>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</si>
  <si>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</si>
  <si>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</si>
  <si>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</si>
  <si>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</si>
  <si>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</si>
  <si>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</si>
  <si>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</si>
  <si>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1.注意接线</t>
  </si>
  <si>
    <t>2.脏污、</t>
  </si>
  <si>
    <t>【整改的严重缺陷及整改复核时间】</t>
  </si>
  <si>
    <t>【整改结果】</t>
  </si>
  <si>
    <t>-0.5+1</t>
  </si>
  <si>
    <t>+1.1.1</t>
  </si>
  <si>
    <t>+1.2+0.5</t>
  </si>
  <si>
    <t>√√</t>
  </si>
  <si>
    <t>√-0.5</t>
  </si>
  <si>
    <t>-0.6√</t>
  </si>
  <si>
    <t>-0.5√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</si>
  <si>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</si>
  <si>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</si>
  <si>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</si>
  <si>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</si>
  <si>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</si>
  <si>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</si>
  <si>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</si>
  <si>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</si>
  <si>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</si>
  <si>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</si>
  <si>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</si>
  <si>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</si>
  <si>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</si>
  <si>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</si>
  <si>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</si>
  <si>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</si>
  <si>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</si>
  <si>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</si>
  <si>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</si>
  <si>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</si>
  <si>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</si>
  <si>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</si>
  <si>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</si>
  <si>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</si>
  <si>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</si>
  <si>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</si>
  <si>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</si>
  <si>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</si>
  <si>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</si>
  <si>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</si>
  <si>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</si>
  <si>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</si>
  <si>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</si>
  <si>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</si>
  <si>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</si>
  <si>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</si>
  <si>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</si>
  <si>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</si>
  <si>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</si>
  <si>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</si>
  <si>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</si>
  <si>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</si>
  <si>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</si>
  <si>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</si>
  <si>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</si>
  <si>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</si>
  <si>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</si>
  <si>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</si>
  <si>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</si>
  <si>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</si>
  <si>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</si>
  <si>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</si>
  <si>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</si>
  <si>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</si>
  <si>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</si>
  <si>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</si>
  <si>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</si>
  <si>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</si>
  <si>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</si>
  <si>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</si>
  <si>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</si>
  <si>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</si>
  <si>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</si>
  <si>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</si>
  <si>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</si>
  <si>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合格</t>
  </si>
  <si>
    <t>YES</t>
  </si>
  <si>
    <t>E23021356</t>
  </si>
  <si>
    <t>22FW极地白/Q14//19SS高级灰</t>
  </si>
  <si>
    <t>E23021332</t>
  </si>
  <si>
    <t>23FW寂静紫/Q77//19SS高级灰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</si>
  <si>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</si>
  <si>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</si>
  <si>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</si>
  <si>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</si>
  <si>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</si>
  <si>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</si>
  <si>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</si>
  <si>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</si>
  <si>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</si>
  <si>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</si>
  <si>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</si>
  <si>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</si>
  <si>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</si>
  <si>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</si>
  <si>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</si>
  <si>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</si>
  <si>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</si>
  <si>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</si>
  <si>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</si>
  <si>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</si>
  <si>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</si>
  <si>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</si>
  <si>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</si>
  <si>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</si>
  <si>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</si>
  <si>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</si>
  <si>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</si>
  <si>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</si>
  <si>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</si>
  <si>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</si>
  <si>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</si>
  <si>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</si>
  <si>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</si>
  <si>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</si>
  <si>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</si>
  <si>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</si>
  <si>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</si>
  <si>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</si>
  <si>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</si>
  <si>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</si>
  <si>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</si>
  <si>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</si>
  <si>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</si>
  <si>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</si>
  <si>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</si>
  <si>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</si>
  <si>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</si>
  <si>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</si>
  <si>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</si>
  <si>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</si>
  <si>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</si>
  <si>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</si>
  <si>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</si>
  <si>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</si>
  <si>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</si>
  <si>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</si>
  <si>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</si>
  <si>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</si>
  <si>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</si>
  <si>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</si>
  <si>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</si>
  <si>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</si>
  <si>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</si>
  <si>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</si>
  <si>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</si>
  <si>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</si>
  <si>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</si>
  <si>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</si>
  <si>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</si>
  <si>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TAEEBL92923</t>
  </si>
  <si>
    <t>TAEEBL92923</t>
    <phoneticPr fontId="41" type="noConversion"/>
  </si>
  <si>
    <t>姜饼红</t>
  </si>
  <si>
    <t>TAEEBL92923</t>
    <phoneticPr fontId="41" type="noConversion"/>
  </si>
  <si>
    <t>TAEEBL92923</t>
    <phoneticPr fontId="41" type="noConversion"/>
  </si>
  <si>
    <t>制表时间：2024-3-1</t>
    <phoneticPr fontId="41" type="noConversion"/>
  </si>
  <si>
    <t>天津</t>
    <phoneticPr fontId="41" type="noConversion"/>
  </si>
  <si>
    <t>袖口对接松紧带处不平2件</t>
    <phoneticPr fontId="41" type="noConversion"/>
  </si>
  <si>
    <t>帽檐管道压线中途接线2件</t>
    <phoneticPr fontId="41" type="noConversion"/>
  </si>
  <si>
    <t>里布脏污1件</t>
    <phoneticPr fontId="41" type="noConversion"/>
  </si>
  <si>
    <t>门襟不平4件</t>
    <phoneticPr fontId="41" type="noConversion"/>
  </si>
  <si>
    <t>帽檐内贴大眼皮1件</t>
    <phoneticPr fontId="41" type="noConversion"/>
  </si>
  <si>
    <t>门襟包条布反，爆缝1件</t>
    <phoneticPr fontId="41" type="noConversion"/>
  </si>
  <si>
    <t>前胸印标歪斜1件</t>
    <phoneticPr fontId="41" type="noConversion"/>
  </si>
  <si>
    <t>门襟压线中途接线1件</t>
    <phoneticPr fontId="41" type="noConversion"/>
  </si>
  <si>
    <t>尾期验货，抽验125件，不良品14件，超标需要翻箱处理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</si>
</sst>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7" fillId="0" borderId="0">
      <alignment horizontal="center"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/>
    <xf numFmtId="0" fontId="29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2" fillId="3" borderId="0" xfId="6" applyFont="1" applyFill="1"/>
    <xf numFmtId="0" fontId="13" fillId="3" borderId="16" xfId="5" applyFont="1" applyFill="1" applyBorder="1" applyAlignment="1">
      <alignment horizontal="left" vertical="center"/>
    </xf>
    <xf numFmtId="0" fontId="13" fillId="3" borderId="17" xfId="5" applyFont="1" applyFill="1" applyBorder="1">
      <alignment vertical="center"/>
    </xf>
    <xf numFmtId="0" fontId="14" fillId="0" borderId="2" xfId="7" applyFont="1" applyBorder="1" applyAlignment="1">
      <alignment horizontal="center" vertical="center"/>
    </xf>
    <xf numFmtId="0" fontId="15" fillId="0" borderId="2" xfId="12" applyFont="1" applyBorder="1" applyAlignment="1">
      <alignment horizontal="left"/>
    </xf>
    <xf numFmtId="0" fontId="16" fillId="0" borderId="2" xfId="7" applyFont="1" applyBorder="1" applyAlignment="1">
      <alignment horizontal="center" vertical="center"/>
    </xf>
    <xf numFmtId="0" fontId="16" fillId="3" borderId="2" xfId="7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left" vertical="center"/>
    </xf>
    <xf numFmtId="0" fontId="12" fillId="3" borderId="2" xfId="6" applyFont="1" applyFill="1" applyBorder="1"/>
    <xf numFmtId="49" fontId="17" fillId="0" borderId="2" xfId="9" applyNumberFormat="1" applyFont="1" applyBorder="1" applyAlignment="1">
      <alignment horizontal="center"/>
    </xf>
    <xf numFmtId="49" fontId="13" fillId="3" borderId="2" xfId="8" applyNumberFormat="1" applyFont="1" applyFill="1" applyBorder="1" applyAlignment="1">
      <alignment horizontal="center" vertical="center"/>
    </xf>
    <xf numFmtId="49" fontId="17" fillId="3" borderId="2" xfId="9" applyNumberFormat="1" applyFont="1" applyFill="1" applyBorder="1" applyAlignment="1">
      <alignment horizontal="center"/>
    </xf>
    <xf numFmtId="49" fontId="12" fillId="3" borderId="2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2" xfId="5" applyFont="1" applyBorder="1" applyAlignment="1">
      <alignment horizontal="center" vertical="center"/>
    </xf>
    <xf numFmtId="0" fontId="22" fillId="0" borderId="22" xfId="5" applyFont="1" applyBorder="1">
      <alignment vertical="center"/>
    </xf>
    <xf numFmtId="0" fontId="20" fillId="0" borderId="22" xfId="5" applyFont="1" applyBorder="1">
      <alignment vertical="center"/>
    </xf>
    <xf numFmtId="0" fontId="20" fillId="0" borderId="23" xfId="5" applyFont="1" applyBorder="1">
      <alignment vertical="center"/>
    </xf>
    <xf numFmtId="0" fontId="20" fillId="0" borderId="24" xfId="5" applyFont="1" applyBorder="1">
      <alignment vertical="center"/>
    </xf>
    <xf numFmtId="0" fontId="20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right" vertical="center"/>
    </xf>
    <xf numFmtId="0" fontId="20" fillId="0" borderId="24" xfId="5" applyFont="1" applyBorder="1" applyAlignment="1">
      <alignment horizontal="left" vertical="center"/>
    </xf>
    <xf numFmtId="0" fontId="20" fillId="0" borderId="25" xfId="5" applyFont="1" applyBorder="1">
      <alignment vertical="center"/>
    </xf>
    <xf numFmtId="0" fontId="20" fillId="0" borderId="26" xfId="5" applyFont="1" applyBorder="1">
      <alignment vertical="center"/>
    </xf>
    <xf numFmtId="0" fontId="22" fillId="0" borderId="26" xfId="5" applyFont="1" applyBorder="1">
      <alignment vertical="center"/>
    </xf>
    <xf numFmtId="0" fontId="22" fillId="0" borderId="26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0" xfId="5" applyFont="1" applyBorder="1">
      <alignment vertical="center"/>
    </xf>
    <xf numFmtId="0" fontId="22" fillId="0" borderId="24" xfId="5" applyFont="1" applyBorder="1" applyAlignment="1">
      <alignment horizontal="left" vertical="center"/>
    </xf>
    <xf numFmtId="0" fontId="22" fillId="0" borderId="24" xfId="5" applyFont="1" applyBorder="1">
      <alignment vertical="center"/>
    </xf>
    <xf numFmtId="0" fontId="20" fillId="0" borderId="22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58" fontId="22" fillId="0" borderId="26" xfId="5" applyNumberFormat="1" applyFont="1" applyBorder="1">
      <alignment vertical="center"/>
    </xf>
    <xf numFmtId="0" fontId="22" fillId="0" borderId="38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3" fillId="0" borderId="21" xfId="5" applyFont="1" applyBorder="1" applyAlignment="1">
      <alignment horizontal="left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>
      <alignment vertical="center"/>
    </xf>
    <xf numFmtId="0" fontId="21" fillId="0" borderId="24" xfId="5" applyFont="1" applyBorder="1">
      <alignment vertical="center"/>
    </xf>
    <xf numFmtId="0" fontId="21" fillId="0" borderId="38" xfId="5" applyFont="1" applyBorder="1">
      <alignment vertical="center"/>
    </xf>
    <xf numFmtId="0" fontId="23" fillId="0" borderId="24" xfId="5" applyFont="1" applyBorder="1">
      <alignment vertical="center"/>
    </xf>
    <xf numFmtId="0" fontId="23" fillId="0" borderId="23" xfId="5" applyFont="1" applyBorder="1" applyAlignment="1">
      <alignment horizontal="center" vertical="center"/>
    </xf>
    <xf numFmtId="0" fontId="18" fillId="0" borderId="24" xfId="5" applyBorder="1">
      <alignment vertical="center"/>
    </xf>
    <xf numFmtId="0" fontId="21" fillId="0" borderId="23" xfId="5" applyFont="1" applyBorder="1" applyAlignment="1">
      <alignment horizontal="left" vertical="center"/>
    </xf>
    <xf numFmtId="0" fontId="26" fillId="0" borderId="25" xfId="5" applyFont="1" applyBorder="1">
      <alignment vertical="center"/>
    </xf>
    <xf numFmtId="0" fontId="23" fillId="0" borderId="20" xfId="5" applyFont="1" applyBorder="1">
      <alignment vertical="center"/>
    </xf>
    <xf numFmtId="0" fontId="18" fillId="0" borderId="22" xfId="5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18" fillId="0" borderId="22" xfId="5" applyBorder="1">
      <alignment vertical="center"/>
    </xf>
    <xf numFmtId="0" fontId="23" fillId="0" borderId="22" xfId="5" applyFont="1" applyBorder="1">
      <alignment vertical="center"/>
    </xf>
    <xf numFmtId="0" fontId="18" fillId="0" borderId="24" xfId="5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4" fillId="0" borderId="44" xfId="5" applyFont="1" applyBorder="1">
      <alignment vertical="center"/>
    </xf>
    <xf numFmtId="0" fontId="24" fillId="0" borderId="45" xfId="5" applyFont="1" applyBorder="1">
      <alignment vertical="center"/>
    </xf>
    <xf numFmtId="0" fontId="21" fillId="0" borderId="45" xfId="5" applyFont="1" applyBorder="1">
      <alignment vertical="center"/>
    </xf>
    <xf numFmtId="58" fontId="18" fillId="0" borderId="45" xfId="5" applyNumberFormat="1" applyBorder="1">
      <alignment vertical="center"/>
    </xf>
    <xf numFmtId="58" fontId="24" fillId="0" borderId="45" xfId="5" applyNumberFormat="1" applyFont="1" applyBorder="1">
      <alignment vertical="center"/>
    </xf>
    <xf numFmtId="0" fontId="21" fillId="0" borderId="37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13" fillId="3" borderId="0" xfId="6" applyFont="1" applyFill="1"/>
    <xf numFmtId="0" fontId="0" fillId="3" borderId="0" xfId="8" applyFont="1" applyFill="1">
      <alignment vertical="center"/>
    </xf>
    <xf numFmtId="0" fontId="13" fillId="3" borderId="17" xfId="5" applyFont="1" applyFill="1" applyBorder="1" applyAlignment="1">
      <alignment horizontal="left" vertical="center"/>
    </xf>
    <xf numFmtId="0" fontId="12" fillId="3" borderId="2" xfId="6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23" fillId="0" borderId="47" xfId="5" applyFont="1" applyBorder="1">
      <alignment vertical="center"/>
    </xf>
    <xf numFmtId="0" fontId="18" fillId="0" borderId="48" xfId="5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18" fillId="0" borderId="48" xfId="5" applyBorder="1">
      <alignment vertical="center"/>
    </xf>
    <xf numFmtId="0" fontId="23" fillId="0" borderId="48" xfId="5" applyFont="1" applyBorder="1">
      <alignment vertical="center"/>
    </xf>
    <xf numFmtId="0" fontId="23" fillId="0" borderId="47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18" fillId="0" borderId="48" xfId="5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18" fillId="0" borderId="24" xfId="5" applyBorder="1" applyAlignment="1">
      <alignment horizontal="center" vertical="center"/>
    </xf>
    <xf numFmtId="0" fontId="28" fillId="0" borderId="56" xfId="5" applyFont="1" applyBorder="1" applyAlignment="1">
      <alignment horizontal="left" vertical="center" wrapText="1"/>
    </xf>
    <xf numFmtId="9" fontId="21" fillId="0" borderId="24" xfId="5" applyNumberFormat="1" applyFont="1" applyBorder="1" applyAlignment="1">
      <alignment horizontal="center" vertical="center"/>
    </xf>
    <xf numFmtId="0" fontId="24" fillId="0" borderId="43" xfId="5" applyFont="1" applyBorder="1">
      <alignment vertical="center"/>
    </xf>
    <xf numFmtId="0" fontId="24" fillId="0" borderId="21" xfId="5" applyFont="1" applyBorder="1">
      <alignment vertical="center"/>
    </xf>
    <xf numFmtId="0" fontId="21" fillId="0" borderId="60" xfId="5" applyFont="1" applyBorder="1">
      <alignment vertical="center"/>
    </xf>
    <xf numFmtId="0" fontId="24" fillId="0" borderId="60" xfId="5" applyFont="1" applyBorder="1">
      <alignment vertical="center"/>
    </xf>
    <xf numFmtId="58" fontId="18" fillId="0" borderId="21" xfId="5" applyNumberFormat="1" applyBorder="1">
      <alignment vertical="center"/>
    </xf>
    <xf numFmtId="0" fontId="18" fillId="0" borderId="60" xfId="5" applyBorder="1">
      <alignment vertical="center"/>
    </xf>
    <xf numFmtId="0" fontId="21" fillId="0" borderId="52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1" fillId="0" borderId="38" xfId="5" applyFont="1" applyBorder="1" applyAlignment="1">
      <alignment horizontal="left" vertical="center" wrapText="1"/>
    </xf>
    <xf numFmtId="0" fontId="31" fillId="0" borderId="38" xfId="5" applyFont="1" applyBorder="1" applyAlignment="1">
      <alignment horizontal="left" vertical="center"/>
    </xf>
    <xf numFmtId="0" fontId="33" fillId="0" borderId="66" xfId="0" applyFont="1" applyBorder="1"/>
    <xf numFmtId="0" fontId="33" fillId="0" borderId="2" xfId="0" applyFont="1" applyBorder="1"/>
    <xf numFmtId="0" fontId="33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5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7" xfId="1" quotePrefix="1" applyFont="1" applyBorder="1" applyAlignment="1">
      <alignment horizontal="center" vertical="center" wrapText="1"/>
    </xf>
    <xf numFmtId="0" fontId="11" fillId="3" borderId="0" xfId="1" quotePrefix="1" applyFont="1" applyFill="1" applyAlignment="1">
      <alignment horizontal="center" vertical="center" wrapText="1"/>
    </xf>
    <xf numFmtId="0" fontId="11" fillId="3" borderId="7" xfId="1" quotePrefix="1" applyFont="1" applyFill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5" fillId="0" borderId="12" xfId="11" quotePrefix="1" applyFont="1" applyBorder="1" applyAlignment="1">
      <alignment horizontal="center" vertical="center" wrapText="1"/>
    </xf>
    <xf numFmtId="0" fontId="5" fillId="0" borderId="10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horizont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27" fillId="0" borderId="19" xfId="5" applyFont="1" applyBorder="1" applyAlignment="1">
      <alignment horizontal="center" vertical="top"/>
    </xf>
    <xf numFmtId="0" fontId="21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18" fillId="0" borderId="21" xfId="5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14" fontId="21" fillId="0" borderId="24" xfId="5" applyNumberFormat="1" applyFont="1" applyBorder="1" applyAlignment="1">
      <alignment horizontal="center" vertical="center"/>
    </xf>
    <xf numFmtId="14" fontId="21" fillId="0" borderId="38" xfId="5" applyNumberFormat="1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26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14" fontId="21" fillId="0" borderId="26" xfId="5" applyNumberFormat="1" applyFont="1" applyBorder="1" applyAlignment="1">
      <alignment horizontal="center" vertical="center"/>
    </xf>
    <xf numFmtId="14" fontId="21" fillId="0" borderId="39" xfId="5" applyNumberFormat="1" applyFont="1" applyBorder="1" applyAlignment="1">
      <alignment horizontal="center" vertical="center"/>
    </xf>
    <xf numFmtId="0" fontId="23" fillId="0" borderId="55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 wrapText="1"/>
    </xf>
    <xf numFmtId="0" fontId="23" fillId="0" borderId="35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33" xfId="5" applyNumberFormat="1" applyFont="1" applyBorder="1" applyAlignment="1">
      <alignment horizontal="left" vertical="center"/>
    </xf>
    <xf numFmtId="9" fontId="21" fillId="0" borderId="28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4" xfId="5" applyNumberFormat="1" applyFont="1" applyBorder="1" applyAlignment="1">
      <alignment horizontal="left" vertical="center"/>
    </xf>
    <xf numFmtId="9" fontId="21" fillId="0" borderId="35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0" fillId="0" borderId="48" xfId="5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57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30" fillId="0" borderId="45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21" fillId="0" borderId="55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2" fillId="3" borderId="0" xfId="6" applyFont="1" applyFill="1" applyAlignment="1">
      <alignment horizontal="center"/>
    </xf>
    <xf numFmtId="0" fontId="12" fillId="3" borderId="17" xfId="5" applyFont="1" applyFill="1" applyBorder="1" applyAlignment="1">
      <alignment horizontal="center" vertical="center"/>
    </xf>
    <xf numFmtId="0" fontId="12" fillId="3" borderId="53" xfId="5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54" xfId="6" applyFont="1" applyFill="1" applyBorder="1" applyAlignment="1">
      <alignment horizontal="center" vertical="center"/>
    </xf>
    <xf numFmtId="0" fontId="13" fillId="3" borderId="18" xfId="6" applyFont="1" applyFill="1" applyBorder="1" applyAlignment="1">
      <alignment horizontal="center" vertical="center"/>
    </xf>
    <xf numFmtId="0" fontId="12" fillId="3" borderId="17" xfId="6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25" fillId="0" borderId="19" xfId="5" applyFont="1" applyBorder="1" applyAlignment="1">
      <alignment horizontal="center" vertical="top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1" fillId="0" borderId="23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0" xfId="5" applyFont="1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4" xfId="5" applyFont="1" applyBorder="1" applyAlignment="1">
      <alignment horizontal="center" vertical="center"/>
    </xf>
    <xf numFmtId="0" fontId="20" fillId="0" borderId="38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0" fillId="0" borderId="38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1" fillId="0" borderId="45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4" fillId="0" borderId="47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18" fillId="0" borderId="50" xfId="5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9" fillId="0" borderId="19" xfId="5" applyFont="1" applyBorder="1" applyAlignment="1">
      <alignment horizontal="center" vertical="top"/>
    </xf>
    <xf numFmtId="0" fontId="22" fillId="0" borderId="22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58" fontId="22" fillId="0" borderId="24" xfId="5" applyNumberFormat="1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0" fontId="21" fillId="0" borderId="26" xfId="5" applyFont="1" applyBorder="1" applyAlignment="1">
      <alignment horizontal="righ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2" fillId="0" borderId="29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2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23" xfId="5" applyFont="1" applyBorder="1" applyAlignment="1">
      <alignment horizontal="left" vertical="center" wrapText="1"/>
    </xf>
    <xf numFmtId="0" fontId="22" fillId="0" borderId="24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18" fillId="0" borderId="26" xfId="5" applyBorder="1" applyAlignment="1">
      <alignment horizontal="center" vertical="center"/>
    </xf>
    <xf numFmtId="0" fontId="18" fillId="0" borderId="39" xfId="5" applyBorder="1" applyAlignment="1">
      <alignment horizontal="center" vertical="center"/>
    </xf>
    <xf numFmtId="0" fontId="20" fillId="0" borderId="32" xfId="5" applyFont="1" applyBorder="1" applyAlignment="1">
      <alignment horizontal="center" vertical="center"/>
    </xf>
    <xf numFmtId="0" fontId="20" fillId="0" borderId="3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3" fillId="0" borderId="20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4">
    <cellStyle name="S10" xfId="11" xr:uid="{00000000-0005-0000-0000-000000000000}"/>
    <cellStyle name="S13" xfId="10" xr:uid="{00000000-0005-0000-0000-000001000000}"/>
    <cellStyle name="S15" xfId="13" xr:uid="{00000000-0005-0000-0000-000002000000}"/>
    <cellStyle name="S16" xfId="1" xr:uid="{00000000-0005-0000-0000-000003000000}"/>
    <cellStyle name="常规" xfId="0" builtinId="0"/>
    <cellStyle name="常规 10 10" xfId="9" xr:uid="{00000000-0005-0000-0000-000005000000}"/>
    <cellStyle name="常规 2" xfId="5" xr:uid="{00000000-0005-0000-0000-000006000000}"/>
    <cellStyle name="常规 23" xfId="12" xr:uid="{00000000-0005-0000-0000-000007000000}"/>
    <cellStyle name="常规 3" xfId="6" xr:uid="{00000000-0005-0000-0000-000008000000}"/>
    <cellStyle name="常规 3 3" xfId="4" xr:uid="{00000000-0005-0000-0000-000009000000}"/>
    <cellStyle name="常规 4" xfId="8" xr:uid="{00000000-0005-0000-0000-00000A000000}"/>
    <cellStyle name="常规 40" xfId="2" xr:uid="{00000000-0005-0000-0000-00000B000000}"/>
    <cellStyle name="常规 40 5" xfId="3" xr:uid="{00000000-0005-0000-0000-00000C000000}"/>
    <cellStyle name="常规 71" xfId="7" xr:uid="{00000000-0005-0000-0000-00000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625475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495300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525462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525462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525462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525462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525462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525462</xdr:colOff>
      <xdr:row>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525462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525462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525462</xdr:colOff>
      <xdr:row>12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525462</xdr:colOff>
      <xdr:row>8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525462</xdr:colOff>
      <xdr:row>6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525462</xdr:colOff>
      <xdr:row>7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35" customWidth="1"/>
    <col min="3" max="3" width="10.125" customWidth="1"/>
  </cols>
  <sheetData>
    <row r="1" spans="1:2" ht="21" customHeight="1" x14ac:dyDescent="0.15">
      <c r="A1" s="136"/>
      <c r="B1" s="137" t="s">
        <v>0</v>
      </c>
    </row>
    <row r="2" spans="1:2" x14ac:dyDescent="0.15">
      <c r="A2" s="5">
        <v>1</v>
      </c>
      <c r="B2" s="138" t="s">
        <v>1</v>
      </c>
    </row>
    <row r="3" spans="1:2" x14ac:dyDescent="0.15">
      <c r="A3" s="5">
        <v>2</v>
      </c>
      <c r="B3" s="138" t="s">
        <v>2</v>
      </c>
    </row>
    <row r="4" spans="1:2" x14ac:dyDescent="0.15">
      <c r="A4" s="5">
        <v>3</v>
      </c>
      <c r="B4" s="138" t="s">
        <v>3</v>
      </c>
    </row>
    <row r="5" spans="1:2" x14ac:dyDescent="0.15">
      <c r="A5" s="5">
        <v>4</v>
      </c>
      <c r="B5" s="138" t="s">
        <v>4</v>
      </c>
    </row>
    <row r="6" spans="1:2" x14ac:dyDescent="0.15">
      <c r="A6" s="5">
        <v>5</v>
      </c>
      <c r="B6" s="138" t="s">
        <v>5</v>
      </c>
    </row>
    <row r="7" spans="1:2" x14ac:dyDescent="0.15">
      <c r="A7" s="5">
        <v>6</v>
      </c>
      <c r="B7" s="138" t="s">
        <v>6</v>
      </c>
    </row>
    <row r="8" spans="1:2" s="134" customFormat="1" ht="15" customHeight="1" x14ac:dyDescent="0.15">
      <c r="A8" s="139">
        <v>7</v>
      </c>
      <c r="B8" s="140" t="s">
        <v>7</v>
      </c>
    </row>
    <row r="9" spans="1:2" ht="18.95" customHeight="1" x14ac:dyDescent="0.15">
      <c r="A9" s="136"/>
      <c r="B9" s="141" t="s">
        <v>8</v>
      </c>
    </row>
    <row r="10" spans="1:2" ht="15.95" customHeight="1" x14ac:dyDescent="0.15">
      <c r="A10" s="5">
        <v>1</v>
      </c>
      <c r="B10" s="142" t="s">
        <v>9</v>
      </c>
    </row>
    <row r="11" spans="1:2" x14ac:dyDescent="0.15">
      <c r="A11" s="5">
        <v>2</v>
      </c>
      <c r="B11" s="138" t="s">
        <v>10</v>
      </c>
    </row>
    <row r="12" spans="1:2" x14ac:dyDescent="0.15">
      <c r="A12" s="5">
        <v>3</v>
      </c>
      <c r="B12" s="143" t="s">
        <v>11</v>
      </c>
    </row>
    <row r="13" spans="1:2" x14ac:dyDescent="0.15">
      <c r="A13" s="5">
        <v>4</v>
      </c>
      <c r="B13" s="143" t="s">
        <v>12</v>
      </c>
    </row>
    <row r="14" spans="1:2" x14ac:dyDescent="0.15">
      <c r="A14" s="5">
        <v>5</v>
      </c>
      <c r="B14" s="143" t="s">
        <v>13</v>
      </c>
    </row>
    <row r="15" spans="1:2" x14ac:dyDescent="0.15">
      <c r="A15" s="5">
        <v>6</v>
      </c>
      <c r="B15" s="143" t="s">
        <v>14</v>
      </c>
    </row>
    <row r="16" spans="1:2" x14ac:dyDescent="0.15">
      <c r="A16" s="5">
        <v>7</v>
      </c>
      <c r="B16" s="143" t="s">
        <v>15</v>
      </c>
    </row>
    <row r="17" spans="1:2" x14ac:dyDescent="0.15">
      <c r="A17" s="5">
        <v>8</v>
      </c>
      <c r="B17" s="143" t="s">
        <v>16</v>
      </c>
    </row>
    <row r="18" spans="1:2" x14ac:dyDescent="0.15">
      <c r="A18" s="5">
        <v>9</v>
      </c>
      <c r="B18" s="138" t="s">
        <v>17</v>
      </c>
    </row>
    <row r="19" spans="1:2" x14ac:dyDescent="0.15">
      <c r="A19" s="5"/>
      <c r="B19" s="138"/>
    </row>
    <row r="20" spans="1:2" ht="20.25" x14ac:dyDescent="0.15">
      <c r="A20" s="136"/>
      <c r="B20" s="137" t="s">
        <v>18</v>
      </c>
    </row>
    <row r="21" spans="1:2" x14ac:dyDescent="0.15">
      <c r="A21" s="5">
        <v>1</v>
      </c>
      <c r="B21" s="138" t="s">
        <v>19</v>
      </c>
    </row>
    <row r="22" spans="1:2" x14ac:dyDescent="0.15">
      <c r="A22" s="5">
        <v>2</v>
      </c>
      <c r="B22" s="138" t="s">
        <v>20</v>
      </c>
    </row>
    <row r="23" spans="1:2" x14ac:dyDescent="0.15">
      <c r="A23" s="5">
        <v>3</v>
      </c>
      <c r="B23" s="138" t="s">
        <v>21</v>
      </c>
    </row>
    <row r="24" spans="1:2" x14ac:dyDescent="0.15">
      <c r="A24" s="5">
        <v>4</v>
      </c>
      <c r="B24" s="138" t="s">
        <v>22</v>
      </c>
    </row>
    <row r="25" spans="1:2" x14ac:dyDescent="0.15">
      <c r="A25" s="5">
        <v>5</v>
      </c>
      <c r="B25" s="143" t="s">
        <v>23</v>
      </c>
    </row>
    <row r="26" spans="1:2" x14ac:dyDescent="0.15">
      <c r="A26" s="5">
        <v>6</v>
      </c>
      <c r="B26" s="143" t="s">
        <v>24</v>
      </c>
    </row>
    <row r="27" spans="1:2" x14ac:dyDescent="0.15">
      <c r="A27" s="5">
        <v>7</v>
      </c>
      <c r="B27" s="138" t="s">
        <v>25</v>
      </c>
    </row>
    <row r="28" spans="1:2" x14ac:dyDescent="0.15">
      <c r="A28" s="5"/>
      <c r="B28" s="138"/>
    </row>
    <row r="29" spans="1:2" ht="20.25" x14ac:dyDescent="0.15">
      <c r="A29" s="136"/>
      <c r="B29" s="137" t="s">
        <v>26</v>
      </c>
    </row>
    <row r="30" spans="1:2" x14ac:dyDescent="0.15">
      <c r="A30" s="5">
        <v>1</v>
      </c>
      <c r="B30" s="138" t="s">
        <v>27</v>
      </c>
    </row>
    <row r="31" spans="1:2" x14ac:dyDescent="0.15">
      <c r="A31" s="5">
        <v>2</v>
      </c>
      <c r="B31" s="138" t="s">
        <v>28</v>
      </c>
    </row>
    <row r="32" spans="1:2" x14ac:dyDescent="0.15">
      <c r="A32" s="5">
        <v>3</v>
      </c>
      <c r="B32" s="138" t="s">
        <v>29</v>
      </c>
    </row>
    <row r="33" spans="1:2" ht="28.5" x14ac:dyDescent="0.15">
      <c r="A33" s="5">
        <v>4</v>
      </c>
      <c r="B33" s="138" t="s">
        <v>30</v>
      </c>
    </row>
    <row r="34" spans="1:2" x14ac:dyDescent="0.15">
      <c r="A34" s="5">
        <v>5</v>
      </c>
      <c r="B34" s="138" t="s">
        <v>31</v>
      </c>
    </row>
    <row r="35" spans="1:2" x14ac:dyDescent="0.15">
      <c r="A35" s="5">
        <v>6</v>
      </c>
      <c r="B35" s="138" t="s">
        <v>32</v>
      </c>
    </row>
    <row r="36" spans="1:2" x14ac:dyDescent="0.15">
      <c r="A36" s="5">
        <v>7</v>
      </c>
      <c r="B36" s="138" t="s">
        <v>33</v>
      </c>
    </row>
    <row r="37" spans="1:2" x14ac:dyDescent="0.15">
      <c r="A37" s="5"/>
      <c r="B37" s="138"/>
    </row>
    <row r="39" spans="1:2" x14ac:dyDescent="0.15">
      <c r="A39" s="144" t="s">
        <v>34</v>
      </c>
      <c r="B39" s="145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2"/>
  <sheetViews>
    <sheetView zoomScaleNormal="100" workbookViewId="0">
      <selection activeCell="D5" sqref="D5"/>
    </sheetView>
  </sheetViews>
  <sheetFormatPr defaultColWidth="9" defaultRowHeight="14.25" x14ac:dyDescent="0.1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32" t="s">
        <v>280</v>
      </c>
      <c r="B1" s="332"/>
      <c r="C1" s="332"/>
      <c r="D1" s="333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s="1" customFormat="1" ht="16.5" x14ac:dyDescent="0.3">
      <c r="A2" s="334" t="s">
        <v>255</v>
      </c>
      <c r="B2" s="346" t="s">
        <v>257</v>
      </c>
      <c r="C2" s="346" t="s">
        <v>258</v>
      </c>
      <c r="D2" s="348" t="s">
        <v>259</v>
      </c>
      <c r="E2" s="346" t="s">
        <v>260</v>
      </c>
      <c r="F2" s="346" t="s">
        <v>256</v>
      </c>
      <c r="G2" s="346" t="s">
        <v>281</v>
      </c>
      <c r="H2" s="346" t="s">
        <v>282</v>
      </c>
      <c r="I2" s="3" t="s">
        <v>283</v>
      </c>
      <c r="J2" s="3" t="s">
        <v>284</v>
      </c>
      <c r="K2" s="3" t="s">
        <v>285</v>
      </c>
      <c r="L2" s="3" t="s">
        <v>286</v>
      </c>
      <c r="M2" s="3" t="s">
        <v>287</v>
      </c>
      <c r="N2" s="346" t="s">
        <v>288</v>
      </c>
      <c r="O2" s="346" t="s">
        <v>289</v>
      </c>
    </row>
    <row r="3" spans="1:15" s="1" customFormat="1" ht="16.5" x14ac:dyDescent="0.3">
      <c r="A3" s="334"/>
      <c r="B3" s="347"/>
      <c r="C3" s="347"/>
      <c r="D3" s="349"/>
      <c r="E3" s="347"/>
      <c r="F3" s="347"/>
      <c r="G3" s="347"/>
      <c r="H3" s="347"/>
      <c r="I3" s="3" t="s">
        <v>290</v>
      </c>
      <c r="J3" s="3" t="s">
        <v>290</v>
      </c>
      <c r="K3" s="3" t="s">
        <v>290</v>
      </c>
      <c r="L3" s="3" t="s">
        <v>290</v>
      </c>
      <c r="M3" s="3" t="s">
        <v>290</v>
      </c>
      <c r="N3" s="347"/>
      <c r="O3" s="347"/>
    </row>
    <row r="4" spans="1:15" ht="31.5" x14ac:dyDescent="0.15">
      <c r="A4" s="5">
        <v>1</v>
      </c>
      <c r="B4" s="18" t="s">
        <v>269</v>
      </c>
      <c r="C4" s="147" t="s">
        <v>270</v>
      </c>
      <c r="D4" s="148" t="s">
        <v>271</v>
      </c>
      <c r="E4" s="6" t="s">
        <v>347</v>
      </c>
      <c r="F4" s="146" t="s">
        <v>268</v>
      </c>
      <c r="G4" s="6" t="s">
        <v>65</v>
      </c>
      <c r="H4" s="6" t="s">
        <v>65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13</v>
      </c>
      <c r="O4" s="6" t="s">
        <v>273</v>
      </c>
    </row>
    <row r="5" spans="1:15" ht="31.5" x14ac:dyDescent="0.15">
      <c r="A5" s="5">
        <v>2</v>
      </c>
      <c r="B5" s="18" t="s">
        <v>274</v>
      </c>
      <c r="C5" s="147" t="s">
        <v>270</v>
      </c>
      <c r="D5" s="149" t="s">
        <v>275</v>
      </c>
      <c r="E5" s="6" t="s">
        <v>347</v>
      </c>
      <c r="F5" s="146" t="s">
        <v>268</v>
      </c>
      <c r="G5" s="6" t="s">
        <v>65</v>
      </c>
      <c r="H5" s="6" t="s">
        <v>65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>SUM(I5:M5)</f>
        <v>16</v>
      </c>
      <c r="O5" s="6" t="s">
        <v>273</v>
      </c>
    </row>
    <row r="6" spans="1:15" ht="31.5" x14ac:dyDescent="0.15">
      <c r="A6" s="5">
        <v>3</v>
      </c>
      <c r="B6" s="18" t="s">
        <v>276</v>
      </c>
      <c r="C6" s="147" t="s">
        <v>270</v>
      </c>
      <c r="D6" s="150" t="s">
        <v>277</v>
      </c>
      <c r="E6" s="6" t="s">
        <v>347</v>
      </c>
      <c r="F6" s="146" t="s">
        <v>268</v>
      </c>
      <c r="G6" s="6" t="s">
        <v>65</v>
      </c>
      <c r="H6" s="6" t="s">
        <v>65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>SUM(I6:M6)</f>
        <v>12</v>
      </c>
      <c r="O6" s="6" t="s">
        <v>273</v>
      </c>
    </row>
    <row r="7" spans="1:15" x14ac:dyDescent="0.15">
      <c r="A7" s="5"/>
      <c r="B7" s="6"/>
      <c r="C7" s="6"/>
      <c r="D7" s="19"/>
      <c r="E7" s="6"/>
      <c r="F7" s="23"/>
      <c r="G7" s="6"/>
      <c r="H7" s="6"/>
      <c r="I7" s="6"/>
      <c r="J7" s="6"/>
      <c r="K7" s="6"/>
      <c r="L7" s="6"/>
      <c r="M7" s="5"/>
      <c r="N7" s="5"/>
      <c r="O7" s="5"/>
    </row>
    <row r="8" spans="1:15" x14ac:dyDescent="0.15">
      <c r="A8" s="5"/>
      <c r="B8" s="6"/>
      <c r="C8" s="6"/>
      <c r="D8" s="20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1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 x14ac:dyDescent="0.15">
      <c r="A11" s="335" t="s">
        <v>352</v>
      </c>
      <c r="B11" s="356"/>
      <c r="C11" s="356"/>
      <c r="D11" s="337"/>
      <c r="E11" s="338"/>
      <c r="F11" s="357"/>
      <c r="G11" s="357"/>
      <c r="H11" s="357"/>
      <c r="I11" s="339"/>
      <c r="J11" s="335" t="s">
        <v>291</v>
      </c>
      <c r="K11" s="336"/>
      <c r="L11" s="336"/>
      <c r="M11" s="340"/>
      <c r="N11" s="8"/>
      <c r="O11" s="9"/>
    </row>
    <row r="12" spans="1:15" ht="16.5" x14ac:dyDescent="0.15">
      <c r="A12" s="358" t="s">
        <v>292</v>
      </c>
      <c r="B12" s="359"/>
      <c r="C12" s="359"/>
      <c r="D12" s="345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6 O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0" zoomScaleNormal="120" workbookViewId="0">
      <selection activeCell="J10" sqref="J10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32" t="s">
        <v>293</v>
      </c>
      <c r="B1" s="332"/>
      <c r="C1" s="332"/>
      <c r="D1" s="332"/>
      <c r="E1" s="333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</row>
    <row r="2" spans="1:23" s="1" customFormat="1" ht="15.95" customHeight="1" x14ac:dyDescent="0.3">
      <c r="A2" s="346" t="s">
        <v>294</v>
      </c>
      <c r="B2" s="346" t="s">
        <v>256</v>
      </c>
      <c r="C2" s="346" t="s">
        <v>257</v>
      </c>
      <c r="D2" s="346" t="s">
        <v>258</v>
      </c>
      <c r="E2" s="348" t="s">
        <v>259</v>
      </c>
      <c r="F2" s="346" t="s">
        <v>260</v>
      </c>
      <c r="G2" s="360" t="s">
        <v>295</v>
      </c>
      <c r="H2" s="361"/>
      <c r="I2" s="362"/>
      <c r="J2" s="360" t="s">
        <v>296</v>
      </c>
      <c r="K2" s="361"/>
      <c r="L2" s="362"/>
      <c r="M2" s="360" t="s">
        <v>297</v>
      </c>
      <c r="N2" s="361"/>
      <c r="O2" s="362"/>
      <c r="P2" s="360" t="s">
        <v>298</v>
      </c>
      <c r="Q2" s="361"/>
      <c r="R2" s="362"/>
      <c r="S2" s="361" t="s">
        <v>299</v>
      </c>
      <c r="T2" s="361"/>
      <c r="U2" s="362"/>
      <c r="V2" s="364" t="s">
        <v>300</v>
      </c>
      <c r="W2" s="364" t="s">
        <v>289</v>
      </c>
    </row>
    <row r="3" spans="1:23" s="1" customFormat="1" ht="16.5" x14ac:dyDescent="0.3">
      <c r="A3" s="347"/>
      <c r="B3" s="370"/>
      <c r="C3" s="370"/>
      <c r="D3" s="370"/>
      <c r="E3" s="363"/>
      <c r="F3" s="370"/>
      <c r="G3" s="3" t="s">
        <v>301</v>
      </c>
      <c r="H3" s="3" t="s">
        <v>67</v>
      </c>
      <c r="I3" s="3" t="s">
        <v>256</v>
      </c>
      <c r="J3" s="3" t="s">
        <v>301</v>
      </c>
      <c r="K3" s="3" t="s">
        <v>67</v>
      </c>
      <c r="L3" s="3" t="s">
        <v>256</v>
      </c>
      <c r="M3" s="3" t="s">
        <v>301</v>
      </c>
      <c r="N3" s="3" t="s">
        <v>67</v>
      </c>
      <c r="O3" s="3" t="s">
        <v>256</v>
      </c>
      <c r="P3" s="3" t="s">
        <v>301</v>
      </c>
      <c r="Q3" s="3" t="s">
        <v>67</v>
      </c>
      <c r="R3" s="3" t="s">
        <v>256</v>
      </c>
      <c r="S3" s="3" t="s">
        <v>301</v>
      </c>
      <c r="T3" s="3" t="s">
        <v>67</v>
      </c>
      <c r="U3" s="3" t="s">
        <v>256</v>
      </c>
      <c r="V3" s="365"/>
      <c r="W3" s="365"/>
    </row>
    <row r="4" spans="1:23" ht="31.5" x14ac:dyDescent="0.15">
      <c r="A4" s="366" t="s">
        <v>302</v>
      </c>
      <c r="B4" s="146" t="s">
        <v>268</v>
      </c>
      <c r="C4" s="18" t="s">
        <v>269</v>
      </c>
      <c r="D4" s="147" t="s">
        <v>270</v>
      </c>
      <c r="E4" s="148" t="s">
        <v>271</v>
      </c>
      <c r="F4" s="6" t="s">
        <v>347</v>
      </c>
      <c r="G4" s="151" t="s">
        <v>303</v>
      </c>
      <c r="H4" s="147" t="s">
        <v>304</v>
      </c>
      <c r="I4" s="6" t="s">
        <v>305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 x14ac:dyDescent="0.15">
      <c r="A5" s="367"/>
      <c r="B5" s="146" t="s">
        <v>268</v>
      </c>
      <c r="C5" s="18" t="s">
        <v>274</v>
      </c>
      <c r="D5" s="147" t="s">
        <v>270</v>
      </c>
      <c r="E5" s="149" t="s">
        <v>275</v>
      </c>
      <c r="F5" s="6" t="s">
        <v>347</v>
      </c>
      <c r="G5" s="360" t="s">
        <v>306</v>
      </c>
      <c r="H5" s="361"/>
      <c r="I5" s="362"/>
      <c r="J5" s="360" t="s">
        <v>307</v>
      </c>
      <c r="K5" s="361"/>
      <c r="L5" s="362"/>
      <c r="M5" s="360" t="s">
        <v>308</v>
      </c>
      <c r="N5" s="361"/>
      <c r="O5" s="362"/>
      <c r="P5" s="360" t="s">
        <v>309</v>
      </c>
      <c r="Q5" s="361"/>
      <c r="R5" s="362"/>
      <c r="S5" s="361" t="s">
        <v>310</v>
      </c>
      <c r="T5" s="361"/>
      <c r="U5" s="362"/>
      <c r="V5" s="6"/>
      <c r="W5" s="6"/>
    </row>
    <row r="6" spans="1:23" ht="31.5" x14ac:dyDescent="0.15">
      <c r="A6" s="367"/>
      <c r="B6" s="146" t="s">
        <v>268</v>
      </c>
      <c r="C6" s="18" t="s">
        <v>276</v>
      </c>
      <c r="D6" s="147" t="s">
        <v>270</v>
      </c>
      <c r="E6" s="150" t="s">
        <v>277</v>
      </c>
      <c r="F6" s="6" t="s">
        <v>347</v>
      </c>
      <c r="G6" s="3" t="s">
        <v>301</v>
      </c>
      <c r="H6" s="3" t="s">
        <v>67</v>
      </c>
      <c r="I6" s="3" t="s">
        <v>256</v>
      </c>
      <c r="J6" s="3" t="s">
        <v>301</v>
      </c>
      <c r="K6" s="3" t="s">
        <v>67</v>
      </c>
      <c r="L6" s="3" t="s">
        <v>256</v>
      </c>
      <c r="M6" s="3" t="s">
        <v>301</v>
      </c>
      <c r="N6" s="3" t="s">
        <v>67</v>
      </c>
      <c r="O6" s="3" t="s">
        <v>256</v>
      </c>
      <c r="P6" s="3" t="s">
        <v>301</v>
      </c>
      <c r="Q6" s="3" t="s">
        <v>67</v>
      </c>
      <c r="R6" s="3" t="s">
        <v>256</v>
      </c>
      <c r="S6" s="3" t="s">
        <v>301</v>
      </c>
      <c r="T6" s="3" t="s">
        <v>67</v>
      </c>
      <c r="U6" s="3" t="s">
        <v>256</v>
      </c>
      <c r="V6" s="6"/>
      <c r="W6" s="6"/>
    </row>
    <row r="7" spans="1:23" x14ac:dyDescent="0.15">
      <c r="A7" s="368" t="s">
        <v>311</v>
      </c>
      <c r="B7" s="368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69"/>
      <c r="B8" s="369"/>
      <c r="C8" s="6"/>
      <c r="D8" s="6"/>
      <c r="E8" s="2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68" t="s">
        <v>312</v>
      </c>
      <c r="B9" s="368"/>
      <c r="C9" s="368"/>
      <c r="D9" s="368"/>
      <c r="E9" s="371"/>
      <c r="F9" s="36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9"/>
      <c r="B10" s="369"/>
      <c r="C10" s="369"/>
      <c r="D10" s="369"/>
      <c r="E10" s="372"/>
      <c r="F10" s="36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8" t="s">
        <v>313</v>
      </c>
      <c r="B11" s="368"/>
      <c r="C11" s="368"/>
      <c r="D11" s="368"/>
      <c r="E11" s="371"/>
      <c r="F11" s="36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9"/>
      <c r="B12" s="369"/>
      <c r="C12" s="369"/>
      <c r="D12" s="369"/>
      <c r="E12" s="372"/>
      <c r="F12" s="36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68" t="s">
        <v>314</v>
      </c>
      <c r="B13" s="368"/>
      <c r="C13" s="368"/>
      <c r="D13" s="368"/>
      <c r="E13" s="371"/>
      <c r="F13" s="36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369"/>
      <c r="B14" s="369"/>
      <c r="C14" s="369"/>
      <c r="D14" s="369"/>
      <c r="E14" s="372"/>
      <c r="F14" s="36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5"/>
      <c r="B15" s="5"/>
      <c r="C15" s="5"/>
      <c r="D15" s="5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 x14ac:dyDescent="0.15">
      <c r="A16" s="335" t="s">
        <v>352</v>
      </c>
      <c r="B16" s="336"/>
      <c r="C16" s="336"/>
      <c r="D16" s="336"/>
      <c r="E16" s="337"/>
      <c r="F16" s="338"/>
      <c r="G16" s="339"/>
      <c r="H16" s="16"/>
      <c r="I16" s="16"/>
      <c r="J16" s="335" t="s">
        <v>278</v>
      </c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40"/>
      <c r="V16" s="8"/>
      <c r="W16" s="9"/>
    </row>
    <row r="17" spans="1:23" ht="16.5" x14ac:dyDescent="0.15">
      <c r="A17" s="358" t="s">
        <v>315</v>
      </c>
      <c r="B17" s="358"/>
      <c r="C17" s="344"/>
      <c r="D17" s="344"/>
      <c r="E17" s="345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</row>
  </sheetData>
  <mergeCells count="44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6 W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32" t="s">
        <v>316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s="1" customFormat="1" ht="16.5" x14ac:dyDescent="0.3">
      <c r="A2" s="12" t="s">
        <v>317</v>
      </c>
      <c r="B2" s="13" t="s">
        <v>257</v>
      </c>
      <c r="C2" s="13" t="s">
        <v>258</v>
      </c>
      <c r="D2" s="13" t="s">
        <v>259</v>
      </c>
      <c r="E2" s="13" t="s">
        <v>260</v>
      </c>
      <c r="F2" s="13" t="s">
        <v>256</v>
      </c>
      <c r="G2" s="12" t="s">
        <v>318</v>
      </c>
      <c r="H2" s="12" t="s">
        <v>319</v>
      </c>
      <c r="I2" s="12" t="s">
        <v>320</v>
      </c>
      <c r="J2" s="12" t="s">
        <v>319</v>
      </c>
      <c r="K2" s="12" t="s">
        <v>321</v>
      </c>
      <c r="L2" s="12" t="s">
        <v>319</v>
      </c>
      <c r="M2" s="13" t="s">
        <v>300</v>
      </c>
      <c r="N2" s="13" t="s">
        <v>289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317</v>
      </c>
      <c r="B4" s="15" t="s">
        <v>322</v>
      </c>
      <c r="C4" s="15" t="s">
        <v>301</v>
      </c>
      <c r="D4" s="15" t="s">
        <v>259</v>
      </c>
      <c r="E4" s="13" t="s">
        <v>260</v>
      </c>
      <c r="F4" s="13" t="s">
        <v>256</v>
      </c>
      <c r="G4" s="12" t="s">
        <v>318</v>
      </c>
      <c r="H4" s="12" t="s">
        <v>319</v>
      </c>
      <c r="I4" s="12" t="s">
        <v>320</v>
      </c>
      <c r="J4" s="12" t="s">
        <v>319</v>
      </c>
      <c r="K4" s="12" t="s">
        <v>321</v>
      </c>
      <c r="L4" s="12" t="s">
        <v>319</v>
      </c>
      <c r="M4" s="13" t="s">
        <v>300</v>
      </c>
      <c r="N4" s="13" t="s">
        <v>289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5" t="s">
        <v>323</v>
      </c>
      <c r="B11" s="336"/>
      <c r="C11" s="336"/>
      <c r="D11" s="340"/>
      <c r="E11" s="338"/>
      <c r="F11" s="357"/>
      <c r="G11" s="339"/>
      <c r="H11" s="16"/>
      <c r="I11" s="335" t="s">
        <v>324</v>
      </c>
      <c r="J11" s="336"/>
      <c r="K11" s="336"/>
      <c r="L11" s="8"/>
      <c r="M11" s="8"/>
      <c r="N11" s="9"/>
    </row>
    <row r="12" spans="1:14" ht="16.5" x14ac:dyDescent="0.15">
      <c r="A12" s="358" t="s">
        <v>325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32" t="s">
        <v>326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2" s="1" customFormat="1" ht="16.5" x14ac:dyDescent="0.3">
      <c r="A2" s="3" t="s">
        <v>294</v>
      </c>
      <c r="B2" s="4" t="s">
        <v>256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300</v>
      </c>
      <c r="L2" s="4" t="s">
        <v>289</v>
      </c>
    </row>
    <row r="3" spans="1:12" ht="27" x14ac:dyDescent="0.15">
      <c r="A3" s="5"/>
      <c r="B3" s="151" t="s">
        <v>331</v>
      </c>
      <c r="C3" s="6"/>
      <c r="D3" s="152" t="s">
        <v>332</v>
      </c>
      <c r="E3" s="153" t="s">
        <v>333</v>
      </c>
      <c r="F3" s="6" t="s">
        <v>347</v>
      </c>
      <c r="G3" s="152" t="s">
        <v>334</v>
      </c>
      <c r="H3" s="154" t="s">
        <v>335</v>
      </c>
      <c r="I3" s="6"/>
      <c r="J3" s="6"/>
      <c r="K3" s="6"/>
      <c r="L3" s="6"/>
    </row>
    <row r="4" spans="1:12" ht="40.5" x14ac:dyDescent="0.15">
      <c r="A4" s="5"/>
      <c r="B4" s="151" t="s">
        <v>331</v>
      </c>
      <c r="C4" s="6"/>
      <c r="D4" s="155" t="s">
        <v>336</v>
      </c>
      <c r="E4" s="153" t="s">
        <v>333</v>
      </c>
      <c r="F4" s="6" t="s">
        <v>347</v>
      </c>
      <c r="G4" s="155" t="s">
        <v>337</v>
      </c>
      <c r="H4" s="154" t="s">
        <v>338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35" t="s">
        <v>352</v>
      </c>
      <c r="B11" s="336"/>
      <c r="C11" s="336"/>
      <c r="D11" s="336"/>
      <c r="E11" s="340"/>
      <c r="F11" s="338"/>
      <c r="G11" s="339"/>
      <c r="H11" s="335" t="s">
        <v>278</v>
      </c>
      <c r="I11" s="336"/>
      <c r="J11" s="336"/>
      <c r="K11" s="8"/>
      <c r="L11" s="9"/>
    </row>
    <row r="12" spans="1:12" ht="16.5" x14ac:dyDescent="0.15">
      <c r="A12" s="358" t="s">
        <v>339</v>
      </c>
      <c r="B12" s="358"/>
      <c r="C12" s="344"/>
      <c r="D12" s="344"/>
      <c r="E12" s="344"/>
      <c r="F12" s="344"/>
      <c r="G12" s="344"/>
      <c r="H12" s="344"/>
      <c r="I12" s="344"/>
      <c r="J12" s="344"/>
      <c r="K12" s="344"/>
      <c r="L12" s="344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Normal="100" workbookViewId="0">
      <selection activeCell="D5" sqref="D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32" t="s">
        <v>340</v>
      </c>
      <c r="B1" s="332"/>
      <c r="C1" s="332"/>
      <c r="D1" s="332"/>
      <c r="E1" s="332"/>
      <c r="F1" s="332"/>
      <c r="G1" s="332"/>
      <c r="H1" s="332"/>
      <c r="I1" s="332"/>
    </row>
    <row r="2" spans="1:9" s="1" customFormat="1" ht="16.5" x14ac:dyDescent="0.3">
      <c r="A2" s="334" t="s">
        <v>255</v>
      </c>
      <c r="B2" s="346" t="s">
        <v>256</v>
      </c>
      <c r="C2" s="346" t="s">
        <v>301</v>
      </c>
      <c r="D2" s="346" t="s">
        <v>259</v>
      </c>
      <c r="E2" s="346" t="s">
        <v>260</v>
      </c>
      <c r="F2" s="3" t="s">
        <v>341</v>
      </c>
      <c r="G2" s="3" t="s">
        <v>262</v>
      </c>
      <c r="H2" s="350" t="s">
        <v>263</v>
      </c>
      <c r="I2" s="354" t="s">
        <v>265</v>
      </c>
    </row>
    <row r="3" spans="1:9" s="1" customFormat="1" ht="16.5" x14ac:dyDescent="0.3">
      <c r="A3" s="334"/>
      <c r="B3" s="347"/>
      <c r="C3" s="347"/>
      <c r="D3" s="347"/>
      <c r="E3" s="347"/>
      <c r="F3" s="3" t="s">
        <v>342</v>
      </c>
      <c r="G3" s="3" t="s">
        <v>266</v>
      </c>
      <c r="H3" s="351"/>
      <c r="I3" s="355"/>
    </row>
    <row r="4" spans="1:9" x14ac:dyDescent="0.15">
      <c r="A4" s="5"/>
      <c r="B4" s="151" t="s">
        <v>305</v>
      </c>
      <c r="C4" s="151" t="s">
        <v>303</v>
      </c>
      <c r="D4" s="156" t="s">
        <v>343</v>
      </c>
      <c r="E4" s="160" t="s">
        <v>348</v>
      </c>
      <c r="F4" s="6">
        <v>0.3</v>
      </c>
      <c r="G4" s="6">
        <v>0.5</v>
      </c>
      <c r="H4" s="6">
        <f>SUM(F4:G4)</f>
        <v>0.8</v>
      </c>
      <c r="I4" s="6" t="s">
        <v>273</v>
      </c>
    </row>
    <row r="5" spans="1:9" ht="21" x14ac:dyDescent="0.15">
      <c r="A5" s="5"/>
      <c r="B5" s="151" t="s">
        <v>305</v>
      </c>
      <c r="C5" s="151" t="s">
        <v>303</v>
      </c>
      <c r="D5" s="157" t="s">
        <v>344</v>
      </c>
      <c r="E5" s="6" t="s">
        <v>347</v>
      </c>
      <c r="F5" s="6">
        <v>0.4</v>
      </c>
      <c r="G5" s="6">
        <v>0.6</v>
      </c>
      <c r="H5" s="6">
        <f>SUM(F5:G5)</f>
        <v>1</v>
      </c>
      <c r="I5" s="6" t="s">
        <v>273</v>
      </c>
    </row>
    <row r="6" spans="1:9" ht="21" x14ac:dyDescent="0.15">
      <c r="A6" s="5"/>
      <c r="B6" s="151" t="s">
        <v>305</v>
      </c>
      <c r="C6" s="151" t="s">
        <v>303</v>
      </c>
      <c r="D6" s="158" t="s">
        <v>345</v>
      </c>
      <c r="E6" s="6" t="s">
        <v>347</v>
      </c>
      <c r="F6" s="6">
        <v>0.3</v>
      </c>
      <c r="G6" s="6">
        <v>0.2</v>
      </c>
      <c r="H6" s="6">
        <f>SUM(F6:G6)</f>
        <v>0.5</v>
      </c>
      <c r="I6" s="6" t="s">
        <v>273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35" t="s">
        <v>352</v>
      </c>
      <c r="B11" s="356"/>
      <c r="C11" s="356"/>
      <c r="D11" s="337"/>
      <c r="E11" s="7"/>
      <c r="F11" s="335" t="s">
        <v>278</v>
      </c>
      <c r="G11" s="336"/>
      <c r="H11" s="340"/>
      <c r="I11" s="9"/>
    </row>
    <row r="12" spans="1:9" ht="16.5" x14ac:dyDescent="0.15">
      <c r="A12" s="358" t="s">
        <v>346</v>
      </c>
      <c r="B12" s="358"/>
      <c r="C12" s="344"/>
      <c r="D12" s="344"/>
      <c r="E12" s="344"/>
      <c r="F12" s="344"/>
      <c r="G12" s="344"/>
      <c r="H12" s="344"/>
      <c r="I12" s="34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 x14ac:dyDescent="0.25">
      <c r="B3" s="122"/>
      <c r="C3" s="123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 x14ac:dyDescent="0.25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7.95" customHeight="1" x14ac:dyDescent="0.15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7.95" customHeight="1" x14ac:dyDescent="0.15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7.95" customHeight="1" x14ac:dyDescent="0.15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7.95" customHeight="1" x14ac:dyDescent="0.15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7.95" customHeight="1" x14ac:dyDescent="0.15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7.95" customHeight="1" x14ac:dyDescent="0.15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7.95" customHeight="1" x14ac:dyDescent="0.15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7.95" customHeight="1" x14ac:dyDescent="0.15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 x14ac:dyDescent="0.15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 x14ac:dyDescent="0.15"/>
  <cols>
    <col min="1" max="1" width="11.125" style="38" customWidth="1"/>
    <col min="2" max="9" width="10.375" style="38"/>
    <col min="10" max="10" width="8.875" style="38" customWidth="1"/>
    <col min="11" max="11" width="12" style="38" customWidth="1"/>
    <col min="12" max="16384" width="10.375" style="38"/>
  </cols>
  <sheetData>
    <row r="1" spans="1:11" ht="20.25" x14ac:dyDescent="0.15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4.25" x14ac:dyDescent="0.15">
      <c r="A2" s="63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64" t="s">
        <v>57</v>
      </c>
      <c r="I2" s="172" t="s">
        <v>58</v>
      </c>
      <c r="J2" s="172"/>
      <c r="K2" s="173"/>
    </row>
    <row r="3" spans="1:11" ht="14.25" x14ac:dyDescent="0.15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 ht="14.25" x14ac:dyDescent="0.15">
      <c r="A4" s="67" t="s">
        <v>62</v>
      </c>
      <c r="B4" s="180" t="s">
        <v>350</v>
      </c>
      <c r="C4" s="181"/>
      <c r="D4" s="182" t="s">
        <v>63</v>
      </c>
      <c r="E4" s="183"/>
      <c r="F4" s="184">
        <v>45376</v>
      </c>
      <c r="G4" s="185"/>
      <c r="H4" s="182" t="s">
        <v>64</v>
      </c>
      <c r="I4" s="183"/>
      <c r="J4" s="68" t="s">
        <v>65</v>
      </c>
      <c r="K4" s="69" t="s">
        <v>66</v>
      </c>
    </row>
    <row r="5" spans="1:11" ht="14.25" x14ac:dyDescent="0.15">
      <c r="A5" s="70" t="s">
        <v>67</v>
      </c>
      <c r="B5" s="180" t="s">
        <v>68</v>
      </c>
      <c r="C5" s="181"/>
      <c r="D5" s="182" t="s">
        <v>69</v>
      </c>
      <c r="E5" s="183"/>
      <c r="F5" s="184">
        <v>45352</v>
      </c>
      <c r="G5" s="185"/>
      <c r="H5" s="182" t="s">
        <v>70</v>
      </c>
      <c r="I5" s="183"/>
      <c r="J5" s="68" t="s">
        <v>65</v>
      </c>
      <c r="K5" s="69" t="s">
        <v>66</v>
      </c>
    </row>
    <row r="6" spans="1:11" ht="14.25" x14ac:dyDescent="0.15">
      <c r="A6" s="67" t="s">
        <v>71</v>
      </c>
      <c r="B6" s="71">
        <v>3</v>
      </c>
      <c r="C6" s="72">
        <v>5</v>
      </c>
      <c r="D6" s="70" t="s">
        <v>72</v>
      </c>
      <c r="E6" s="73"/>
      <c r="F6" s="184">
        <v>45371</v>
      </c>
      <c r="G6" s="185"/>
      <c r="H6" s="182" t="s">
        <v>73</v>
      </c>
      <c r="I6" s="183"/>
      <c r="J6" s="68" t="s">
        <v>65</v>
      </c>
      <c r="K6" s="69" t="s">
        <v>66</v>
      </c>
    </row>
    <row r="7" spans="1:11" ht="14.25" x14ac:dyDescent="0.15">
      <c r="A7" s="67" t="s">
        <v>74</v>
      </c>
      <c r="B7" s="186">
        <v>3000</v>
      </c>
      <c r="C7" s="187"/>
      <c r="D7" s="70" t="s">
        <v>75</v>
      </c>
      <c r="E7" s="75"/>
      <c r="F7" s="184">
        <v>45373</v>
      </c>
      <c r="G7" s="185"/>
      <c r="H7" s="182" t="s">
        <v>76</v>
      </c>
      <c r="I7" s="183"/>
      <c r="J7" s="68" t="s">
        <v>65</v>
      </c>
      <c r="K7" s="69" t="s">
        <v>66</v>
      </c>
    </row>
    <row r="8" spans="1:11" ht="14.25" x14ac:dyDescent="0.15">
      <c r="A8" s="77" t="s">
        <v>77</v>
      </c>
      <c r="B8" s="188"/>
      <c r="C8" s="189"/>
      <c r="D8" s="190" t="s">
        <v>78</v>
      </c>
      <c r="E8" s="191"/>
      <c r="F8" s="192">
        <v>45376</v>
      </c>
      <c r="G8" s="193"/>
      <c r="H8" s="190" t="s">
        <v>79</v>
      </c>
      <c r="I8" s="191"/>
      <c r="J8" s="84" t="s">
        <v>65</v>
      </c>
      <c r="K8" s="92" t="s">
        <v>66</v>
      </c>
    </row>
    <row r="9" spans="1:11" ht="14.25" x14ac:dyDescent="0.15">
      <c r="A9" s="194" t="s">
        <v>80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 x14ac:dyDescent="0.15">
      <c r="A10" s="197" t="s">
        <v>81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 x14ac:dyDescent="0.15">
      <c r="A11" s="99" t="s">
        <v>82</v>
      </c>
      <c r="B11" s="100" t="s">
        <v>83</v>
      </c>
      <c r="C11" s="101" t="s">
        <v>84</v>
      </c>
      <c r="D11" s="102"/>
      <c r="E11" s="103" t="s">
        <v>85</v>
      </c>
      <c r="F11" s="100" t="s">
        <v>83</v>
      </c>
      <c r="G11" s="101" t="s">
        <v>84</v>
      </c>
      <c r="H11" s="101" t="s">
        <v>86</v>
      </c>
      <c r="I11" s="103" t="s">
        <v>87</v>
      </c>
      <c r="J11" s="100" t="s">
        <v>83</v>
      </c>
      <c r="K11" s="118" t="s">
        <v>84</v>
      </c>
    </row>
    <row r="12" spans="1:11" ht="14.25" x14ac:dyDescent="0.15">
      <c r="A12" s="70" t="s">
        <v>88</v>
      </c>
      <c r="B12" s="83" t="s">
        <v>83</v>
      </c>
      <c r="C12" s="68" t="s">
        <v>84</v>
      </c>
      <c r="D12" s="75"/>
      <c r="E12" s="73" t="s">
        <v>89</v>
      </c>
      <c r="F12" s="83" t="s">
        <v>83</v>
      </c>
      <c r="G12" s="68" t="s">
        <v>84</v>
      </c>
      <c r="H12" s="68" t="s">
        <v>86</v>
      </c>
      <c r="I12" s="73" t="s">
        <v>90</v>
      </c>
      <c r="J12" s="83" t="s">
        <v>83</v>
      </c>
      <c r="K12" s="69" t="s">
        <v>84</v>
      </c>
    </row>
    <row r="13" spans="1:11" ht="14.25" x14ac:dyDescent="0.15">
      <c r="A13" s="70" t="s">
        <v>91</v>
      </c>
      <c r="B13" s="83" t="s">
        <v>83</v>
      </c>
      <c r="C13" s="68" t="s">
        <v>84</v>
      </c>
      <c r="D13" s="75"/>
      <c r="E13" s="73" t="s">
        <v>92</v>
      </c>
      <c r="F13" s="68" t="s">
        <v>93</v>
      </c>
      <c r="G13" s="68" t="s">
        <v>94</v>
      </c>
      <c r="H13" s="68" t="s">
        <v>86</v>
      </c>
      <c r="I13" s="73" t="s">
        <v>95</v>
      </c>
      <c r="J13" s="83" t="s">
        <v>83</v>
      </c>
      <c r="K13" s="69" t="s">
        <v>84</v>
      </c>
    </row>
    <row r="14" spans="1:11" ht="14.25" x14ac:dyDescent="0.15">
      <c r="A14" s="190" t="s">
        <v>96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4.25" x14ac:dyDescent="0.15">
      <c r="A15" s="197" t="s">
        <v>97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 x14ac:dyDescent="0.15">
      <c r="A16" s="104" t="s">
        <v>98</v>
      </c>
      <c r="B16" s="101" t="s">
        <v>93</v>
      </c>
      <c r="C16" s="101" t="s">
        <v>94</v>
      </c>
      <c r="D16" s="105"/>
      <c r="E16" s="106" t="s">
        <v>99</v>
      </c>
      <c r="F16" s="101" t="s">
        <v>93</v>
      </c>
      <c r="G16" s="101" t="s">
        <v>94</v>
      </c>
      <c r="H16" s="107"/>
      <c r="I16" s="106" t="s">
        <v>100</v>
      </c>
      <c r="J16" s="101" t="s">
        <v>93</v>
      </c>
      <c r="K16" s="118" t="s">
        <v>94</v>
      </c>
    </row>
    <row r="17" spans="1:22" ht="16.5" customHeight="1" x14ac:dyDescent="0.15">
      <c r="A17" s="74" t="s">
        <v>101</v>
      </c>
      <c r="B17" s="68" t="s">
        <v>93</v>
      </c>
      <c r="C17" s="68" t="s">
        <v>94</v>
      </c>
      <c r="D17" s="108"/>
      <c r="E17" s="85" t="s">
        <v>102</v>
      </c>
      <c r="F17" s="68" t="s">
        <v>93</v>
      </c>
      <c r="G17" s="68" t="s">
        <v>94</v>
      </c>
      <c r="H17" s="109"/>
      <c r="I17" s="85" t="s">
        <v>103</v>
      </c>
      <c r="J17" s="68" t="s">
        <v>93</v>
      </c>
      <c r="K17" s="69" t="s">
        <v>94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01" t="s">
        <v>104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ht="18" customHeight="1" x14ac:dyDescent="0.15">
      <c r="A19" s="197" t="s">
        <v>105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15">
      <c r="A20" s="204" t="s">
        <v>106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15">
      <c r="A21" s="110" t="s">
        <v>107</v>
      </c>
      <c r="B21" s="85" t="s">
        <v>108</v>
      </c>
      <c r="C21" s="85" t="s">
        <v>109</v>
      </c>
      <c r="D21" s="85" t="s">
        <v>110</v>
      </c>
      <c r="E21" s="85" t="s">
        <v>111</v>
      </c>
      <c r="F21" s="85" t="s">
        <v>112</v>
      </c>
      <c r="G21" s="85" t="s">
        <v>113</v>
      </c>
      <c r="H21" s="85" t="s">
        <v>114</v>
      </c>
      <c r="I21" s="85" t="s">
        <v>115</v>
      </c>
      <c r="J21" s="85" t="s">
        <v>116</v>
      </c>
      <c r="K21" s="93" t="s">
        <v>117</v>
      </c>
    </row>
    <row r="22" spans="1:22" ht="16.5" customHeight="1" x14ac:dyDescent="0.15">
      <c r="A22" s="159" t="s">
        <v>119</v>
      </c>
      <c r="B22" s="111"/>
      <c r="C22" s="111"/>
      <c r="D22" s="111">
        <v>1</v>
      </c>
      <c r="E22" s="111">
        <v>1</v>
      </c>
      <c r="F22" s="111">
        <v>1</v>
      </c>
      <c r="G22" s="111">
        <v>1</v>
      </c>
      <c r="H22" s="111">
        <v>1</v>
      </c>
      <c r="I22" s="111"/>
      <c r="J22" s="111"/>
      <c r="K22" s="120"/>
    </row>
    <row r="23" spans="1:22" ht="16.5" customHeight="1" x14ac:dyDescent="0.15">
      <c r="A23" s="159" t="s">
        <v>349</v>
      </c>
      <c r="B23" s="111"/>
      <c r="C23" s="111"/>
      <c r="D23" s="111">
        <v>1</v>
      </c>
      <c r="E23" s="111">
        <v>1</v>
      </c>
      <c r="F23" s="111">
        <v>1</v>
      </c>
      <c r="G23" s="111">
        <v>1</v>
      </c>
      <c r="H23" s="111">
        <v>1</v>
      </c>
      <c r="I23" s="111"/>
      <c r="J23" s="111"/>
      <c r="K23" s="121"/>
    </row>
    <row r="24" spans="1:22" ht="16.5" customHeight="1" x14ac:dyDescent="0.15">
      <c r="A24" s="159" t="s">
        <v>118</v>
      </c>
      <c r="B24" s="111"/>
      <c r="C24" s="111"/>
      <c r="D24" s="111">
        <v>1</v>
      </c>
      <c r="E24" s="111">
        <v>1</v>
      </c>
      <c r="F24" s="111">
        <v>1</v>
      </c>
      <c r="G24" s="111">
        <v>1</v>
      </c>
      <c r="H24" s="111">
        <v>1</v>
      </c>
      <c r="I24" s="111"/>
      <c r="J24" s="111"/>
      <c r="K24" s="121"/>
    </row>
    <row r="25" spans="1:22" ht="16.5" customHeight="1" x14ac:dyDescent="0.15">
      <c r="A25" s="76"/>
      <c r="B25" s="111"/>
      <c r="C25" s="111"/>
      <c r="D25" s="111"/>
      <c r="E25" s="111"/>
      <c r="F25" s="111"/>
      <c r="G25" s="111"/>
      <c r="H25" s="111"/>
      <c r="I25" s="111"/>
      <c r="J25" s="111"/>
      <c r="K25" s="61"/>
    </row>
    <row r="26" spans="1:22" ht="16.5" customHeight="1" x14ac:dyDescent="0.15">
      <c r="A26" s="76"/>
      <c r="B26" s="111"/>
      <c r="C26" s="111"/>
      <c r="D26" s="111"/>
      <c r="E26" s="111"/>
      <c r="F26" s="111"/>
      <c r="G26" s="111"/>
      <c r="H26" s="111"/>
      <c r="I26" s="111"/>
      <c r="J26" s="111"/>
      <c r="K26" s="61"/>
    </row>
    <row r="27" spans="1:22" ht="16.5" customHeight="1" x14ac:dyDescent="0.15">
      <c r="A27" s="76"/>
      <c r="B27" s="111"/>
      <c r="C27" s="111"/>
      <c r="D27" s="111"/>
      <c r="E27" s="111"/>
      <c r="F27" s="111"/>
      <c r="G27" s="111"/>
      <c r="H27" s="111"/>
      <c r="I27" s="111"/>
      <c r="J27" s="111"/>
      <c r="K27" s="61"/>
    </row>
    <row r="28" spans="1:22" ht="16.5" customHeight="1" x14ac:dyDescent="0.15">
      <c r="A28" s="76"/>
      <c r="B28" s="111"/>
      <c r="C28" s="111"/>
      <c r="D28" s="111"/>
      <c r="E28" s="111"/>
      <c r="F28" s="111"/>
      <c r="G28" s="111"/>
      <c r="H28" s="111"/>
      <c r="I28" s="111"/>
      <c r="J28" s="111"/>
      <c r="K28" s="61"/>
    </row>
    <row r="29" spans="1:22" ht="18" customHeight="1" x14ac:dyDescent="0.15">
      <c r="A29" s="207" t="s">
        <v>120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15">
      <c r="A30" s="210" t="s">
        <v>121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1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15">
      <c r="A32" s="207" t="s">
        <v>122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 x14ac:dyDescent="0.15">
      <c r="A33" s="216" t="s">
        <v>123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124</v>
      </c>
      <c r="B34" s="220"/>
      <c r="C34" s="68" t="s">
        <v>65</v>
      </c>
      <c r="D34" s="68" t="s">
        <v>66</v>
      </c>
      <c r="E34" s="221" t="s">
        <v>125</v>
      </c>
      <c r="F34" s="222"/>
      <c r="G34" s="222"/>
      <c r="H34" s="222"/>
      <c r="I34" s="222"/>
      <c r="J34" s="222"/>
      <c r="K34" s="223"/>
    </row>
    <row r="35" spans="1:11" ht="14.25" x14ac:dyDescent="0.15">
      <c r="A35" s="224" t="s">
        <v>126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4.25" x14ac:dyDescent="0.15">
      <c r="A36" s="225" t="s">
        <v>127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4.25" x14ac:dyDescent="0.15">
      <c r="A37" s="228" t="s">
        <v>128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187"/>
    </row>
    <row r="38" spans="1:11" ht="14.25" x14ac:dyDescent="0.15">
      <c r="A38" s="228" t="s">
        <v>129</v>
      </c>
      <c r="B38" s="229"/>
      <c r="C38" s="229"/>
      <c r="D38" s="229"/>
      <c r="E38" s="229"/>
      <c r="F38" s="229"/>
      <c r="G38" s="229"/>
      <c r="H38" s="229"/>
      <c r="I38" s="229"/>
      <c r="J38" s="229"/>
      <c r="K38" s="187"/>
    </row>
    <row r="39" spans="1:11" ht="14.25" x14ac:dyDescent="0.1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187"/>
    </row>
    <row r="40" spans="1:11" ht="14.25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187"/>
    </row>
    <row r="41" spans="1:11" ht="14.25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187"/>
    </row>
    <row r="42" spans="1:11" ht="14.25" x14ac:dyDescent="0.1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187"/>
    </row>
    <row r="43" spans="1:11" ht="14.25" x14ac:dyDescent="0.15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4.25" x14ac:dyDescent="0.15">
      <c r="A44" s="197" t="s">
        <v>131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 x14ac:dyDescent="0.15">
      <c r="A45" s="104" t="s">
        <v>132</v>
      </c>
      <c r="B45" s="101" t="s">
        <v>93</v>
      </c>
      <c r="C45" s="101" t="s">
        <v>94</v>
      </c>
      <c r="D45" s="101" t="s">
        <v>86</v>
      </c>
      <c r="E45" s="106" t="s">
        <v>133</v>
      </c>
      <c r="F45" s="101" t="s">
        <v>93</v>
      </c>
      <c r="G45" s="101" t="s">
        <v>94</v>
      </c>
      <c r="H45" s="101" t="s">
        <v>86</v>
      </c>
      <c r="I45" s="106" t="s">
        <v>134</v>
      </c>
      <c r="J45" s="101" t="s">
        <v>93</v>
      </c>
      <c r="K45" s="118" t="s">
        <v>94</v>
      </c>
    </row>
    <row r="46" spans="1:11" ht="14.25" x14ac:dyDescent="0.15">
      <c r="A46" s="74" t="s">
        <v>85</v>
      </c>
      <c r="B46" s="68" t="s">
        <v>93</v>
      </c>
      <c r="C46" s="68" t="s">
        <v>94</v>
      </c>
      <c r="D46" s="68" t="s">
        <v>86</v>
      </c>
      <c r="E46" s="85" t="s">
        <v>92</v>
      </c>
      <c r="F46" s="68" t="s">
        <v>93</v>
      </c>
      <c r="G46" s="68" t="s">
        <v>94</v>
      </c>
      <c r="H46" s="68" t="s">
        <v>86</v>
      </c>
      <c r="I46" s="85" t="s">
        <v>103</v>
      </c>
      <c r="J46" s="68" t="s">
        <v>93</v>
      </c>
      <c r="K46" s="69" t="s">
        <v>94</v>
      </c>
    </row>
    <row r="47" spans="1:11" ht="14.25" x14ac:dyDescent="0.15">
      <c r="A47" s="190" t="s">
        <v>96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4.25" x14ac:dyDescent="0.15">
      <c r="A48" s="224" t="s">
        <v>135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1" ht="14.25" x14ac:dyDescent="0.1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4.25" x14ac:dyDescent="0.15">
      <c r="A50" s="112" t="s">
        <v>136</v>
      </c>
      <c r="B50" s="233" t="s">
        <v>137</v>
      </c>
      <c r="C50" s="233"/>
      <c r="D50" s="113" t="s">
        <v>138</v>
      </c>
      <c r="E50" s="114" t="s">
        <v>139</v>
      </c>
      <c r="F50" s="115" t="s">
        <v>140</v>
      </c>
      <c r="G50" s="116"/>
      <c r="H50" s="234" t="s">
        <v>141</v>
      </c>
      <c r="I50" s="235"/>
      <c r="J50" s="236"/>
      <c r="K50" s="237"/>
    </row>
    <row r="51" spans="1:11" ht="14.25" x14ac:dyDescent="0.15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1" ht="14.25" x14ac:dyDescent="0.1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40"/>
    </row>
    <row r="53" spans="1:11" ht="14.25" x14ac:dyDescent="0.15">
      <c r="A53" s="112" t="s">
        <v>136</v>
      </c>
      <c r="B53" s="233" t="s">
        <v>137</v>
      </c>
      <c r="C53" s="233"/>
      <c r="D53" s="113" t="s">
        <v>138</v>
      </c>
      <c r="E53" s="117" t="s">
        <v>142</v>
      </c>
      <c r="F53" s="115" t="s">
        <v>143</v>
      </c>
      <c r="G53" s="116">
        <v>45353</v>
      </c>
      <c r="H53" s="234" t="s">
        <v>141</v>
      </c>
      <c r="I53" s="235"/>
      <c r="J53" s="236" t="s">
        <v>144</v>
      </c>
      <c r="K53" s="23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workbookViewId="0">
      <selection activeCell="M11" sqref="M11"/>
    </sheetView>
  </sheetViews>
  <sheetFormatPr defaultColWidth="9" defaultRowHeight="26.1" customHeight="1" x14ac:dyDescent="0.15"/>
  <cols>
    <col min="1" max="1" width="17.125" style="24" customWidth="1"/>
    <col min="2" max="8" width="9.375" style="24" customWidth="1"/>
    <col min="9" max="9" width="1.375" style="24" customWidth="1"/>
    <col min="10" max="14" width="10" style="24" customWidth="1"/>
    <col min="15" max="15" width="7.625" style="24" customWidth="1"/>
    <col min="16" max="16384" width="9" style="24"/>
  </cols>
  <sheetData>
    <row r="1" spans="1:16" ht="30" customHeight="1" x14ac:dyDescent="0.15">
      <c r="A1" s="241" t="s">
        <v>145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6" ht="29.1" customHeight="1" x14ac:dyDescent="0.15">
      <c r="A2" s="25" t="s">
        <v>62</v>
      </c>
      <c r="B2" s="243" t="s">
        <v>348</v>
      </c>
      <c r="C2" s="243"/>
      <c r="D2" s="26" t="s">
        <v>67</v>
      </c>
      <c r="E2" s="243" t="s">
        <v>68</v>
      </c>
      <c r="F2" s="243"/>
      <c r="G2" s="243"/>
      <c r="H2" s="243"/>
      <c r="I2" s="248"/>
      <c r="J2" s="96" t="s">
        <v>57</v>
      </c>
      <c r="K2" s="243" t="s">
        <v>58</v>
      </c>
      <c r="L2" s="243"/>
      <c r="M2" s="243"/>
      <c r="N2" s="243"/>
      <c r="O2" s="244"/>
    </row>
    <row r="3" spans="1:16" ht="29.1" customHeight="1" x14ac:dyDescent="0.15">
      <c r="A3" s="247" t="s">
        <v>146</v>
      </c>
      <c r="B3" s="245" t="s">
        <v>147</v>
      </c>
      <c r="C3" s="245"/>
      <c r="D3" s="245"/>
      <c r="E3" s="245"/>
      <c r="F3" s="245"/>
      <c r="G3" s="245"/>
      <c r="H3" s="245"/>
      <c r="I3" s="249"/>
      <c r="J3" s="245" t="s">
        <v>148</v>
      </c>
      <c r="K3" s="245"/>
      <c r="L3" s="245"/>
      <c r="M3" s="245"/>
      <c r="N3" s="245"/>
      <c r="O3" s="246"/>
    </row>
    <row r="4" spans="1:16" ht="29.1" customHeight="1" x14ac:dyDescent="0.15">
      <c r="A4" s="247"/>
      <c r="B4" s="27" t="s">
        <v>109</v>
      </c>
      <c r="C4" s="27" t="s">
        <v>110</v>
      </c>
      <c r="D4" s="27" t="s">
        <v>111</v>
      </c>
      <c r="E4" s="27" t="s">
        <v>112</v>
      </c>
      <c r="F4" s="27" t="s">
        <v>113</v>
      </c>
      <c r="G4" s="27" t="s">
        <v>114</v>
      </c>
      <c r="H4" s="27" t="s">
        <v>115</v>
      </c>
      <c r="I4" s="249"/>
      <c r="J4" s="97" t="s">
        <v>149</v>
      </c>
      <c r="K4" s="97" t="s">
        <v>150</v>
      </c>
      <c r="L4" s="97"/>
      <c r="M4" s="97"/>
      <c r="N4" s="97"/>
      <c r="O4" s="97"/>
    </row>
    <row r="5" spans="1:16" ht="15.95" customHeight="1" x14ac:dyDescent="0.15">
      <c r="A5" s="28" t="s">
        <v>151</v>
      </c>
      <c r="B5" s="27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7" t="s">
        <v>158</v>
      </c>
      <c r="I5" s="249"/>
      <c r="J5" s="27"/>
      <c r="K5" s="27"/>
      <c r="L5" s="27"/>
      <c r="M5" s="27"/>
      <c r="N5" s="27"/>
      <c r="O5" s="27"/>
      <c r="P5" s="27"/>
    </row>
    <row r="6" spans="1:16" ht="15.95" customHeight="1" x14ac:dyDescent="0.3">
      <c r="A6" s="29" t="s">
        <v>159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9"/>
      <c r="J6" s="34" t="s">
        <v>160</v>
      </c>
      <c r="K6" s="34" t="s">
        <v>160</v>
      </c>
      <c r="L6" s="37"/>
      <c r="M6" s="37"/>
      <c r="N6" s="37"/>
      <c r="O6" s="37"/>
    </row>
    <row r="7" spans="1:16" ht="15.95" customHeight="1" x14ac:dyDescent="0.3">
      <c r="A7" s="30" t="s">
        <v>161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9"/>
      <c r="J7" s="36" t="s">
        <v>162</v>
      </c>
      <c r="K7" s="36" t="s">
        <v>162</v>
      </c>
      <c r="L7" s="35"/>
      <c r="M7" s="35"/>
      <c r="N7" s="35"/>
      <c r="O7" s="35"/>
    </row>
    <row r="8" spans="1:16" ht="15.95" customHeight="1" x14ac:dyDescent="0.3">
      <c r="A8" s="29" t="s">
        <v>163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9"/>
      <c r="J8" s="34" t="s">
        <v>164</v>
      </c>
      <c r="K8" s="34" t="s">
        <v>165</v>
      </c>
      <c r="L8" s="37"/>
      <c r="M8" s="37"/>
      <c r="N8" s="37"/>
      <c r="O8" s="37"/>
    </row>
    <row r="9" spans="1:16" ht="15.95" customHeight="1" x14ac:dyDescent="0.3">
      <c r="A9" s="29" t="s">
        <v>166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9"/>
      <c r="J9" s="34" t="s">
        <v>160</v>
      </c>
      <c r="K9" s="34" t="s">
        <v>162</v>
      </c>
      <c r="L9" s="37"/>
      <c r="M9" s="37"/>
      <c r="N9" s="37"/>
      <c r="O9" s="37"/>
    </row>
    <row r="10" spans="1:16" ht="15.95" customHeight="1" x14ac:dyDescent="0.3">
      <c r="A10" s="29" t="s">
        <v>167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9"/>
      <c r="J10" s="34" t="s">
        <v>162</v>
      </c>
      <c r="K10" s="34" t="s">
        <v>162</v>
      </c>
      <c r="L10" s="37"/>
      <c r="M10" s="37"/>
      <c r="N10" s="37"/>
      <c r="O10" s="37"/>
    </row>
    <row r="11" spans="1:16" ht="15.95" customHeight="1" x14ac:dyDescent="0.3">
      <c r="A11" s="29" t="s">
        <v>168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9"/>
      <c r="J11" s="34" t="s">
        <v>169</v>
      </c>
      <c r="K11" s="34" t="s">
        <v>169</v>
      </c>
      <c r="L11" s="37"/>
      <c r="M11" s="37"/>
      <c r="N11" s="37"/>
      <c r="O11" s="37"/>
    </row>
    <row r="12" spans="1:16" ht="15.95" customHeight="1" x14ac:dyDescent="0.3">
      <c r="A12" s="29" t="s">
        <v>170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9"/>
      <c r="J12" s="34" t="s">
        <v>171</v>
      </c>
      <c r="K12" s="34" t="s">
        <v>171</v>
      </c>
      <c r="L12" s="37"/>
      <c r="M12" s="37"/>
      <c r="N12" s="37"/>
      <c r="O12" s="37"/>
    </row>
    <row r="13" spans="1:16" ht="15.95" customHeight="1" x14ac:dyDescent="0.3">
      <c r="A13" s="29" t="s">
        <v>172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9"/>
      <c r="J13" s="34" t="s">
        <v>162</v>
      </c>
      <c r="K13" s="34" t="s">
        <v>162</v>
      </c>
      <c r="L13" s="37"/>
      <c r="M13" s="37"/>
      <c r="N13" s="37"/>
      <c r="O13" s="37"/>
    </row>
    <row r="14" spans="1:16" ht="15.95" customHeight="1" x14ac:dyDescent="0.3">
      <c r="A14" s="29" t="s">
        <v>173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9"/>
      <c r="J14" s="34" t="s">
        <v>162</v>
      </c>
      <c r="K14" s="34" t="s">
        <v>162</v>
      </c>
      <c r="L14" s="37"/>
      <c r="M14" s="37"/>
      <c r="N14" s="37"/>
      <c r="O14" s="37"/>
    </row>
    <row r="15" spans="1:16" ht="15.95" customHeight="1" x14ac:dyDescent="0.3">
      <c r="A15" s="29" t="s">
        <v>174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9"/>
      <c r="J15" s="34" t="s">
        <v>162</v>
      </c>
      <c r="K15" s="34" t="s">
        <v>162</v>
      </c>
      <c r="L15" s="37"/>
      <c r="M15" s="37"/>
      <c r="N15" s="37"/>
      <c r="O15" s="37"/>
    </row>
    <row r="16" spans="1:16" ht="15.95" customHeight="1" x14ac:dyDescent="0.3">
      <c r="A16" s="29" t="s">
        <v>175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9"/>
      <c r="J16" s="34" t="s">
        <v>162</v>
      </c>
      <c r="K16" s="34" t="s">
        <v>162</v>
      </c>
      <c r="L16" s="37"/>
      <c r="M16" s="37"/>
      <c r="N16" s="37"/>
      <c r="O16" s="37"/>
    </row>
    <row r="17" spans="1:15" ht="15.95" customHeight="1" x14ac:dyDescent="0.3">
      <c r="A17" s="29" t="s">
        <v>176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9"/>
      <c r="J17" s="34" t="s">
        <v>162</v>
      </c>
      <c r="K17" s="34" t="s">
        <v>162</v>
      </c>
      <c r="L17" s="37"/>
      <c r="M17" s="37"/>
      <c r="N17" s="37"/>
      <c r="O17" s="37"/>
    </row>
    <row r="18" spans="1:15" ht="15.95" customHeight="1" x14ac:dyDescent="0.3">
      <c r="A18" s="29" t="s">
        <v>177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9"/>
      <c r="J18" s="34" t="s">
        <v>162</v>
      </c>
      <c r="K18" s="34" t="s">
        <v>162</v>
      </c>
      <c r="L18" s="37"/>
      <c r="M18" s="37"/>
      <c r="N18" s="37"/>
      <c r="O18" s="37"/>
    </row>
    <row r="19" spans="1:15" ht="15.95" customHeight="1" x14ac:dyDescent="0.3">
      <c r="A19" s="29" t="s">
        <v>178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9"/>
      <c r="J19" s="34" t="s">
        <v>162</v>
      </c>
      <c r="K19" s="34" t="s">
        <v>162</v>
      </c>
      <c r="L19" s="37"/>
      <c r="M19" s="37"/>
      <c r="N19" s="37"/>
      <c r="O19" s="37"/>
    </row>
    <row r="20" spans="1:15" ht="15.95" customHeight="1" x14ac:dyDescent="0.3">
      <c r="A20" s="29" t="s">
        <v>179</v>
      </c>
      <c r="B20" s="29"/>
      <c r="C20" s="29"/>
      <c r="D20" s="27">
        <v>35</v>
      </c>
      <c r="E20" s="29"/>
      <c r="F20" s="29"/>
      <c r="G20" s="29"/>
      <c r="H20" s="29"/>
      <c r="I20" s="249"/>
      <c r="J20" s="34" t="s">
        <v>162</v>
      </c>
      <c r="K20" s="34" t="s">
        <v>162</v>
      </c>
      <c r="L20" s="37"/>
      <c r="M20" s="37"/>
      <c r="N20" s="37"/>
      <c r="O20" s="37"/>
    </row>
    <row r="21" spans="1:15" ht="15.95" customHeight="1" x14ac:dyDescent="0.3">
      <c r="A21" s="29" t="s">
        <v>180</v>
      </c>
      <c r="B21" s="29"/>
      <c r="C21" s="29"/>
      <c r="D21" s="27">
        <v>25</v>
      </c>
      <c r="E21" s="29"/>
      <c r="F21" s="29"/>
      <c r="G21" s="29"/>
      <c r="H21" s="29"/>
      <c r="I21" s="249"/>
      <c r="J21" s="34"/>
      <c r="K21" s="34"/>
      <c r="L21" s="37"/>
      <c r="M21" s="37"/>
      <c r="N21" s="37"/>
      <c r="O21" s="37"/>
    </row>
    <row r="22" spans="1:15" ht="14.25" x14ac:dyDescent="0.15">
      <c r="A22" s="94" t="s">
        <v>125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1:15" ht="14.25" x14ac:dyDescent="0.15">
      <c r="A23" s="24" t="s">
        <v>181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5" ht="14.25" x14ac:dyDescent="0.15">
      <c r="A24" s="95"/>
      <c r="B24" s="95"/>
      <c r="C24" s="95"/>
      <c r="D24" s="95"/>
      <c r="E24" s="95"/>
      <c r="F24" s="95"/>
      <c r="G24" s="95"/>
      <c r="H24" s="95"/>
      <c r="I24" s="95"/>
      <c r="J24" s="94" t="s">
        <v>182</v>
      </c>
      <c r="K24" s="98"/>
      <c r="L24" s="94" t="s">
        <v>183</v>
      </c>
      <c r="M24" s="94"/>
      <c r="N24" s="94" t="s">
        <v>184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1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G61" sqref="G61"/>
    </sheetView>
  </sheetViews>
  <sheetFormatPr defaultColWidth="10" defaultRowHeight="16.5" customHeight="1" x14ac:dyDescent="0.15"/>
  <cols>
    <col min="1" max="1" width="10.875" style="38" customWidth="1"/>
    <col min="2" max="16384" width="10" style="38"/>
  </cols>
  <sheetData>
    <row r="1" spans="1:11" ht="22.5" customHeight="1" x14ac:dyDescent="0.15">
      <c r="A1" s="250" t="s">
        <v>185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25" customHeight="1" x14ac:dyDescent="0.15">
      <c r="A2" s="63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64" t="s">
        <v>57</v>
      </c>
      <c r="I2" s="172" t="s">
        <v>58</v>
      </c>
      <c r="J2" s="172"/>
      <c r="K2" s="173"/>
    </row>
    <row r="3" spans="1:11" ht="16.5" customHeight="1" x14ac:dyDescent="0.15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 ht="16.5" customHeight="1" x14ac:dyDescent="0.15">
      <c r="A4" s="67" t="s">
        <v>62</v>
      </c>
      <c r="B4" s="180" t="s">
        <v>351</v>
      </c>
      <c r="C4" s="181"/>
      <c r="D4" s="182" t="s">
        <v>63</v>
      </c>
      <c r="E4" s="183"/>
      <c r="F4" s="184">
        <v>45376</v>
      </c>
      <c r="G4" s="185"/>
      <c r="H4" s="182" t="s">
        <v>186</v>
      </c>
      <c r="I4" s="183"/>
      <c r="J4" s="68" t="s">
        <v>65</v>
      </c>
      <c r="K4" s="69" t="s">
        <v>66</v>
      </c>
    </row>
    <row r="5" spans="1:11" ht="16.5" customHeight="1" x14ac:dyDescent="0.15">
      <c r="A5" s="70" t="s">
        <v>67</v>
      </c>
      <c r="B5" s="180" t="s">
        <v>68</v>
      </c>
      <c r="C5" s="181"/>
      <c r="D5" s="182" t="s">
        <v>69</v>
      </c>
      <c r="E5" s="183"/>
      <c r="F5" s="184">
        <v>45352</v>
      </c>
      <c r="G5" s="185"/>
      <c r="H5" s="182" t="s">
        <v>187</v>
      </c>
      <c r="I5" s="183"/>
      <c r="J5" s="68" t="s">
        <v>65</v>
      </c>
      <c r="K5" s="69" t="s">
        <v>66</v>
      </c>
    </row>
    <row r="6" spans="1:11" ht="16.5" customHeight="1" x14ac:dyDescent="0.15">
      <c r="A6" s="67" t="s">
        <v>71</v>
      </c>
      <c r="B6" s="71">
        <v>3</v>
      </c>
      <c r="C6" s="72">
        <v>5</v>
      </c>
      <c r="D6" s="70" t="s">
        <v>72</v>
      </c>
      <c r="E6" s="73"/>
      <c r="F6" s="184">
        <v>45371</v>
      </c>
      <c r="G6" s="185"/>
      <c r="H6" s="251" t="s">
        <v>188</v>
      </c>
      <c r="I6" s="252"/>
      <c r="J6" s="252"/>
      <c r="K6" s="253"/>
    </row>
    <row r="7" spans="1:11" ht="16.5" customHeight="1" x14ac:dyDescent="0.15">
      <c r="A7" s="67" t="s">
        <v>74</v>
      </c>
      <c r="B7" s="186">
        <v>3000</v>
      </c>
      <c r="C7" s="187"/>
      <c r="D7" s="70" t="s">
        <v>75</v>
      </c>
      <c r="E7" s="75"/>
      <c r="F7" s="184">
        <v>45373</v>
      </c>
      <c r="G7" s="185"/>
      <c r="H7" s="254"/>
      <c r="I7" s="180"/>
      <c r="J7" s="180"/>
      <c r="K7" s="181"/>
    </row>
    <row r="8" spans="1:11" ht="16.5" customHeight="1" x14ac:dyDescent="0.15">
      <c r="A8" s="77" t="s">
        <v>77</v>
      </c>
      <c r="B8" s="188"/>
      <c r="C8" s="189"/>
      <c r="D8" s="190" t="s">
        <v>78</v>
      </c>
      <c r="E8" s="191"/>
      <c r="F8" s="192">
        <v>45376</v>
      </c>
      <c r="G8" s="193"/>
      <c r="H8" s="190"/>
      <c r="I8" s="191"/>
      <c r="J8" s="191"/>
      <c r="K8" s="200"/>
    </row>
    <row r="9" spans="1:11" ht="16.5" customHeight="1" x14ac:dyDescent="0.15">
      <c r="A9" s="255" t="s">
        <v>189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spans="1:11" ht="16.5" customHeight="1" x14ac:dyDescent="0.15">
      <c r="A10" s="78" t="s">
        <v>82</v>
      </c>
      <c r="B10" s="79" t="s">
        <v>83</v>
      </c>
      <c r="C10" s="80" t="s">
        <v>84</v>
      </c>
      <c r="D10" s="81"/>
      <c r="E10" s="82" t="s">
        <v>87</v>
      </c>
      <c r="F10" s="79" t="s">
        <v>83</v>
      </c>
      <c r="G10" s="80" t="s">
        <v>84</v>
      </c>
      <c r="H10" s="79"/>
      <c r="I10" s="82" t="s">
        <v>85</v>
      </c>
      <c r="J10" s="79" t="s">
        <v>83</v>
      </c>
      <c r="K10" s="91" t="s">
        <v>84</v>
      </c>
    </row>
    <row r="11" spans="1:11" ht="16.5" customHeight="1" x14ac:dyDescent="0.15">
      <c r="A11" s="70" t="s">
        <v>88</v>
      </c>
      <c r="B11" s="83" t="s">
        <v>83</v>
      </c>
      <c r="C11" s="68" t="s">
        <v>84</v>
      </c>
      <c r="D11" s="75"/>
      <c r="E11" s="73" t="s">
        <v>90</v>
      </c>
      <c r="F11" s="83" t="s">
        <v>83</v>
      </c>
      <c r="G11" s="68" t="s">
        <v>84</v>
      </c>
      <c r="H11" s="83"/>
      <c r="I11" s="73" t="s">
        <v>95</v>
      </c>
      <c r="J11" s="83" t="s">
        <v>83</v>
      </c>
      <c r="K11" s="69" t="s">
        <v>84</v>
      </c>
    </row>
    <row r="12" spans="1:11" ht="16.5" customHeight="1" x14ac:dyDescent="0.15">
      <c r="A12" s="190" t="s">
        <v>125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00"/>
    </row>
    <row r="13" spans="1:11" ht="16.5" customHeight="1" x14ac:dyDescent="0.15">
      <c r="A13" s="256" t="s">
        <v>190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pans="1:11" ht="16.5" customHeight="1" x14ac:dyDescent="0.15">
      <c r="A14" s="257" t="s">
        <v>191</v>
      </c>
      <c r="B14" s="258"/>
      <c r="C14" s="258"/>
      <c r="D14" s="258"/>
      <c r="E14" s="258"/>
      <c r="F14" s="258"/>
      <c r="G14" s="258"/>
      <c r="H14" s="258"/>
      <c r="I14" s="259"/>
      <c r="J14" s="259"/>
      <c r="K14" s="260"/>
    </row>
    <row r="15" spans="1:11" ht="16.5" customHeight="1" x14ac:dyDescent="0.15">
      <c r="A15" s="261"/>
      <c r="B15" s="262"/>
      <c r="C15" s="262"/>
      <c r="D15" s="263"/>
      <c r="E15" s="264"/>
      <c r="F15" s="262"/>
      <c r="G15" s="262"/>
      <c r="H15" s="263"/>
      <c r="I15" s="265"/>
      <c r="J15" s="266"/>
      <c r="K15" s="267"/>
    </row>
    <row r="16" spans="1:11" ht="16.5" customHeight="1" x14ac:dyDescent="0.15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ht="16.5" customHeight="1" x14ac:dyDescent="0.15">
      <c r="A17" s="256" t="s">
        <v>192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spans="1:11" ht="16.5" customHeight="1" x14ac:dyDescent="0.15">
      <c r="A18" s="257" t="s">
        <v>193</v>
      </c>
      <c r="B18" s="258"/>
      <c r="C18" s="258"/>
      <c r="D18" s="258"/>
      <c r="E18" s="258"/>
      <c r="F18" s="258"/>
      <c r="G18" s="258"/>
      <c r="H18" s="258"/>
      <c r="I18" s="259"/>
      <c r="J18" s="259"/>
      <c r="K18" s="260"/>
    </row>
    <row r="19" spans="1:11" ht="16.5" customHeight="1" x14ac:dyDescent="0.15">
      <c r="A19" s="261"/>
      <c r="B19" s="262"/>
      <c r="C19" s="262"/>
      <c r="D19" s="263"/>
      <c r="E19" s="264"/>
      <c r="F19" s="262"/>
      <c r="G19" s="262"/>
      <c r="H19" s="263"/>
      <c r="I19" s="265"/>
      <c r="J19" s="266"/>
      <c r="K19" s="267"/>
    </row>
    <row r="20" spans="1:11" ht="16.5" customHeight="1" x14ac:dyDescent="0.15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 ht="16.5" customHeight="1" x14ac:dyDescent="0.15">
      <c r="A21" s="271" t="s">
        <v>122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spans="1:11" ht="16.5" customHeight="1" x14ac:dyDescent="0.15">
      <c r="A22" s="272" t="s">
        <v>123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</row>
    <row r="23" spans="1:11" ht="16.5" customHeight="1" x14ac:dyDescent="0.15">
      <c r="A23" s="219" t="s">
        <v>124</v>
      </c>
      <c r="B23" s="220"/>
      <c r="C23" s="68" t="s">
        <v>65</v>
      </c>
      <c r="D23" s="68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15">
      <c r="A24" s="182" t="s">
        <v>194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1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55" t="s">
        <v>131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spans="1:11" ht="16.5" customHeight="1" x14ac:dyDescent="0.15">
      <c r="A27" s="65" t="s">
        <v>132</v>
      </c>
      <c r="B27" s="80" t="s">
        <v>93</v>
      </c>
      <c r="C27" s="80" t="s">
        <v>94</v>
      </c>
      <c r="D27" s="80" t="s">
        <v>86</v>
      </c>
      <c r="E27" s="66" t="s">
        <v>133</v>
      </c>
      <c r="F27" s="80" t="s">
        <v>93</v>
      </c>
      <c r="G27" s="80" t="s">
        <v>94</v>
      </c>
      <c r="H27" s="80" t="s">
        <v>86</v>
      </c>
      <c r="I27" s="66" t="s">
        <v>134</v>
      </c>
      <c r="J27" s="80" t="s">
        <v>93</v>
      </c>
      <c r="K27" s="91" t="s">
        <v>94</v>
      </c>
    </row>
    <row r="28" spans="1:11" ht="16.5" customHeight="1" x14ac:dyDescent="0.15">
      <c r="A28" s="74" t="s">
        <v>85</v>
      </c>
      <c r="B28" s="68" t="s">
        <v>93</v>
      </c>
      <c r="C28" s="68" t="s">
        <v>94</v>
      </c>
      <c r="D28" s="68" t="s">
        <v>86</v>
      </c>
      <c r="E28" s="85" t="s">
        <v>92</v>
      </c>
      <c r="F28" s="68" t="s">
        <v>93</v>
      </c>
      <c r="G28" s="68" t="s">
        <v>94</v>
      </c>
      <c r="H28" s="68" t="s">
        <v>86</v>
      </c>
      <c r="I28" s="85" t="s">
        <v>103</v>
      </c>
      <c r="J28" s="68" t="s">
        <v>93</v>
      </c>
      <c r="K28" s="69" t="s">
        <v>94</v>
      </c>
    </row>
    <row r="29" spans="1:11" ht="16.5" customHeight="1" x14ac:dyDescent="0.15">
      <c r="A29" s="182" t="s">
        <v>96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78"/>
    </row>
    <row r="30" spans="1:11" ht="16.5" customHeight="1" x14ac:dyDescent="0.1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ht="16.5" customHeight="1" x14ac:dyDescent="0.15">
      <c r="A31" s="255" t="s">
        <v>195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pans="1:11" ht="17.25" customHeight="1" x14ac:dyDescent="0.15">
      <c r="A32" s="279" t="s">
        <v>196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15">
      <c r="A33" s="228" t="s">
        <v>197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187"/>
    </row>
    <row r="34" spans="1:11" ht="17.25" customHeight="1" x14ac:dyDescent="0.15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187"/>
    </row>
    <row r="35" spans="1:11" ht="17.25" customHeight="1" x14ac:dyDescent="0.15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187"/>
    </row>
    <row r="36" spans="1:11" ht="17.25" customHeight="1" x14ac:dyDescent="0.15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187"/>
    </row>
    <row r="37" spans="1:11" ht="17.25" customHeight="1" x14ac:dyDescent="0.15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187"/>
    </row>
    <row r="38" spans="1:11" ht="17.25" customHeight="1" x14ac:dyDescent="0.1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187"/>
    </row>
    <row r="39" spans="1:11" ht="17.25" customHeight="1" x14ac:dyDescent="0.1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187"/>
    </row>
    <row r="40" spans="1:11" ht="17.25" customHeight="1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187"/>
    </row>
    <row r="41" spans="1:11" ht="17.25" customHeight="1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187"/>
    </row>
    <row r="42" spans="1:11" ht="17.25" customHeight="1" x14ac:dyDescent="0.1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187"/>
    </row>
    <row r="43" spans="1:11" ht="17.25" customHeight="1" x14ac:dyDescent="0.15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6.5" customHeight="1" x14ac:dyDescent="0.15">
      <c r="A44" s="255" t="s">
        <v>198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pans="1:11" ht="18" customHeight="1" x14ac:dyDescent="0.15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1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86" t="s">
        <v>136</v>
      </c>
      <c r="B48" s="285" t="s">
        <v>137</v>
      </c>
      <c r="C48" s="285"/>
      <c r="D48" s="87" t="s">
        <v>138</v>
      </c>
      <c r="E48" s="88"/>
      <c r="F48" s="87" t="s">
        <v>140</v>
      </c>
      <c r="G48" s="89"/>
      <c r="H48" s="286" t="s">
        <v>141</v>
      </c>
      <c r="I48" s="286"/>
      <c r="J48" s="285"/>
      <c r="K48" s="287"/>
    </row>
    <row r="49" spans="1:11" ht="16.5" customHeight="1" x14ac:dyDescent="0.15">
      <c r="A49" s="197" t="s">
        <v>199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6.5" customHeight="1" x14ac:dyDescent="0.15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 x14ac:dyDescent="0.15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 x14ac:dyDescent="0.15">
      <c r="A52" s="86" t="s">
        <v>136</v>
      </c>
      <c r="B52" s="285" t="s">
        <v>137</v>
      </c>
      <c r="C52" s="285"/>
      <c r="D52" s="87" t="s">
        <v>138</v>
      </c>
      <c r="E52" s="87"/>
      <c r="F52" s="87" t="s">
        <v>140</v>
      </c>
      <c r="G52" s="90">
        <v>45366</v>
      </c>
      <c r="H52" s="286" t="s">
        <v>141</v>
      </c>
      <c r="I52" s="286"/>
      <c r="J52" s="294"/>
      <c r="K52" s="29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R6" sqref="R6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8.125" style="24" customWidth="1"/>
    <col min="9" max="14" width="10.625" style="24" customWidth="1"/>
    <col min="15" max="16384" width="9" style="24"/>
  </cols>
  <sheetData>
    <row r="1" spans="1:16" ht="30" customHeight="1" x14ac:dyDescent="0.15">
      <c r="A1" s="241" t="s">
        <v>145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6" ht="29.1" customHeight="1" x14ac:dyDescent="0.15">
      <c r="A2" s="25" t="s">
        <v>62</v>
      </c>
      <c r="B2" s="243" t="s">
        <v>348</v>
      </c>
      <c r="C2" s="243"/>
      <c r="D2" s="26" t="s">
        <v>67</v>
      </c>
      <c r="E2" s="243" t="s">
        <v>68</v>
      </c>
      <c r="F2" s="243"/>
      <c r="G2" s="243"/>
      <c r="H2" s="243"/>
      <c r="I2" s="248"/>
      <c r="J2" s="32" t="s">
        <v>57</v>
      </c>
      <c r="K2" s="296" t="s">
        <v>58</v>
      </c>
      <c r="L2" s="296"/>
      <c r="M2" s="296"/>
      <c r="N2" s="296"/>
      <c r="O2" s="296"/>
      <c r="P2" s="33"/>
    </row>
    <row r="3" spans="1:16" ht="29.1" customHeight="1" x14ac:dyDescent="0.15">
      <c r="A3" s="247" t="s">
        <v>146</v>
      </c>
      <c r="B3" s="245" t="s">
        <v>147</v>
      </c>
      <c r="C3" s="245"/>
      <c r="D3" s="245"/>
      <c r="E3" s="245"/>
      <c r="F3" s="245"/>
      <c r="G3" s="245"/>
      <c r="H3" s="245"/>
      <c r="I3" s="249"/>
      <c r="J3" s="245" t="s">
        <v>148</v>
      </c>
      <c r="K3" s="245"/>
      <c r="L3" s="245"/>
      <c r="M3" s="245"/>
      <c r="N3" s="245"/>
      <c r="O3" s="245"/>
      <c r="P3" s="33"/>
    </row>
    <row r="4" spans="1:16" ht="29.1" customHeight="1" x14ac:dyDescent="0.15">
      <c r="A4" s="247"/>
      <c r="B4" s="27" t="s">
        <v>109</v>
      </c>
      <c r="C4" s="27" t="s">
        <v>110</v>
      </c>
      <c r="D4" s="27" t="s">
        <v>111</v>
      </c>
      <c r="E4" s="27" t="s">
        <v>112</v>
      </c>
      <c r="F4" s="27" t="s">
        <v>113</v>
      </c>
      <c r="G4" s="27" t="s">
        <v>114</v>
      </c>
      <c r="H4" s="27" t="s">
        <v>115</v>
      </c>
      <c r="I4" s="249"/>
      <c r="J4" s="27" t="s">
        <v>109</v>
      </c>
      <c r="K4" s="27" t="s">
        <v>110</v>
      </c>
      <c r="L4" s="27" t="s">
        <v>111</v>
      </c>
      <c r="M4" s="27" t="s">
        <v>112</v>
      </c>
      <c r="N4" s="27" t="s">
        <v>113</v>
      </c>
      <c r="O4" s="27" t="s">
        <v>114</v>
      </c>
      <c r="P4" s="27" t="s">
        <v>115</v>
      </c>
    </row>
    <row r="5" spans="1:16" ht="29.1" customHeight="1" x14ac:dyDescent="0.15">
      <c r="A5" s="28" t="s">
        <v>151</v>
      </c>
      <c r="B5" s="27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7" t="s">
        <v>158</v>
      </c>
      <c r="I5" s="249"/>
      <c r="J5" s="159"/>
      <c r="K5" s="27" t="s">
        <v>119</v>
      </c>
      <c r="L5" s="159" t="s">
        <v>349</v>
      </c>
      <c r="M5" s="27" t="s">
        <v>119</v>
      </c>
      <c r="N5" s="27" t="s">
        <v>118</v>
      </c>
      <c r="O5" s="27" t="s">
        <v>118</v>
      </c>
      <c r="P5" s="27"/>
    </row>
    <row r="6" spans="1:16" ht="29.1" customHeight="1" x14ac:dyDescent="0.3">
      <c r="A6" s="29" t="s">
        <v>159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9"/>
      <c r="J6" s="34"/>
      <c r="K6" s="34" t="s">
        <v>200</v>
      </c>
      <c r="L6" s="35" t="s">
        <v>201</v>
      </c>
      <c r="M6" s="35" t="s">
        <v>202</v>
      </c>
      <c r="N6" s="35" t="s">
        <v>164</v>
      </c>
      <c r="O6" s="34" t="s">
        <v>200</v>
      </c>
      <c r="P6" s="34"/>
    </row>
    <row r="7" spans="1:16" ht="29.1" customHeight="1" x14ac:dyDescent="0.3">
      <c r="A7" s="30" t="s">
        <v>161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9"/>
      <c r="J7" s="36"/>
      <c r="K7" s="36" t="s">
        <v>203</v>
      </c>
      <c r="L7" s="36" t="s">
        <v>203</v>
      </c>
      <c r="M7" s="36" t="s">
        <v>203</v>
      </c>
      <c r="N7" s="36" t="s">
        <v>203</v>
      </c>
      <c r="O7" s="36" t="s">
        <v>203</v>
      </c>
      <c r="P7" s="36"/>
    </row>
    <row r="8" spans="1:16" ht="29.1" customHeight="1" x14ac:dyDescent="0.3">
      <c r="A8" s="29" t="s">
        <v>163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9"/>
      <c r="J8" s="34"/>
      <c r="K8" s="34" t="s">
        <v>203</v>
      </c>
      <c r="L8" s="34" t="s">
        <v>204</v>
      </c>
      <c r="M8" s="34" t="s">
        <v>203</v>
      </c>
      <c r="N8" s="34" t="s">
        <v>205</v>
      </c>
      <c r="O8" s="34" t="s">
        <v>203</v>
      </c>
      <c r="P8" s="34"/>
    </row>
    <row r="9" spans="1:16" ht="29.1" customHeight="1" x14ac:dyDescent="0.3">
      <c r="A9" s="29" t="s">
        <v>166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9"/>
      <c r="J9" s="34"/>
      <c r="K9" s="34" t="s">
        <v>164</v>
      </c>
      <c r="L9" s="37" t="s">
        <v>203</v>
      </c>
      <c r="M9" s="37" t="s">
        <v>203</v>
      </c>
      <c r="N9" s="37" t="s">
        <v>203</v>
      </c>
      <c r="O9" s="34" t="s">
        <v>164</v>
      </c>
      <c r="P9" s="34"/>
    </row>
    <row r="10" spans="1:16" ht="29.1" customHeight="1" x14ac:dyDescent="0.3">
      <c r="A10" s="29" t="s">
        <v>167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9"/>
      <c r="J10" s="34"/>
      <c r="K10" s="34" t="s">
        <v>204</v>
      </c>
      <c r="L10" s="37" t="s">
        <v>203</v>
      </c>
      <c r="M10" s="37" t="s">
        <v>203</v>
      </c>
      <c r="N10" s="37" t="s">
        <v>206</v>
      </c>
      <c r="O10" s="34" t="s">
        <v>203</v>
      </c>
      <c r="P10" s="34"/>
    </row>
    <row r="11" spans="1:16" ht="29.1" customHeight="1" x14ac:dyDescent="0.3">
      <c r="A11" s="29" t="s">
        <v>168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9"/>
      <c r="J11" s="34"/>
      <c r="K11" s="34" t="s">
        <v>203</v>
      </c>
      <c r="L11" s="34" t="s">
        <v>203</v>
      </c>
      <c r="M11" s="34" t="s">
        <v>203</v>
      </c>
      <c r="N11" s="34" t="s">
        <v>203</v>
      </c>
      <c r="O11" s="34" t="s">
        <v>203</v>
      </c>
      <c r="P11" s="34"/>
    </row>
    <row r="12" spans="1:16" ht="29.1" customHeight="1" x14ac:dyDescent="0.3">
      <c r="A12" s="29" t="s">
        <v>170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9"/>
      <c r="J12" s="34"/>
      <c r="K12" s="34" t="s">
        <v>203</v>
      </c>
      <c r="L12" s="34" t="s">
        <v>203</v>
      </c>
      <c r="M12" s="34" t="s">
        <v>203</v>
      </c>
      <c r="N12" s="34" t="s">
        <v>203</v>
      </c>
      <c r="O12" s="34" t="s">
        <v>203</v>
      </c>
      <c r="P12" s="34"/>
    </row>
    <row r="13" spans="1:16" ht="29.1" customHeight="1" x14ac:dyDescent="0.3">
      <c r="A13" s="29" t="s">
        <v>172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9"/>
      <c r="J13" s="34"/>
      <c r="K13" s="34" t="s">
        <v>203</v>
      </c>
      <c r="L13" s="34" t="s">
        <v>203</v>
      </c>
      <c r="M13" s="34" t="s">
        <v>203</v>
      </c>
      <c r="N13" s="34" t="s">
        <v>203</v>
      </c>
      <c r="O13" s="34" t="s">
        <v>203</v>
      </c>
      <c r="P13" s="34"/>
    </row>
    <row r="14" spans="1:16" ht="29.1" customHeight="1" x14ac:dyDescent="0.3">
      <c r="A14" s="29" t="s">
        <v>173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9"/>
      <c r="J14" s="34"/>
      <c r="K14" s="34" t="s">
        <v>203</v>
      </c>
      <c r="L14" s="34" t="s">
        <v>203</v>
      </c>
      <c r="M14" s="34" t="s">
        <v>203</v>
      </c>
      <c r="N14" s="34" t="s">
        <v>203</v>
      </c>
      <c r="O14" s="34" t="s">
        <v>203</v>
      </c>
      <c r="P14" s="34"/>
    </row>
    <row r="15" spans="1:16" ht="29.1" customHeight="1" x14ac:dyDescent="0.3">
      <c r="A15" s="29" t="s">
        <v>174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9"/>
      <c r="J15" s="34"/>
      <c r="K15" s="34" t="s">
        <v>203</v>
      </c>
      <c r="L15" s="34" t="s">
        <v>203</v>
      </c>
      <c r="M15" s="34" t="s">
        <v>203</v>
      </c>
      <c r="N15" s="34" t="s">
        <v>203</v>
      </c>
      <c r="O15" s="34" t="s">
        <v>203</v>
      </c>
      <c r="P15" s="34"/>
    </row>
    <row r="16" spans="1:16" ht="16.5" x14ac:dyDescent="0.3">
      <c r="A16" s="29" t="s">
        <v>175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9"/>
      <c r="J16" s="34"/>
      <c r="K16" s="34" t="s">
        <v>203</v>
      </c>
      <c r="L16" s="34" t="s">
        <v>203</v>
      </c>
      <c r="M16" s="34" t="s">
        <v>203</v>
      </c>
      <c r="N16" s="34" t="s">
        <v>203</v>
      </c>
      <c r="O16" s="34" t="s">
        <v>203</v>
      </c>
      <c r="P16" s="34"/>
    </row>
    <row r="17" spans="1:16" ht="16.5" x14ac:dyDescent="0.3">
      <c r="A17" s="29" t="s">
        <v>176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9"/>
      <c r="J17" s="34"/>
      <c r="K17" s="34" t="s">
        <v>203</v>
      </c>
      <c r="L17" s="34" t="s">
        <v>203</v>
      </c>
      <c r="M17" s="34" t="s">
        <v>203</v>
      </c>
      <c r="N17" s="34" t="s">
        <v>203</v>
      </c>
      <c r="O17" s="34" t="s">
        <v>203</v>
      </c>
      <c r="P17" s="34"/>
    </row>
    <row r="18" spans="1:16" ht="16.5" x14ac:dyDescent="0.3">
      <c r="A18" s="29" t="s">
        <v>177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9"/>
      <c r="J18" s="34"/>
      <c r="K18" s="34" t="s">
        <v>203</v>
      </c>
      <c r="L18" s="34" t="s">
        <v>203</v>
      </c>
      <c r="M18" s="34" t="s">
        <v>203</v>
      </c>
      <c r="N18" s="34" t="s">
        <v>203</v>
      </c>
      <c r="O18" s="34" t="s">
        <v>203</v>
      </c>
      <c r="P18" s="34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8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B39" sqref="B39:K39"/>
    </sheetView>
  </sheetViews>
  <sheetFormatPr defaultColWidth="10.125" defaultRowHeight="14.25" x14ac:dyDescent="0.1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9.12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5.5" x14ac:dyDescent="0.15">
      <c r="A1" s="297" t="s">
        <v>207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x14ac:dyDescent="0.15">
      <c r="A2" s="39" t="s">
        <v>53</v>
      </c>
      <c r="B2" s="170" t="s">
        <v>54</v>
      </c>
      <c r="C2" s="170"/>
      <c r="D2" s="40" t="s">
        <v>62</v>
      </c>
      <c r="E2" s="41" t="s">
        <v>348</v>
      </c>
      <c r="F2" s="42" t="s">
        <v>208</v>
      </c>
      <c r="G2" s="298" t="s">
        <v>68</v>
      </c>
      <c r="H2" s="298"/>
      <c r="I2" s="58" t="s">
        <v>57</v>
      </c>
      <c r="J2" s="298" t="s">
        <v>58</v>
      </c>
      <c r="K2" s="299"/>
    </row>
    <row r="3" spans="1:11" x14ac:dyDescent="0.15">
      <c r="A3" s="43" t="s">
        <v>74</v>
      </c>
      <c r="B3" s="300">
        <v>3000</v>
      </c>
      <c r="C3" s="300"/>
      <c r="D3" s="44" t="s">
        <v>209</v>
      </c>
      <c r="E3" s="301">
        <v>45376</v>
      </c>
      <c r="F3" s="302"/>
      <c r="G3" s="302"/>
      <c r="H3" s="273" t="s">
        <v>210</v>
      </c>
      <c r="I3" s="273"/>
      <c r="J3" s="273"/>
      <c r="K3" s="274"/>
    </row>
    <row r="4" spans="1:11" x14ac:dyDescent="0.15">
      <c r="A4" s="45" t="s">
        <v>71</v>
      </c>
      <c r="B4" s="46">
        <v>3</v>
      </c>
      <c r="C4" s="46">
        <v>5</v>
      </c>
      <c r="D4" s="47" t="s">
        <v>211</v>
      </c>
      <c r="E4" s="302" t="s">
        <v>353</v>
      </c>
      <c r="F4" s="302"/>
      <c r="G4" s="302"/>
      <c r="H4" s="220" t="s">
        <v>212</v>
      </c>
      <c r="I4" s="220"/>
      <c r="J4" s="56" t="s">
        <v>65</v>
      </c>
      <c r="K4" s="61" t="s">
        <v>66</v>
      </c>
    </row>
    <row r="5" spans="1:11" x14ac:dyDescent="0.15">
      <c r="A5" s="45" t="s">
        <v>213</v>
      </c>
      <c r="B5" s="300">
        <v>1</v>
      </c>
      <c r="C5" s="300"/>
      <c r="D5" s="44" t="s">
        <v>214</v>
      </c>
      <c r="E5" s="44" t="s">
        <v>215</v>
      </c>
      <c r="F5" s="44" t="s">
        <v>216</v>
      </c>
      <c r="G5" s="44" t="s">
        <v>217</v>
      </c>
      <c r="H5" s="220" t="s">
        <v>218</v>
      </c>
      <c r="I5" s="220"/>
      <c r="J5" s="56" t="s">
        <v>65</v>
      </c>
      <c r="K5" s="61" t="s">
        <v>66</v>
      </c>
    </row>
    <row r="6" spans="1:11" x14ac:dyDescent="0.15">
      <c r="A6" s="48" t="s">
        <v>219</v>
      </c>
      <c r="B6" s="303">
        <v>125</v>
      </c>
      <c r="C6" s="303"/>
      <c r="D6" s="49" t="s">
        <v>220</v>
      </c>
      <c r="E6" s="50"/>
      <c r="F6" s="51"/>
      <c r="G6" s="49">
        <v>3000</v>
      </c>
      <c r="H6" s="304" t="s">
        <v>221</v>
      </c>
      <c r="I6" s="304"/>
      <c r="J6" s="51" t="s">
        <v>65</v>
      </c>
      <c r="K6" s="62" t="s">
        <v>66</v>
      </c>
    </row>
    <row r="7" spans="1:11" x14ac:dyDescent="0.1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15">
      <c r="A8" s="55" t="s">
        <v>222</v>
      </c>
      <c r="B8" s="42" t="s">
        <v>223</v>
      </c>
      <c r="C8" s="42" t="s">
        <v>224</v>
      </c>
      <c r="D8" s="42" t="s">
        <v>225</v>
      </c>
      <c r="E8" s="42" t="s">
        <v>226</v>
      </c>
      <c r="F8" s="42" t="s">
        <v>227</v>
      </c>
      <c r="G8" s="305" t="s">
        <v>77</v>
      </c>
      <c r="H8" s="306"/>
      <c r="I8" s="306"/>
      <c r="J8" s="306"/>
      <c r="K8" s="307"/>
    </row>
    <row r="9" spans="1:11" x14ac:dyDescent="0.15">
      <c r="A9" s="219" t="s">
        <v>228</v>
      </c>
      <c r="B9" s="220"/>
      <c r="C9" s="56" t="s">
        <v>65</v>
      </c>
      <c r="D9" s="56" t="s">
        <v>66</v>
      </c>
      <c r="E9" s="44" t="s">
        <v>229</v>
      </c>
      <c r="F9" s="57" t="s">
        <v>230</v>
      </c>
      <c r="G9" s="308"/>
      <c r="H9" s="309"/>
      <c r="I9" s="309"/>
      <c r="J9" s="309"/>
      <c r="K9" s="310"/>
    </row>
    <row r="10" spans="1:11" x14ac:dyDescent="0.15">
      <c r="A10" s="219" t="s">
        <v>231</v>
      </c>
      <c r="B10" s="220"/>
      <c r="C10" s="56" t="s">
        <v>65</v>
      </c>
      <c r="D10" s="56" t="s">
        <v>66</v>
      </c>
      <c r="E10" s="44" t="s">
        <v>232</v>
      </c>
      <c r="F10" s="57" t="s">
        <v>233</v>
      </c>
      <c r="G10" s="308" t="s">
        <v>234</v>
      </c>
      <c r="H10" s="309"/>
      <c r="I10" s="309"/>
      <c r="J10" s="309"/>
      <c r="K10" s="310"/>
    </row>
    <row r="11" spans="1:11" x14ac:dyDescent="0.15">
      <c r="A11" s="282" t="s">
        <v>189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 x14ac:dyDescent="0.15">
      <c r="A12" s="43" t="s">
        <v>87</v>
      </c>
      <c r="B12" s="56" t="s">
        <v>83</v>
      </c>
      <c r="C12" s="56" t="s">
        <v>84</v>
      </c>
      <c r="D12" s="57"/>
      <c r="E12" s="44" t="s">
        <v>85</v>
      </c>
      <c r="F12" s="56" t="s">
        <v>83</v>
      </c>
      <c r="G12" s="56" t="s">
        <v>84</v>
      </c>
      <c r="H12" s="56"/>
      <c r="I12" s="44" t="s">
        <v>235</v>
      </c>
      <c r="J12" s="56" t="s">
        <v>83</v>
      </c>
      <c r="K12" s="61" t="s">
        <v>84</v>
      </c>
    </row>
    <row r="13" spans="1:11" x14ac:dyDescent="0.15">
      <c r="A13" s="43" t="s">
        <v>90</v>
      </c>
      <c r="B13" s="56" t="s">
        <v>83</v>
      </c>
      <c r="C13" s="56" t="s">
        <v>84</v>
      </c>
      <c r="D13" s="57"/>
      <c r="E13" s="44" t="s">
        <v>95</v>
      </c>
      <c r="F13" s="56" t="s">
        <v>83</v>
      </c>
      <c r="G13" s="56" t="s">
        <v>84</v>
      </c>
      <c r="H13" s="56"/>
      <c r="I13" s="44" t="s">
        <v>236</v>
      </c>
      <c r="J13" s="56" t="s">
        <v>83</v>
      </c>
      <c r="K13" s="61" t="s">
        <v>84</v>
      </c>
    </row>
    <row r="14" spans="1:11" x14ac:dyDescent="0.15">
      <c r="A14" s="48" t="s">
        <v>237</v>
      </c>
      <c r="B14" s="51" t="s">
        <v>83</v>
      </c>
      <c r="C14" s="51" t="s">
        <v>84</v>
      </c>
      <c r="D14" s="50"/>
      <c r="E14" s="49" t="s">
        <v>238</v>
      </c>
      <c r="F14" s="51" t="s">
        <v>83</v>
      </c>
      <c r="G14" s="51" t="s">
        <v>84</v>
      </c>
      <c r="H14" s="51"/>
      <c r="I14" s="49" t="s">
        <v>239</v>
      </c>
      <c r="J14" s="51" t="s">
        <v>83</v>
      </c>
      <c r="K14" s="62" t="s">
        <v>84</v>
      </c>
    </row>
    <row r="15" spans="1:11" x14ac:dyDescent="0.15">
      <c r="A15" s="52"/>
      <c r="B15" s="54"/>
      <c r="C15" s="54"/>
      <c r="D15" s="53"/>
      <c r="E15" s="52"/>
      <c r="F15" s="54"/>
      <c r="G15" s="54"/>
      <c r="H15" s="54"/>
      <c r="I15" s="52"/>
      <c r="J15" s="54"/>
      <c r="K15" s="54"/>
    </row>
    <row r="16" spans="1:11" x14ac:dyDescent="0.15">
      <c r="A16" s="272" t="s">
        <v>240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60"/>
    </row>
    <row r="17" spans="1:11" x14ac:dyDescent="0.15">
      <c r="A17" s="219" t="s">
        <v>241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78"/>
    </row>
    <row r="18" spans="1:11" x14ac:dyDescent="0.15">
      <c r="A18" s="219" t="s">
        <v>242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78"/>
    </row>
    <row r="19" spans="1:11" x14ac:dyDescent="0.15">
      <c r="A19" s="311" t="s">
        <v>243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spans="1:11" x14ac:dyDescent="0.15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4"/>
    </row>
    <row r="21" spans="1:11" x14ac:dyDescent="0.15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314"/>
    </row>
    <row r="22" spans="1:11" x14ac:dyDescent="0.15">
      <c r="A22" s="261"/>
      <c r="B22" s="262"/>
      <c r="C22" s="262"/>
      <c r="D22" s="262"/>
      <c r="E22" s="262"/>
      <c r="F22" s="262"/>
      <c r="G22" s="262"/>
      <c r="H22" s="262"/>
      <c r="I22" s="262"/>
      <c r="J22" s="262"/>
      <c r="K22" s="314"/>
    </row>
    <row r="23" spans="1:11" x14ac:dyDescent="0.15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 x14ac:dyDescent="0.15">
      <c r="A24" s="219" t="s">
        <v>124</v>
      </c>
      <c r="B24" s="220"/>
      <c r="C24" s="56" t="s">
        <v>65</v>
      </c>
      <c r="D24" s="56" t="s">
        <v>66</v>
      </c>
      <c r="E24" s="273"/>
      <c r="F24" s="273"/>
      <c r="G24" s="273"/>
      <c r="H24" s="273"/>
      <c r="I24" s="273"/>
      <c r="J24" s="273"/>
      <c r="K24" s="274"/>
    </row>
    <row r="25" spans="1:11" x14ac:dyDescent="0.15">
      <c r="A25" s="59" t="s">
        <v>244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x14ac:dyDescent="0.1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x14ac:dyDescent="0.15">
      <c r="A27" s="321" t="s">
        <v>245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7"/>
    </row>
    <row r="28" spans="1:11" x14ac:dyDescent="0.15">
      <c r="A28" s="228" t="s">
        <v>354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187"/>
    </row>
    <row r="29" spans="1:11" x14ac:dyDescent="0.15">
      <c r="A29" s="228" t="s">
        <v>357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187"/>
    </row>
    <row r="30" spans="1:11" x14ac:dyDescent="0.15">
      <c r="A30" s="228" t="s">
        <v>355</v>
      </c>
      <c r="B30" s="229"/>
      <c r="C30" s="229"/>
      <c r="D30" s="229"/>
      <c r="E30" s="229"/>
      <c r="F30" s="229"/>
      <c r="G30" s="229"/>
      <c r="H30" s="229"/>
      <c r="I30" s="229"/>
      <c r="J30" s="229"/>
      <c r="K30" s="187"/>
    </row>
    <row r="31" spans="1:11" x14ac:dyDescent="0.15">
      <c r="A31" s="228" t="s">
        <v>356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187"/>
    </row>
    <row r="32" spans="1:11" x14ac:dyDescent="0.15">
      <c r="A32" s="228" t="s">
        <v>358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187"/>
    </row>
    <row r="33" spans="1:11" ht="23.1" customHeight="1" x14ac:dyDescent="0.15">
      <c r="A33" s="228" t="s">
        <v>359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187"/>
    </row>
    <row r="34" spans="1:11" ht="23.1" customHeight="1" x14ac:dyDescent="0.15">
      <c r="A34" s="228" t="s">
        <v>360</v>
      </c>
      <c r="B34" s="229"/>
      <c r="C34" s="229"/>
      <c r="D34" s="229"/>
      <c r="E34" s="229"/>
      <c r="F34" s="229"/>
      <c r="G34" s="229"/>
      <c r="H34" s="229"/>
      <c r="I34" s="229"/>
      <c r="J34" s="229"/>
      <c r="K34" s="187"/>
    </row>
    <row r="35" spans="1:11" ht="23.1" customHeight="1" x14ac:dyDescent="0.15">
      <c r="A35" s="228" t="s">
        <v>361</v>
      </c>
      <c r="B35" s="229"/>
      <c r="C35" s="229"/>
      <c r="D35" s="229"/>
      <c r="E35" s="229"/>
      <c r="F35" s="229"/>
      <c r="G35" s="229"/>
      <c r="H35" s="229"/>
      <c r="I35" s="229"/>
      <c r="J35" s="229"/>
      <c r="K35" s="187"/>
    </row>
    <row r="36" spans="1:11" ht="23.1" customHeight="1" x14ac:dyDescent="0.1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18.75" customHeight="1" x14ac:dyDescent="0.15">
      <c r="A37" s="325" t="s">
        <v>246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1" ht="18.75" customHeight="1" x14ac:dyDescent="0.15">
      <c r="A38" s="219" t="s">
        <v>247</v>
      </c>
      <c r="B38" s="220"/>
      <c r="C38" s="220"/>
      <c r="D38" s="273" t="s">
        <v>248</v>
      </c>
      <c r="E38" s="273"/>
      <c r="F38" s="265" t="s">
        <v>249</v>
      </c>
      <c r="G38" s="328"/>
      <c r="H38" s="220" t="s">
        <v>250</v>
      </c>
      <c r="I38" s="220"/>
      <c r="J38" s="220" t="s">
        <v>251</v>
      </c>
      <c r="K38" s="278"/>
    </row>
    <row r="39" spans="1:11" ht="18.75" customHeight="1" x14ac:dyDescent="0.15">
      <c r="A39" s="45" t="s">
        <v>125</v>
      </c>
      <c r="B39" s="220" t="s">
        <v>362</v>
      </c>
      <c r="C39" s="220"/>
      <c r="D39" s="220"/>
      <c r="E39" s="220"/>
      <c r="F39" s="220"/>
      <c r="G39" s="220"/>
      <c r="H39" s="220"/>
      <c r="I39" s="220"/>
      <c r="J39" s="220"/>
      <c r="K39" s="278"/>
    </row>
    <row r="40" spans="1:11" ht="30.95" customHeight="1" x14ac:dyDescent="0.1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78"/>
    </row>
    <row r="41" spans="1:11" ht="18.75" customHeight="1" x14ac:dyDescent="0.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78"/>
    </row>
    <row r="42" spans="1:11" ht="32.1" customHeight="1" x14ac:dyDescent="0.15">
      <c r="A42" s="48" t="s">
        <v>136</v>
      </c>
      <c r="B42" s="329" t="s">
        <v>252</v>
      </c>
      <c r="C42" s="329"/>
      <c r="D42" s="49" t="s">
        <v>253</v>
      </c>
      <c r="E42" s="50"/>
      <c r="F42" s="49" t="s">
        <v>140</v>
      </c>
      <c r="G42" s="60">
        <v>45373</v>
      </c>
      <c r="H42" s="330" t="s">
        <v>141</v>
      </c>
      <c r="I42" s="330"/>
      <c r="J42" s="329" t="s">
        <v>144</v>
      </c>
      <c r="K42" s="33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495300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tabSelected="1" topLeftCell="A4" zoomScale="80" zoomScaleNormal="80" workbookViewId="0">
      <selection activeCell="A14" sqref="A14:XFD14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7.875" style="24" customWidth="1"/>
    <col min="9" max="9" width="1.5" style="24" customWidth="1"/>
    <col min="10" max="14" width="9.5" style="24" customWidth="1"/>
    <col min="15" max="16384" width="9" style="24"/>
  </cols>
  <sheetData>
    <row r="1" spans="1:16" ht="30" customHeight="1" x14ac:dyDescent="0.15">
      <c r="A1" s="241" t="s">
        <v>145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6" ht="29.1" customHeight="1" x14ac:dyDescent="0.15">
      <c r="A2" s="25" t="s">
        <v>62</v>
      </c>
      <c r="B2" s="243" t="s">
        <v>348</v>
      </c>
      <c r="C2" s="243"/>
      <c r="D2" s="26" t="s">
        <v>67</v>
      </c>
      <c r="E2" s="243" t="s">
        <v>68</v>
      </c>
      <c r="F2" s="243"/>
      <c r="G2" s="243"/>
      <c r="H2" s="243"/>
      <c r="I2" s="248"/>
      <c r="J2" s="32" t="s">
        <v>57</v>
      </c>
      <c r="K2" s="296" t="s">
        <v>58</v>
      </c>
      <c r="L2" s="296"/>
      <c r="M2" s="296"/>
      <c r="N2" s="296"/>
      <c r="O2" s="296"/>
      <c r="P2" s="33"/>
    </row>
    <row r="3" spans="1:16" ht="29.1" customHeight="1" x14ac:dyDescent="0.15">
      <c r="A3" s="247" t="s">
        <v>146</v>
      </c>
      <c r="B3" s="245" t="s">
        <v>147</v>
      </c>
      <c r="C3" s="245"/>
      <c r="D3" s="245"/>
      <c r="E3" s="245"/>
      <c r="F3" s="245"/>
      <c r="G3" s="245"/>
      <c r="H3" s="245"/>
      <c r="I3" s="249"/>
      <c r="J3" s="245" t="s">
        <v>148</v>
      </c>
      <c r="K3" s="245"/>
      <c r="L3" s="245"/>
      <c r="M3" s="245"/>
      <c r="N3" s="245"/>
      <c r="O3" s="245"/>
      <c r="P3" s="33"/>
    </row>
    <row r="4" spans="1:16" ht="29.1" customHeight="1" x14ac:dyDescent="0.15">
      <c r="A4" s="247"/>
      <c r="B4" s="27" t="s">
        <v>109</v>
      </c>
      <c r="C4" s="27" t="s">
        <v>110</v>
      </c>
      <c r="D4" s="27" t="s">
        <v>111</v>
      </c>
      <c r="E4" s="27" t="s">
        <v>112</v>
      </c>
      <c r="F4" s="27" t="s">
        <v>113</v>
      </c>
      <c r="G4" s="27" t="s">
        <v>114</v>
      </c>
      <c r="H4" s="27" t="s">
        <v>115</v>
      </c>
      <c r="I4" s="249"/>
      <c r="J4" s="27" t="s">
        <v>109</v>
      </c>
      <c r="K4" s="27" t="s">
        <v>110</v>
      </c>
      <c r="L4" s="27" t="s">
        <v>111</v>
      </c>
      <c r="M4" s="27" t="s">
        <v>112</v>
      </c>
      <c r="N4" s="27" t="s">
        <v>113</v>
      </c>
      <c r="O4" s="27" t="s">
        <v>114</v>
      </c>
      <c r="P4" s="27" t="s">
        <v>115</v>
      </c>
    </row>
    <row r="5" spans="1:16" ht="29.1" customHeight="1" x14ac:dyDescent="0.15">
      <c r="A5" s="28" t="s">
        <v>151</v>
      </c>
      <c r="B5" s="27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7" t="s">
        <v>158</v>
      </c>
      <c r="I5" s="249"/>
      <c r="J5" s="27" t="s">
        <v>118</v>
      </c>
      <c r="K5" s="27" t="s">
        <v>118</v>
      </c>
      <c r="L5" s="159" t="s">
        <v>349</v>
      </c>
      <c r="M5" s="159" t="s">
        <v>349</v>
      </c>
      <c r="N5" s="27" t="s">
        <v>119</v>
      </c>
      <c r="O5" s="27" t="s">
        <v>119</v>
      </c>
      <c r="P5" s="27" t="s">
        <v>118</v>
      </c>
    </row>
    <row r="6" spans="1:16" ht="29.1" customHeight="1" x14ac:dyDescent="0.3">
      <c r="A6" s="29" t="s">
        <v>159</v>
      </c>
      <c r="B6" s="29">
        <f t="shared" ref="B6:B10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9"/>
      <c r="J6" s="34"/>
      <c r="K6" s="34" t="s">
        <v>200</v>
      </c>
      <c r="L6" s="35" t="s">
        <v>201</v>
      </c>
      <c r="M6" s="35" t="s">
        <v>202</v>
      </c>
      <c r="N6" s="35" t="s">
        <v>164</v>
      </c>
      <c r="O6" s="34" t="s">
        <v>200</v>
      </c>
      <c r="P6" s="34"/>
    </row>
    <row r="7" spans="1:16" ht="29.1" customHeight="1" x14ac:dyDescent="0.3">
      <c r="A7" s="29" t="s">
        <v>163</v>
      </c>
      <c r="B7" s="29">
        <f t="shared" ref="B7:B9" si="1">C7-4</f>
        <v>90</v>
      </c>
      <c r="C7" s="29">
        <f t="shared" ref="C7:C9" si="2">D7-4</f>
        <v>94</v>
      </c>
      <c r="D7" s="27">
        <v>98</v>
      </c>
      <c r="E7" s="29">
        <f t="shared" ref="E7:E9" si="3">D7+4</f>
        <v>102</v>
      </c>
      <c r="F7" s="29">
        <f>E7+4</f>
        <v>106</v>
      </c>
      <c r="G7" s="29">
        <f t="shared" ref="G7:G9" si="4">F7+6</f>
        <v>112</v>
      </c>
      <c r="H7" s="29">
        <f>G7+6</f>
        <v>118</v>
      </c>
      <c r="I7" s="249"/>
      <c r="J7" s="34"/>
      <c r="K7" s="34" t="s">
        <v>203</v>
      </c>
      <c r="L7" s="34" t="s">
        <v>204</v>
      </c>
      <c r="M7" s="34" t="s">
        <v>203</v>
      </c>
      <c r="N7" s="34" t="s">
        <v>205</v>
      </c>
      <c r="O7" s="34" t="s">
        <v>203</v>
      </c>
      <c r="P7" s="34"/>
    </row>
    <row r="8" spans="1:16" ht="29.1" customHeight="1" x14ac:dyDescent="0.3">
      <c r="A8" s="29" t="s">
        <v>166</v>
      </c>
      <c r="B8" s="29">
        <f t="shared" si="1"/>
        <v>84</v>
      </c>
      <c r="C8" s="29">
        <f t="shared" si="2"/>
        <v>88</v>
      </c>
      <c r="D8" s="27">
        <v>92</v>
      </c>
      <c r="E8" s="29">
        <f t="shared" si="3"/>
        <v>96</v>
      </c>
      <c r="F8" s="29">
        <f>E8+5</f>
        <v>101</v>
      </c>
      <c r="G8" s="29">
        <f t="shared" si="4"/>
        <v>107</v>
      </c>
      <c r="H8" s="29">
        <f>G8+7</f>
        <v>114</v>
      </c>
      <c r="I8" s="249"/>
      <c r="J8" s="34"/>
      <c r="K8" s="34" t="s">
        <v>164</v>
      </c>
      <c r="L8" s="37" t="s">
        <v>203</v>
      </c>
      <c r="M8" s="37" t="s">
        <v>203</v>
      </c>
      <c r="N8" s="37" t="s">
        <v>203</v>
      </c>
      <c r="O8" s="34" t="s">
        <v>164</v>
      </c>
      <c r="P8" s="34"/>
    </row>
    <row r="9" spans="1:16" ht="29.1" customHeight="1" x14ac:dyDescent="0.3">
      <c r="A9" s="29" t="s">
        <v>167</v>
      </c>
      <c r="B9" s="29">
        <f t="shared" si="1"/>
        <v>95</v>
      </c>
      <c r="C9" s="29">
        <f t="shared" si="2"/>
        <v>99</v>
      </c>
      <c r="D9" s="27">
        <v>103</v>
      </c>
      <c r="E9" s="29">
        <f t="shared" si="3"/>
        <v>107</v>
      </c>
      <c r="F9" s="29">
        <f>E9+5</f>
        <v>112</v>
      </c>
      <c r="G9" s="29">
        <f t="shared" si="4"/>
        <v>118</v>
      </c>
      <c r="H9" s="29">
        <f>G9+7</f>
        <v>125</v>
      </c>
      <c r="I9" s="249"/>
      <c r="J9" s="34"/>
      <c r="K9" s="34" t="s">
        <v>204</v>
      </c>
      <c r="L9" s="37" t="s">
        <v>203</v>
      </c>
      <c r="M9" s="37" t="s">
        <v>203</v>
      </c>
      <c r="N9" s="37" t="s">
        <v>206</v>
      </c>
      <c r="O9" s="34" t="s">
        <v>203</v>
      </c>
      <c r="P9" s="34"/>
    </row>
    <row r="10" spans="1:16" ht="29.1" customHeight="1" x14ac:dyDescent="0.3">
      <c r="A10" s="29" t="s">
        <v>168</v>
      </c>
      <c r="B10" s="29">
        <f t="shared" si="0"/>
        <v>37</v>
      </c>
      <c r="C10" s="29">
        <f>D10-1</f>
        <v>38</v>
      </c>
      <c r="D10" s="27">
        <v>39</v>
      </c>
      <c r="E10" s="29">
        <f>D10+1</f>
        <v>40</v>
      </c>
      <c r="F10" s="29">
        <f>E10+1</f>
        <v>41</v>
      </c>
      <c r="G10" s="29">
        <f>F10+1.2</f>
        <v>42.2</v>
      </c>
      <c r="H10" s="29">
        <f>G10+1.2</f>
        <v>43.400000000000006</v>
      </c>
      <c r="I10" s="249"/>
      <c r="J10" s="34"/>
      <c r="K10" s="34" t="s">
        <v>203</v>
      </c>
      <c r="L10" s="34" t="s">
        <v>203</v>
      </c>
      <c r="M10" s="34" t="s">
        <v>203</v>
      </c>
      <c r="N10" s="34" t="s">
        <v>203</v>
      </c>
      <c r="O10" s="34" t="s">
        <v>203</v>
      </c>
      <c r="P10" s="34"/>
    </row>
    <row r="11" spans="1:16" ht="29.1" customHeight="1" x14ac:dyDescent="0.3">
      <c r="A11" s="29" t="s">
        <v>170</v>
      </c>
      <c r="B11" s="29">
        <f>C11-0.5</f>
        <v>58.5</v>
      </c>
      <c r="C11" s="29">
        <f>D11-1</f>
        <v>59</v>
      </c>
      <c r="D11" s="27">
        <v>60</v>
      </c>
      <c r="E11" s="29">
        <f>D11+1</f>
        <v>61</v>
      </c>
      <c r="F11" s="29">
        <f>E11+1</f>
        <v>62</v>
      </c>
      <c r="G11" s="29">
        <f>F11+0.5</f>
        <v>62.5</v>
      </c>
      <c r="H11" s="29">
        <f>G11+0.5</f>
        <v>63</v>
      </c>
      <c r="I11" s="249"/>
      <c r="J11" s="34"/>
      <c r="K11" s="34" t="s">
        <v>203</v>
      </c>
      <c r="L11" s="34" t="s">
        <v>203</v>
      </c>
      <c r="M11" s="34" t="s">
        <v>203</v>
      </c>
      <c r="N11" s="34" t="s">
        <v>203</v>
      </c>
      <c r="O11" s="34" t="s">
        <v>203</v>
      </c>
      <c r="P11" s="34"/>
    </row>
    <row r="12" spans="1:16" ht="29.1" customHeight="1" x14ac:dyDescent="0.3">
      <c r="A12" s="29" t="s">
        <v>172</v>
      </c>
      <c r="B12" s="29">
        <f>C12-0.8</f>
        <v>16.899999999999999</v>
      </c>
      <c r="C12" s="29">
        <f>D12-0.8</f>
        <v>17.7</v>
      </c>
      <c r="D12" s="27">
        <v>18.5</v>
      </c>
      <c r="E12" s="29">
        <f>D12+0.8</f>
        <v>19.3</v>
      </c>
      <c r="F12" s="29">
        <f>E12+0.8</f>
        <v>20.100000000000001</v>
      </c>
      <c r="G12" s="29">
        <f>F12+1.1</f>
        <v>21.200000000000003</v>
      </c>
      <c r="H12" s="29">
        <f>G12+1.1</f>
        <v>22.300000000000004</v>
      </c>
      <c r="I12" s="249"/>
      <c r="J12" s="34"/>
      <c r="K12" s="34" t="s">
        <v>203</v>
      </c>
      <c r="L12" s="34" t="s">
        <v>203</v>
      </c>
      <c r="M12" s="34" t="s">
        <v>203</v>
      </c>
      <c r="N12" s="34" t="s">
        <v>203</v>
      </c>
      <c r="O12" s="34" t="s">
        <v>203</v>
      </c>
      <c r="P12" s="34"/>
    </row>
    <row r="13" spans="1:16" ht="29.1" customHeight="1" x14ac:dyDescent="0.3">
      <c r="A13" s="29" t="s">
        <v>173</v>
      </c>
      <c r="B13" s="29">
        <f>C13-0.6</f>
        <v>14.8</v>
      </c>
      <c r="C13" s="29">
        <f>D13-0.6</f>
        <v>15.4</v>
      </c>
      <c r="D13" s="27">
        <v>16</v>
      </c>
      <c r="E13" s="29">
        <f>D13+0.6</f>
        <v>16.600000000000001</v>
      </c>
      <c r="F13" s="29">
        <f>E13+0.6</f>
        <v>17.200000000000003</v>
      </c>
      <c r="G13" s="29">
        <f>F13+0.95</f>
        <v>18.150000000000002</v>
      </c>
      <c r="H13" s="29">
        <f>G13+0.95</f>
        <v>19.100000000000001</v>
      </c>
      <c r="I13" s="249"/>
      <c r="J13" s="34"/>
      <c r="K13" s="34" t="s">
        <v>203</v>
      </c>
      <c r="L13" s="34" t="s">
        <v>203</v>
      </c>
      <c r="M13" s="34" t="s">
        <v>203</v>
      </c>
      <c r="N13" s="34" t="s">
        <v>203</v>
      </c>
      <c r="O13" s="34" t="s">
        <v>203</v>
      </c>
      <c r="P13" s="34"/>
    </row>
    <row r="14" spans="1:16" ht="29.1" customHeight="1" x14ac:dyDescent="0.3">
      <c r="A14" s="29" t="s">
        <v>174</v>
      </c>
      <c r="B14" s="29">
        <f>C14-0.4</f>
        <v>11.7</v>
      </c>
      <c r="C14" s="29">
        <f>D14-0.4</f>
        <v>12.1</v>
      </c>
      <c r="D14" s="27">
        <v>12.5</v>
      </c>
      <c r="E14" s="29">
        <f>D14+0.4</f>
        <v>12.9</v>
      </c>
      <c r="F14" s="29">
        <f>E14+0.4</f>
        <v>13.3</v>
      </c>
      <c r="G14" s="29">
        <f t="shared" ref="G14:G16" si="5">F14+0.6</f>
        <v>13.9</v>
      </c>
      <c r="H14" s="29">
        <f t="shared" ref="H14:H16" si="6">G14+0.6</f>
        <v>14.5</v>
      </c>
      <c r="I14" s="249"/>
      <c r="J14" s="34"/>
      <c r="K14" s="34" t="s">
        <v>203</v>
      </c>
      <c r="L14" s="34" t="s">
        <v>203</v>
      </c>
      <c r="M14" s="34" t="s">
        <v>203</v>
      </c>
      <c r="N14" s="34" t="s">
        <v>203</v>
      </c>
      <c r="O14" s="34" t="s">
        <v>203</v>
      </c>
      <c r="P14" s="34"/>
    </row>
    <row r="15" spans="1:16" ht="16.5" x14ac:dyDescent="0.3">
      <c r="A15" s="29" t="s">
        <v>175</v>
      </c>
      <c r="B15" s="29">
        <f>C15-0.4</f>
        <v>9.1999999999999993</v>
      </c>
      <c r="C15" s="29">
        <f>D15-0.4</f>
        <v>9.6</v>
      </c>
      <c r="D15" s="27">
        <v>10</v>
      </c>
      <c r="E15" s="29">
        <f>D15+0.4</f>
        <v>10.4</v>
      </c>
      <c r="F15" s="29">
        <f>E15+0.4</f>
        <v>10.8</v>
      </c>
      <c r="G15" s="29">
        <f t="shared" si="5"/>
        <v>11.4</v>
      </c>
      <c r="H15" s="29">
        <f t="shared" si="6"/>
        <v>12</v>
      </c>
      <c r="I15" s="249"/>
      <c r="J15" s="34"/>
      <c r="K15" s="34" t="s">
        <v>203</v>
      </c>
      <c r="L15" s="34" t="s">
        <v>203</v>
      </c>
      <c r="M15" s="34" t="s">
        <v>203</v>
      </c>
      <c r="N15" s="34" t="s">
        <v>203</v>
      </c>
      <c r="O15" s="34" t="s">
        <v>203</v>
      </c>
      <c r="P15" s="34"/>
    </row>
    <row r="16" spans="1:16" ht="16.5" x14ac:dyDescent="0.3">
      <c r="A16" s="29" t="s">
        <v>176</v>
      </c>
      <c r="B16" s="29">
        <f>C16-0.3</f>
        <v>4.9000000000000004</v>
      </c>
      <c r="C16" s="29">
        <f>D16-0.3</f>
        <v>5.2</v>
      </c>
      <c r="D16" s="27">
        <v>5.5</v>
      </c>
      <c r="E16" s="29">
        <f>D16+0.3</f>
        <v>5.8</v>
      </c>
      <c r="F16" s="29">
        <f>E16+0.3</f>
        <v>6.1</v>
      </c>
      <c r="G16" s="29">
        <f t="shared" si="5"/>
        <v>6.6999999999999993</v>
      </c>
      <c r="H16" s="29">
        <f t="shared" si="6"/>
        <v>7.2999999999999989</v>
      </c>
      <c r="I16" s="249"/>
      <c r="J16" s="34"/>
      <c r="K16" s="34" t="s">
        <v>203</v>
      </c>
      <c r="L16" s="34" t="s">
        <v>203</v>
      </c>
      <c r="M16" s="34" t="s">
        <v>203</v>
      </c>
      <c r="N16" s="34" t="s">
        <v>203</v>
      </c>
      <c r="O16" s="34" t="s">
        <v>203</v>
      </c>
      <c r="P16" s="34"/>
    </row>
    <row r="17" spans="1:16" ht="16.5" x14ac:dyDescent="0.3">
      <c r="A17" s="29" t="s">
        <v>177</v>
      </c>
      <c r="B17" s="29">
        <f>C17</f>
        <v>7</v>
      </c>
      <c r="C17" s="29">
        <f>D17</f>
        <v>7</v>
      </c>
      <c r="D17" s="27">
        <v>7</v>
      </c>
      <c r="E17" s="29">
        <f t="shared" ref="E17:H17" si="7">D17</f>
        <v>7</v>
      </c>
      <c r="F17" s="29">
        <f t="shared" si="7"/>
        <v>7</v>
      </c>
      <c r="G17" s="29">
        <f t="shared" si="7"/>
        <v>7</v>
      </c>
      <c r="H17" s="29">
        <f t="shared" si="7"/>
        <v>7</v>
      </c>
      <c r="I17" s="249"/>
      <c r="J17" s="34"/>
      <c r="K17" s="34" t="s">
        <v>203</v>
      </c>
      <c r="L17" s="34" t="s">
        <v>203</v>
      </c>
      <c r="M17" s="34" t="s">
        <v>203</v>
      </c>
      <c r="N17" s="34" t="s">
        <v>203</v>
      </c>
      <c r="O17" s="34" t="s">
        <v>203</v>
      </c>
      <c r="P17" s="34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7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E5" sqref="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32" t="s">
        <v>254</v>
      </c>
      <c r="B1" s="332"/>
      <c r="C1" s="332"/>
      <c r="D1" s="332"/>
      <c r="E1" s="333"/>
      <c r="F1" s="332"/>
      <c r="G1" s="332"/>
      <c r="H1" s="332"/>
      <c r="I1" s="332"/>
      <c r="J1" s="332"/>
      <c r="K1" s="332"/>
      <c r="L1" s="332"/>
      <c r="M1" s="332"/>
    </row>
    <row r="2" spans="1:13" s="1" customFormat="1" ht="16.5" x14ac:dyDescent="0.3">
      <c r="A2" s="334" t="s">
        <v>255</v>
      </c>
      <c r="B2" s="346" t="s">
        <v>256</v>
      </c>
      <c r="C2" s="346" t="s">
        <v>257</v>
      </c>
      <c r="D2" s="346" t="s">
        <v>258</v>
      </c>
      <c r="E2" s="348" t="s">
        <v>259</v>
      </c>
      <c r="F2" s="346" t="s">
        <v>260</v>
      </c>
      <c r="G2" s="334" t="s">
        <v>261</v>
      </c>
      <c r="H2" s="334"/>
      <c r="I2" s="334" t="s">
        <v>262</v>
      </c>
      <c r="J2" s="334"/>
      <c r="K2" s="350" t="s">
        <v>263</v>
      </c>
      <c r="L2" s="352" t="s">
        <v>264</v>
      </c>
      <c r="M2" s="354" t="s">
        <v>265</v>
      </c>
    </row>
    <row r="3" spans="1:13" s="1" customFormat="1" ht="16.5" x14ac:dyDescent="0.3">
      <c r="A3" s="334"/>
      <c r="B3" s="347"/>
      <c r="C3" s="347"/>
      <c r="D3" s="347"/>
      <c r="E3" s="349"/>
      <c r="F3" s="347"/>
      <c r="G3" s="3" t="s">
        <v>266</v>
      </c>
      <c r="H3" s="3" t="s">
        <v>267</v>
      </c>
      <c r="I3" s="3" t="s">
        <v>266</v>
      </c>
      <c r="J3" s="3" t="s">
        <v>267</v>
      </c>
      <c r="K3" s="351"/>
      <c r="L3" s="353"/>
      <c r="M3" s="355"/>
    </row>
    <row r="4" spans="1:13" ht="31.5" x14ac:dyDescent="0.15">
      <c r="A4" s="5">
        <v>1</v>
      </c>
      <c r="B4" s="146" t="s">
        <v>268</v>
      </c>
      <c r="C4" s="18" t="s">
        <v>269</v>
      </c>
      <c r="D4" s="147" t="s">
        <v>270</v>
      </c>
      <c r="E4" s="148" t="s">
        <v>271</v>
      </c>
      <c r="F4" s="6" t="s">
        <v>347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272</v>
      </c>
      <c r="M4" s="6" t="s">
        <v>273</v>
      </c>
    </row>
    <row r="5" spans="1:13" x14ac:dyDescent="0.15">
      <c r="A5" s="5">
        <v>2</v>
      </c>
      <c r="B5" s="146" t="s">
        <v>268</v>
      </c>
      <c r="C5" s="18" t="s">
        <v>274</v>
      </c>
      <c r="D5" s="147" t="s">
        <v>270</v>
      </c>
      <c r="E5" s="159" t="s">
        <v>349</v>
      </c>
      <c r="F5" s="6" t="s">
        <v>347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272</v>
      </c>
      <c r="M5" s="6" t="s">
        <v>273</v>
      </c>
    </row>
    <row r="6" spans="1:13" ht="31.5" x14ac:dyDescent="0.15">
      <c r="A6" s="5">
        <v>3</v>
      </c>
      <c r="B6" s="146" t="s">
        <v>268</v>
      </c>
      <c r="C6" s="18" t="s">
        <v>276</v>
      </c>
      <c r="D6" s="147" t="s">
        <v>270</v>
      </c>
      <c r="E6" s="150" t="s">
        <v>277</v>
      </c>
      <c r="F6" s="6" t="s">
        <v>347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272</v>
      </c>
      <c r="M6" s="6" t="s">
        <v>273</v>
      </c>
    </row>
    <row r="7" spans="1:13" x14ac:dyDescent="0.15">
      <c r="A7" s="5"/>
      <c r="B7" s="23"/>
      <c r="C7" s="6"/>
      <c r="D7" s="6"/>
      <c r="E7" s="19"/>
      <c r="F7" s="6"/>
      <c r="G7" s="6"/>
      <c r="H7" s="6"/>
      <c r="I7" s="6"/>
      <c r="J7" s="6"/>
      <c r="K7" s="5"/>
      <c r="L7" s="6"/>
      <c r="M7" s="5"/>
    </row>
    <row r="8" spans="1:13" x14ac:dyDescent="0.15">
      <c r="A8" s="5"/>
      <c r="B8" s="23"/>
      <c r="C8" s="6"/>
      <c r="D8" s="6"/>
      <c r="E8" s="20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5"/>
      <c r="C9" s="5"/>
      <c r="D9" s="5"/>
      <c r="E9" s="21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 s="2" customFormat="1" ht="18.75" x14ac:dyDescent="0.15">
      <c r="A11" s="335" t="s">
        <v>352</v>
      </c>
      <c r="B11" s="336"/>
      <c r="C11" s="336"/>
      <c r="D11" s="336"/>
      <c r="E11" s="337"/>
      <c r="F11" s="338"/>
      <c r="G11" s="339"/>
      <c r="H11" s="335" t="s">
        <v>278</v>
      </c>
      <c r="I11" s="336"/>
      <c r="J11" s="336"/>
      <c r="K11" s="340"/>
      <c r="L11" s="341"/>
      <c r="M11" s="342"/>
    </row>
    <row r="12" spans="1:13" ht="16.5" x14ac:dyDescent="0.15">
      <c r="A12" s="343" t="s">
        <v>279</v>
      </c>
      <c r="B12" s="343"/>
      <c r="C12" s="344"/>
      <c r="D12" s="344"/>
      <c r="E12" s="345"/>
      <c r="F12" s="344"/>
      <c r="G12" s="344"/>
      <c r="H12" s="344"/>
      <c r="I12" s="344"/>
      <c r="J12" s="344"/>
      <c r="K12" s="344"/>
      <c r="L12" s="344"/>
      <c r="M12" s="344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1" type="noConversion"/>
  <dataValidations count="1">
    <dataValidation type="list" allowBlank="1" showInputMessage="1" showErrorMessage="1" sqref="M1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2024-03-25T02:56:39Z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