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69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<sst xmlns="http://schemas.openxmlformats.org/spreadsheetml/2006/main" count="151" uniqueCount="57">
  <si>
    <t>QC规格测量表</t>
  </si>
  <si>
    <t>款号</t>
  </si>
  <si>
    <t>TAWWFL92839</t>
  </si>
  <si>
    <t>女款CHIREY冲锋衣</t>
  </si>
  <si>
    <t>样品规格 FINAL SPAC</t>
  </si>
  <si>
    <t>指示规格 FINAL SPAC</t>
  </si>
  <si>
    <t>XS</t>
  </si>
  <si>
    <t>S</t>
  </si>
  <si>
    <t>M</t>
  </si>
  <si>
    <t>L</t>
  </si>
  <si>
    <t>XL</t>
  </si>
  <si>
    <t>XXL</t>
  </si>
  <si>
    <t>XXXL</t>
  </si>
  <si>
    <t>藏蓝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</si>
  <si>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</si>
  <si>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</si>
  <si>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</si>
  <si>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</si>
  <si>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</si>
  <si>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</si>
  <si>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</si>
  <si>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</si>
  <si>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+1  0</t>
  </si>
  <si>
    <t>+1   0</t>
  </si>
  <si>
    <t>0   0</t>
  </si>
  <si>
    <t>+0.5   0</t>
  </si>
  <si>
    <t>胸围</t>
  </si>
  <si>
    <t>+1  +1</t>
  </si>
  <si>
    <t>0   +1</t>
  </si>
  <si>
    <t>腰围</t>
  </si>
  <si>
    <t>下摆</t>
  </si>
  <si>
    <t>+0.5  +1</t>
  </si>
  <si>
    <t>0  +0.5</t>
  </si>
  <si>
    <t>总肩宽</t>
  </si>
  <si>
    <t>-0.5  0</t>
  </si>
  <si>
    <t>-0.5  -0.5</t>
  </si>
  <si>
    <t>-0.5   0</t>
  </si>
  <si>
    <t>0   -0.5</t>
  </si>
  <si>
    <t>肩点袖长</t>
  </si>
  <si>
    <t>+0.5  +0.5</t>
  </si>
  <si>
    <t>+0.5  0</t>
  </si>
  <si>
    <t>袖肥</t>
  </si>
  <si>
    <t>+0.7   0</t>
  </si>
  <si>
    <t>0   +0.7</t>
  </si>
  <si>
    <t>+0.6  +0.6</t>
  </si>
  <si>
    <t>袖口 拉量</t>
  </si>
  <si>
    <t>0  -0.5</t>
  </si>
  <si>
    <t>下领围</t>
  </si>
  <si>
    <t>帽高　</t>
  </si>
  <si>
    <t>0   +0.5</t>
  </si>
  <si>
    <t>帽宽</t>
  </si>
  <si>
    <t xml:space="preserve">   0   0</t>
  </si>
  <si>
    <t>内件</t>
  </si>
  <si>
    <t xml:space="preserve">+1  0 </t>
  </si>
  <si>
    <t>+1  + 0.5</t>
  </si>
  <si>
    <t>-0.4  -0.4</t>
  </si>
  <si>
    <t>袖口 松量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</si>
</sst>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79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华文细黑"/>
      <charset val="134"/>
    </font>
    <font>
      <b/>
      <sz val="11"/>
      <color theme="1"/>
      <name val="华文楷体"/>
      <charset val="134"/>
    </font>
    <font>
      <sz val="11"/>
      <color theme="1"/>
      <name val="华文细黑"/>
      <charset val="134"/>
    </font>
    <font>
      <sz val="11"/>
      <color theme="1"/>
      <name val="华文楷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Protection="0">
      <alignment vertical="top"/>
    </xf>
    <xf numFmtId="0" fontId="30" fillId="0" borderId="0" applyProtection="0"/>
    <xf numFmtId="0" fontId="31" fillId="34" borderId="0" applyProtection="0">
      <alignment vertical="center"/>
    </xf>
    <xf numFmtId="0" fontId="31" fillId="35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2" fillId="34" borderId="0" applyProtection="0">
      <alignment vertical="center"/>
    </xf>
    <xf numFmtId="0" fontId="32" fillId="35" borderId="0" applyProtection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1" fillId="42" borderId="0" applyProtection="0">
      <alignment vertical="center"/>
    </xf>
    <xf numFmtId="0" fontId="31" fillId="37" borderId="0" applyProtection="0">
      <alignment vertical="center"/>
    </xf>
    <xf numFmtId="0" fontId="31" fillId="40" borderId="0" applyProtection="0">
      <alignment vertical="center"/>
    </xf>
    <xf numFmtId="0" fontId="31" fillId="43" borderId="0" applyProtection="0">
      <alignment vertical="center"/>
    </xf>
    <xf numFmtId="0" fontId="32" fillId="40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37" borderId="0" applyProtection="0">
      <alignment vertical="center"/>
    </xf>
    <xf numFmtId="0" fontId="32" fillId="40" borderId="0" applyProtection="0">
      <alignment vertical="center"/>
    </xf>
    <xf numFmtId="0" fontId="32" fillId="43" borderId="0" applyProtection="0">
      <alignment vertical="center"/>
    </xf>
    <xf numFmtId="0" fontId="33" fillId="44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47" borderId="0" applyProtection="0">
      <alignment vertical="center"/>
    </xf>
    <xf numFmtId="0" fontId="34" fillId="44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47" borderId="0" applyProtection="0">
      <alignment vertical="center"/>
    </xf>
    <xf numFmtId="0" fontId="33" fillId="42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3" fillId="50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51" borderId="0" applyProtection="0">
      <alignment vertical="center"/>
    </xf>
    <xf numFmtId="0" fontId="35" fillId="35" borderId="0" applyProtection="0">
      <alignment vertical="center"/>
    </xf>
    <xf numFmtId="0" fontId="36" fillId="52" borderId="16" applyProtection="0">
      <alignment vertical="center"/>
    </xf>
    <xf numFmtId="0" fontId="36" fillId="52" borderId="16" applyProtection="0">
      <alignment vertical="center"/>
    </xf>
    <xf numFmtId="0" fontId="36" fillId="52" borderId="16" applyProtection="0">
      <alignment vertical="center"/>
    </xf>
    <xf numFmtId="0" fontId="36" fillId="52" borderId="16" applyProtection="0">
      <alignment vertical="center"/>
    </xf>
    <xf numFmtId="0" fontId="37" fillId="53" borderId="17" applyProtection="0">
      <alignment vertical="center"/>
    </xf>
    <xf numFmtId="0" fontId="38" fillId="0" borderId="0" applyProtection="0">
      <alignment vertical="center"/>
    </xf>
    <xf numFmtId="0" fontId="39" fillId="36" borderId="0" applyProtection="0">
      <alignment vertical="center"/>
    </xf>
    <xf numFmtId="0" fontId="40" fillId="0" borderId="18" applyProtection="0">
      <alignment vertical="center"/>
    </xf>
    <xf numFmtId="0" fontId="41" fillId="0" borderId="19" applyProtection="0">
      <alignment vertical="center"/>
    </xf>
    <xf numFmtId="0" fontId="42" fillId="0" borderId="20" applyProtection="0">
      <alignment vertical="center"/>
    </xf>
    <xf numFmtId="0" fontId="42" fillId="0" borderId="0" applyProtection="0">
      <alignment vertical="center"/>
    </xf>
    <xf numFmtId="0" fontId="43" fillId="39" borderId="16" applyProtection="0">
      <alignment vertical="center"/>
    </xf>
    <xf numFmtId="0" fontId="43" fillId="39" borderId="16" applyProtection="0">
      <alignment vertical="center"/>
    </xf>
    <xf numFmtId="0" fontId="43" fillId="39" borderId="16" applyProtection="0">
      <alignment vertical="center"/>
    </xf>
    <xf numFmtId="0" fontId="43" fillId="39" borderId="16" applyProtection="0">
      <alignment vertical="center"/>
    </xf>
    <xf numFmtId="0" fontId="44" fillId="0" borderId="21" applyProtection="0">
      <alignment vertical="center"/>
    </xf>
    <xf numFmtId="0" fontId="45" fillId="54" borderId="0" applyProtection="0">
      <alignment vertical="center"/>
    </xf>
    <xf numFmtId="0" fontId="46" fillId="0" borderId="0"/>
    <xf numFmtId="0" fontId="31" fillId="55" borderId="22" applyProtection="0">
      <alignment vertical="center"/>
    </xf>
    <xf numFmtId="0" fontId="31" fillId="55" borderId="22" applyProtection="0">
      <alignment vertical="center"/>
    </xf>
    <xf numFmtId="0" fontId="31" fillId="55" borderId="22" applyProtection="0">
      <alignment vertical="center"/>
    </xf>
    <xf numFmtId="0" fontId="31" fillId="55" borderId="22" applyProtection="0">
      <alignment vertical="center"/>
    </xf>
    <xf numFmtId="0" fontId="31" fillId="55" borderId="22" applyProtection="0">
      <alignment vertical="center"/>
    </xf>
    <xf numFmtId="0" fontId="47" fillId="52" borderId="23" applyProtection="0">
      <alignment vertical="center"/>
    </xf>
    <xf numFmtId="0" fontId="47" fillId="52" borderId="23" applyProtection="0">
      <alignment vertical="center"/>
    </xf>
    <xf numFmtId="0" fontId="47" fillId="52" borderId="23" applyProtection="0">
      <alignment vertical="center"/>
    </xf>
    <xf numFmtId="0" fontId="47" fillId="52" borderId="23" applyProtection="0">
      <alignment vertical="center"/>
    </xf>
    <xf numFmtId="0" fontId="47" fillId="52" borderId="23" applyProtection="0">
      <alignment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top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9" fillId="0" borderId="0">
      <alignment horizontal="center" vertical="top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1" fillId="0" borderId="0" applyProtection="0">
      <alignment vertical="center"/>
    </xf>
    <xf numFmtId="0" fontId="52" fillId="0" borderId="24" applyProtection="0">
      <alignment vertical="center"/>
    </xf>
    <xf numFmtId="0" fontId="52" fillId="0" borderId="24" applyProtection="0">
      <alignment vertical="center"/>
    </xf>
    <xf numFmtId="0" fontId="52" fillId="0" borderId="24" applyProtection="0">
      <alignment vertical="center"/>
    </xf>
    <xf numFmtId="0" fontId="52" fillId="0" borderId="24" applyProtection="0">
      <alignment vertical="center"/>
    </xf>
    <xf numFmtId="0" fontId="52" fillId="0" borderId="24" applyProtection="0">
      <alignment vertical="center"/>
    </xf>
    <xf numFmtId="0" fontId="53" fillId="0" borderId="0" applyProtection="0">
      <alignment vertical="center"/>
    </xf>
    <xf numFmtId="0" fontId="34" fillId="48" borderId="0" applyProtection="0">
      <alignment vertical="center"/>
    </xf>
    <xf numFmtId="0" fontId="34" fillId="49" borderId="0" applyProtection="0">
      <alignment vertical="center"/>
    </xf>
    <xf numFmtId="0" fontId="34" fillId="50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51" borderId="0" applyProtection="0">
      <alignment vertical="center"/>
    </xf>
    <xf numFmtId="0" fontId="54" fillId="0" borderId="0" applyProtection="0">
      <alignment vertical="center"/>
    </xf>
    <xf numFmtId="0" fontId="55" fillId="53" borderId="17" applyProtection="0">
      <alignment vertical="center"/>
    </xf>
    <xf numFmtId="0" fontId="56" fillId="54" borderId="0" applyProtection="0">
      <alignment vertical="center"/>
    </xf>
    <xf numFmtId="0" fontId="57" fillId="0" borderId="0">
      <alignment vertical="center"/>
    </xf>
    <xf numFmtId="0" fontId="31" fillId="55" borderId="22" applyProtection="0">
      <alignment vertical="center"/>
    </xf>
    <xf numFmtId="0" fontId="31" fillId="55" borderId="22" applyProtection="0">
      <alignment vertical="center"/>
    </xf>
    <xf numFmtId="0" fontId="31" fillId="55" borderId="22" applyProtection="0">
      <alignment vertical="center"/>
    </xf>
    <xf numFmtId="0" fontId="31" fillId="55" borderId="22" applyProtection="0">
      <alignment vertical="center"/>
    </xf>
    <xf numFmtId="0" fontId="31" fillId="55" borderId="22" applyProtection="0">
      <alignment vertical="center"/>
    </xf>
    <xf numFmtId="0" fontId="58" fillId="0" borderId="21" applyProtection="0">
      <alignment vertical="center"/>
    </xf>
    <xf numFmtId="9" fontId="31" fillId="0" borderId="0" applyProtection="0">
      <alignment vertical="center"/>
    </xf>
    <xf numFmtId="0" fontId="59" fillId="0" borderId="0" applyProtection="0"/>
    <xf numFmtId="0" fontId="60" fillId="0" borderId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61" fillId="0" borderId="0" applyProtection="0">
      <alignment vertical="center"/>
    </xf>
    <xf numFmtId="0" fontId="31" fillId="0" borderId="0">
      <alignment vertical="center"/>
    </xf>
    <xf numFmtId="0" fontId="62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8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8" fillId="0" borderId="0">
      <alignment vertical="center"/>
    </xf>
    <xf numFmtId="0" fontId="61" fillId="0" borderId="0">
      <alignment vertical="center"/>
    </xf>
    <xf numFmtId="0" fontId="8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8" fillId="0" borderId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/>
    <xf numFmtId="0" fontId="61" fillId="0" borderId="0"/>
    <xf numFmtId="0" fontId="61" fillId="0" borderId="0" applyProtection="0"/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/>
    <xf numFmtId="0" fontId="61" fillId="0" borderId="0">
      <alignment vertical="top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top"/>
    </xf>
    <xf numFmtId="0" fontId="31" fillId="0" borderId="0">
      <alignment vertical="center"/>
    </xf>
    <xf numFmtId="0" fontId="61" fillId="0" borderId="0"/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 applyProtection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/>
    <xf numFmtId="0" fontId="61" fillId="0" borderId="0">
      <alignment vertical="center"/>
    </xf>
    <xf numFmtId="0" fontId="61" fillId="0" borderId="0"/>
    <xf numFmtId="0" fontId="61" fillId="0" borderId="0">
      <alignment vertical="center"/>
    </xf>
    <xf numFmtId="0" fontId="61" fillId="0" borderId="0">
      <alignment vertical="center"/>
    </xf>
    <xf numFmtId="0" fontId="8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1" fillId="0" borderId="0"/>
    <xf numFmtId="0" fontId="61" fillId="0" borderId="0"/>
    <xf numFmtId="0" fontId="8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/>
    <xf numFmtId="0" fontId="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1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6" fillId="0" borderId="0">
      <alignment vertical="center"/>
    </xf>
    <xf numFmtId="0" fontId="67" fillId="52" borderId="23" applyProtection="0">
      <alignment vertical="center"/>
    </xf>
    <xf numFmtId="0" fontId="67" fillId="52" borderId="23" applyProtection="0">
      <alignment vertical="center"/>
    </xf>
    <xf numFmtId="0" fontId="67" fillId="52" borderId="23" applyProtection="0">
      <alignment vertical="center"/>
    </xf>
    <xf numFmtId="0" fontId="67" fillId="52" borderId="23" applyProtection="0">
      <alignment vertical="center"/>
    </xf>
    <xf numFmtId="0" fontId="67" fillId="52" borderId="23" applyProtection="0">
      <alignment vertical="center"/>
    </xf>
    <xf numFmtId="0" fontId="68" fillId="35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40" fontId="31" fillId="0" borderId="0" applyProtection="0">
      <alignment vertical="center"/>
    </xf>
    <xf numFmtId="38" fontId="31" fillId="0" borderId="0" applyProtection="0">
      <alignment vertical="center"/>
    </xf>
    <xf numFmtId="0" fontId="69" fillId="0" borderId="24" applyProtection="0">
      <alignment vertical="center"/>
    </xf>
    <xf numFmtId="0" fontId="69" fillId="0" borderId="24" applyProtection="0">
      <alignment vertical="center"/>
    </xf>
    <xf numFmtId="0" fontId="69" fillId="0" borderId="24" applyProtection="0">
      <alignment vertical="center"/>
    </xf>
    <xf numFmtId="0" fontId="69" fillId="0" borderId="24" applyProtection="0">
      <alignment vertical="center"/>
    </xf>
    <xf numFmtId="0" fontId="69" fillId="0" borderId="24" applyProtection="0">
      <alignment vertical="center"/>
    </xf>
    <xf numFmtId="0" fontId="70" fillId="52" borderId="16" applyProtection="0">
      <alignment vertical="center"/>
    </xf>
    <xf numFmtId="0" fontId="70" fillId="52" borderId="16" applyProtection="0">
      <alignment vertical="center"/>
    </xf>
    <xf numFmtId="0" fontId="70" fillId="52" borderId="16" applyProtection="0">
      <alignment vertical="center"/>
    </xf>
    <xf numFmtId="0" fontId="70" fillId="52" borderId="16" applyProtection="0">
      <alignment vertical="center"/>
    </xf>
    <xf numFmtId="0" fontId="71" fillId="0" borderId="18" applyProtection="0">
      <alignment vertical="center"/>
    </xf>
    <xf numFmtId="0" fontId="72" fillId="0" borderId="19" applyProtection="0">
      <alignment vertical="center"/>
    </xf>
    <xf numFmtId="0" fontId="73" fillId="0" borderId="20" applyProtection="0">
      <alignment vertical="center"/>
    </xf>
    <xf numFmtId="0" fontId="73" fillId="0" borderId="0" applyProtection="0">
      <alignment vertical="center"/>
    </xf>
    <xf numFmtId="0" fontId="74" fillId="0" borderId="0" applyProtection="0">
      <alignment vertical="center"/>
    </xf>
    <xf numFmtId="0" fontId="75" fillId="36" borderId="0" applyProtection="0">
      <alignment vertical="center"/>
    </xf>
    <xf numFmtId="43" fontId="31" fillId="0" borderId="0" applyProtection="0">
      <alignment vertical="center"/>
    </xf>
    <xf numFmtId="41" fontId="31" fillId="0" borderId="0" applyProtection="0">
      <alignment vertical="center"/>
    </xf>
    <xf numFmtId="0" fontId="76" fillId="39" borderId="16" applyProtection="0">
      <alignment vertical="center"/>
    </xf>
    <xf numFmtId="0" fontId="76" fillId="39" borderId="16" applyProtection="0">
      <alignment vertical="center"/>
    </xf>
    <xf numFmtId="0" fontId="76" fillId="39" borderId="16" applyProtection="0">
      <alignment vertical="center"/>
    </xf>
    <xf numFmtId="0" fontId="76" fillId="39" borderId="16" applyProtection="0">
      <alignment vertical="center"/>
    </xf>
    <xf numFmtId="0" fontId="45" fillId="54" borderId="0" applyProtection="0">
      <alignment vertical="center"/>
    </xf>
    <xf numFmtId="0" fontId="45" fillId="54" borderId="0" applyProtection="0">
      <alignment vertical="center"/>
    </xf>
    <xf numFmtId="0" fontId="45" fillId="54" borderId="0" applyProtection="0">
      <alignment vertical="center"/>
    </xf>
    <xf numFmtId="0" fontId="77" fillId="0" borderId="0" applyProtection="0">
      <alignment vertical="center"/>
    </xf>
    <xf numFmtId="176" fontId="31" fillId="0" borderId="0" applyProtection="0">
      <alignment vertical="center"/>
    </xf>
    <xf numFmtId="177" fontId="31" fillId="0" borderId="0" applyProtection="0">
      <alignment vertical="center"/>
    </xf>
    <xf numFmtId="0" fontId="30" fillId="0" borderId="0" applyProtection="0"/>
    <xf numFmtId="0" fontId="30" fillId="0" borderId="0" applyProtection="0"/>
    <xf numFmtId="0" fontId="61" fillId="0" borderId="0">
      <alignment vertical="center"/>
    </xf>
    <xf numFmtId="0" fontId="78" fillId="0" borderId="0">
      <alignment vertical="center"/>
    </xf>
  </cellStyleXfs>
  <cellXfs count="23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2" fillId="2" borderId="1" xfId="248" applyFont="1" applyFill="1" applyBorder="1" applyAlignment="1">
      <alignment horizontal="center" vertical="center"/>
    </xf>
    <xf numFmtId="0" fontId="3" fillId="0" borderId="2" xfId="269" applyFont="1" applyFill="1" applyBorder="1" applyAlignment="1">
      <alignment horizontal="center" vertical="center"/>
    </xf>
    <xf numFmtId="0" fontId="4" fillId="0" borderId="3" xfId="270" applyFont="1" applyBorder="1" applyAlignment="1">
      <alignment horizontal="center" vertical="center"/>
    </xf>
    <xf numFmtId="0" fontId="2" fillId="2" borderId="4" xfId="283" applyFont="1" applyFill="1" applyBorder="1" applyAlignment="1" applyProtection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5" fillId="0" borderId="2" xfId="269" applyFont="1" applyFill="1" applyBorder="1" applyAlignment="1">
      <alignment horizontal="center" vertical="center"/>
    </xf>
    <xf numFmtId="0" fontId="6" fillId="2" borderId="2" xfId="269" applyFont="1" applyFill="1" applyBorder="1" applyAlignment="1">
      <alignment horizontal="center" vertical="center"/>
    </xf>
    <xf numFmtId="0" fontId="7" fillId="2" borderId="5" xfId="390" applyFont="1" applyFill="1" applyBorder="1" applyAlignment="1">
      <alignment horizontal="center" vertical="center"/>
    </xf>
    <xf numFmtId="0" fontId="7" fillId="2" borderId="3" xfId="390" applyFont="1" applyFill="1" applyBorder="1" applyAlignment="1">
      <alignment horizontal="center" vertical="center"/>
    </xf>
    <xf numFmtId="0" fontId="6" fillId="0" borderId="2" xfId="269" applyFont="1" applyFill="1" applyBorder="1" applyAlignment="1">
      <alignment horizontal="center" vertical="center"/>
    </xf>
    <xf numFmtId="0" fontId="6" fillId="0" borderId="2" xfId="269" applyFont="1" applyFill="1" applyBorder="1" applyAlignment="1">
      <alignment horizontal="center" vertical="center" wrapText="1"/>
    </xf>
    <xf numFmtId="0" fontId="8" fillId="2" borderId="0" xfId="315" applyFont="1" applyFill="1" applyAlignment="1">
      <alignment horizontal="center" vertical="center"/>
    </xf>
    <xf numFmtId="0" fontId="1" fillId="2" borderId="6" xfId="283" applyFont="1" applyFill="1" applyBorder="1" applyAlignment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49" fontId="9" fillId="2" borderId="2" xfId="283" applyNumberFormat="1" applyFont="1" applyFill="1" applyBorder="1" applyAlignment="1">
      <alignment horizontal="center" vertical="center"/>
    </xf>
    <xf numFmtId="49" fontId="9" fillId="2" borderId="2" xfId="315" applyNumberFormat="1" applyFont="1" applyFill="1" applyBorder="1" applyAlignment="1">
      <alignment horizontal="center" vertical="center"/>
    </xf>
    <xf numFmtId="0" fontId="1" fillId="2" borderId="7" xfId="283" applyFont="1" applyFill="1" applyBorder="1" applyAlignment="1">
      <alignment horizontal="center" vertical="center"/>
    </xf>
    <xf numFmtId="0" fontId="2" fillId="2" borderId="0" xfId="283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9</xdr:col>
      <xdr:colOff>638175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3515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638175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84350" y="2514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638175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08150" y="2514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638175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35150" y="278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638175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3515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638175</xdr:colOff>
      <xdr:row>24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35150" y="6334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638175</xdr:colOff>
      <xdr:row>24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35150" y="6334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J4" sqref="J4:N26"/>
    </sheetView>
  </sheetViews>
  <sheetFormatPr defaultColWidth="9.5" defaultRowHeight="21" customHeight="1"/>
  <cols>
    <col min="1" max="8" width="8.875" style="1" customWidth="1"/>
    <col min="9" max="9" width="1.375" style="1" customWidth="1"/>
    <col min="10" max="10" width="12.375" style="1" customWidth="1"/>
    <col min="11" max="11" width="11.625" style="1" customWidth="1"/>
    <col min="12" max="14" width="12.375" style="1" customWidth="1"/>
    <col min="15" max="16384" width="9.5" style="1"/>
  </cols>
  <sheetData>
    <row r="1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8" customHeight="1" spans="1:14">
      <c r="A2" s="4" t="s">
        <v>1</v>
      </c>
      <c r="B2" s="5" t="s">
        <v>2</v>
      </c>
      <c r="C2" s="5"/>
      <c r="D2" s="5"/>
      <c r="E2" s="5" t="s">
        <v>3</v>
      </c>
      <c r="F2" s="5"/>
      <c r="G2" s="5"/>
      <c r="H2" s="6"/>
      <c r="I2" s="16"/>
      <c r="J2" s="17" t="s">
        <v>4</v>
      </c>
      <c r="K2" s="17"/>
      <c r="L2" s="17"/>
      <c r="M2" s="17"/>
      <c r="N2" s="17"/>
    </row>
    <row r="3" ht="18" customHeight="1" spans="1:14">
      <c r="A3" s="7"/>
      <c r="B3" s="8" t="s">
        <v>5</v>
      </c>
      <c r="C3" s="8"/>
      <c r="D3" s="8"/>
      <c r="E3" s="8"/>
      <c r="F3" s="8"/>
      <c r="G3" s="8"/>
      <c r="H3" s="8"/>
      <c r="I3" s="18"/>
      <c r="J3" s="18"/>
      <c r="K3" s="18"/>
      <c r="L3" s="18"/>
      <c r="M3" s="18"/>
      <c r="N3" s="8"/>
    </row>
    <row r="4" ht="18" customHeight="1" spans="1:14">
      <c r="A4" s="7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18"/>
      <c r="J4" s="19" t="s">
        <v>13</v>
      </c>
      <c r="K4" s="19" t="s">
        <v>13</v>
      </c>
      <c r="L4" s="19" t="s">
        <v>13</v>
      </c>
      <c r="M4" s="19" t="s">
        <v>13</v>
      </c>
      <c r="N4" s="19" t="s">
        <v>13</v>
      </c>
    </row>
    <row r="5" ht="18" customHeight="1" spans="1:14">
      <c r="A5" s="7"/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18"/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</row>
    <row r="6" customHeight="1" spans="1:14">
      <c r="A6" s="10" t="s">
        <v>21</v>
      </c>
      <c r="B6" s="9">
        <f>C6-1</f>
        <v>65</v>
      </c>
      <c r="C6" s="9">
        <f>D6-2</f>
        <v>66</v>
      </c>
      <c r="D6" s="9">
        <v>68</v>
      </c>
      <c r="E6" s="9">
        <f>D6+2</f>
        <v>70</v>
      </c>
      <c r="F6" s="9">
        <f>E6+2</f>
        <v>72</v>
      </c>
      <c r="G6" s="9">
        <f>F6+1</f>
        <v>73</v>
      </c>
      <c r="H6" s="9">
        <f>G6+1</f>
        <v>74</v>
      </c>
      <c r="I6" s="18"/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23</v>
      </c>
    </row>
    <row r="7" customHeight="1" spans="1:14">
      <c r="A7" s="9" t="s">
        <v>26</v>
      </c>
      <c r="B7" s="9">
        <f t="shared" ref="B7:B9" si="0">C7-4</f>
        <v>100</v>
      </c>
      <c r="C7" s="9">
        <f t="shared" ref="C7:C9" si="1">D7-4</f>
        <v>104</v>
      </c>
      <c r="D7" s="9">
        <v>108</v>
      </c>
      <c r="E7" s="9">
        <f t="shared" ref="E7:E9" si="2">D7+4</f>
        <v>112</v>
      </c>
      <c r="F7" s="9">
        <f>E7+4</f>
        <v>116</v>
      </c>
      <c r="G7" s="9">
        <f t="shared" ref="G7:G9" si="3">F7+6</f>
        <v>122</v>
      </c>
      <c r="H7" s="9">
        <f>G7+6</f>
        <v>128</v>
      </c>
      <c r="I7" s="18"/>
      <c r="J7" s="19" t="s">
        <v>27</v>
      </c>
      <c r="K7" s="19" t="s">
        <v>28</v>
      </c>
      <c r="L7" s="19" t="s">
        <v>23</v>
      </c>
      <c r="M7" s="19" t="s">
        <v>23</v>
      </c>
      <c r="N7" s="19" t="s">
        <v>28</v>
      </c>
    </row>
    <row r="8" customHeight="1" spans="1:14">
      <c r="A8" s="9" t="s">
        <v>29</v>
      </c>
      <c r="B8" s="9">
        <f t="shared" si="0"/>
        <v>88</v>
      </c>
      <c r="C8" s="9">
        <f t="shared" si="1"/>
        <v>92</v>
      </c>
      <c r="D8" s="9">
        <v>96</v>
      </c>
      <c r="E8" s="9">
        <f t="shared" si="2"/>
        <v>100</v>
      </c>
      <c r="F8" s="9">
        <f>E8+5</f>
        <v>105</v>
      </c>
      <c r="G8" s="9">
        <f t="shared" si="3"/>
        <v>111</v>
      </c>
      <c r="H8" s="9">
        <f>G8+7</f>
        <v>118</v>
      </c>
      <c r="I8" s="18"/>
      <c r="J8" s="19" t="s">
        <v>28</v>
      </c>
      <c r="K8" s="19" t="s">
        <v>24</v>
      </c>
      <c r="L8" s="19" t="s">
        <v>24</v>
      </c>
      <c r="M8" s="19" t="s">
        <v>24</v>
      </c>
      <c r="N8" s="19" t="s">
        <v>24</v>
      </c>
    </row>
    <row r="9" customHeight="1" spans="1:14">
      <c r="A9" s="9" t="s">
        <v>30</v>
      </c>
      <c r="B9" s="9">
        <f t="shared" si="0"/>
        <v>102</v>
      </c>
      <c r="C9" s="9">
        <f t="shared" si="1"/>
        <v>106</v>
      </c>
      <c r="D9" s="9">
        <v>110</v>
      </c>
      <c r="E9" s="9">
        <f t="shared" si="2"/>
        <v>114</v>
      </c>
      <c r="F9" s="9">
        <f>E9+5</f>
        <v>119</v>
      </c>
      <c r="G9" s="9">
        <f t="shared" si="3"/>
        <v>125</v>
      </c>
      <c r="H9" s="9">
        <f>G9+7</f>
        <v>132</v>
      </c>
      <c r="I9" s="18"/>
      <c r="J9" s="19" t="s">
        <v>23</v>
      </c>
      <c r="K9" s="19" t="s">
        <v>23</v>
      </c>
      <c r="L9" s="19" t="s">
        <v>28</v>
      </c>
      <c r="M9" s="19" t="s">
        <v>31</v>
      </c>
      <c r="N9" s="19" t="s">
        <v>32</v>
      </c>
    </row>
    <row r="10" customHeight="1" spans="1:14">
      <c r="A10" s="9" t="s">
        <v>33</v>
      </c>
      <c r="B10" s="9">
        <f>C10-1</f>
        <v>39</v>
      </c>
      <c r="C10" s="9">
        <f t="shared" ref="C10:C14" si="4">D10-1</f>
        <v>40</v>
      </c>
      <c r="D10" s="9">
        <v>41</v>
      </c>
      <c r="E10" s="9">
        <f t="shared" ref="E10:E14" si="5">D10+1</f>
        <v>42</v>
      </c>
      <c r="F10" s="9">
        <f t="shared" ref="F10:F14" si="6">E10+1</f>
        <v>43</v>
      </c>
      <c r="G10" s="9">
        <f>F10+1.2</f>
        <v>44.2</v>
      </c>
      <c r="H10" s="9">
        <f>G10+1.2</f>
        <v>45.4</v>
      </c>
      <c r="I10" s="18"/>
      <c r="J10" s="19" t="s">
        <v>34</v>
      </c>
      <c r="K10" s="19" t="s">
        <v>35</v>
      </c>
      <c r="L10" s="19" t="s">
        <v>36</v>
      </c>
      <c r="M10" s="19" t="s">
        <v>37</v>
      </c>
      <c r="N10" s="19" t="s">
        <v>35</v>
      </c>
    </row>
    <row r="11" customHeight="1" spans="1:14">
      <c r="A11" s="9" t="s">
        <v>38</v>
      </c>
      <c r="B11" s="9">
        <f t="shared" ref="B11:B16" si="7">C11-0.5</f>
        <v>60.5</v>
      </c>
      <c r="C11" s="9">
        <f t="shared" si="4"/>
        <v>61</v>
      </c>
      <c r="D11" s="9">
        <v>62</v>
      </c>
      <c r="E11" s="9">
        <f t="shared" si="5"/>
        <v>63</v>
      </c>
      <c r="F11" s="9">
        <f t="shared" si="6"/>
        <v>64</v>
      </c>
      <c r="G11" s="9">
        <f>F11+0.5</f>
        <v>64.5</v>
      </c>
      <c r="H11" s="9">
        <f>G11+0.5</f>
        <v>65</v>
      </c>
      <c r="I11" s="18"/>
      <c r="J11" s="19" t="s">
        <v>39</v>
      </c>
      <c r="K11" s="19" t="s">
        <v>40</v>
      </c>
      <c r="L11" s="19" t="s">
        <v>25</v>
      </c>
      <c r="M11" s="19" t="s">
        <v>39</v>
      </c>
      <c r="N11" s="19" t="s">
        <v>40</v>
      </c>
    </row>
    <row r="12" customHeight="1" spans="1:14">
      <c r="A12" s="9" t="s">
        <v>41</v>
      </c>
      <c r="B12" s="9">
        <f>C12-0.8</f>
        <v>20.9</v>
      </c>
      <c r="C12" s="9">
        <f>D12-0.8</f>
        <v>21.7</v>
      </c>
      <c r="D12" s="9">
        <v>22.5</v>
      </c>
      <c r="E12" s="9">
        <f>D12+0.8</f>
        <v>23.3</v>
      </c>
      <c r="F12" s="9">
        <f>E12+0.8</f>
        <v>24.1</v>
      </c>
      <c r="G12" s="9">
        <f>F12+1.3</f>
        <v>25.4</v>
      </c>
      <c r="H12" s="9">
        <f>G12+1.3</f>
        <v>26.7</v>
      </c>
      <c r="I12" s="18"/>
      <c r="J12" s="19" t="s">
        <v>24</v>
      </c>
      <c r="K12" s="19" t="s">
        <v>40</v>
      </c>
      <c r="L12" s="19" t="s">
        <v>42</v>
      </c>
      <c r="M12" s="19" t="s">
        <v>43</v>
      </c>
      <c r="N12" s="19" t="s">
        <v>44</v>
      </c>
    </row>
    <row r="13" ht="28.5" customHeight="1" spans="1:14">
      <c r="A13" s="9" t="s">
        <v>45</v>
      </c>
      <c r="B13" s="9">
        <f t="shared" si="7"/>
        <v>12.5</v>
      </c>
      <c r="C13" s="9">
        <f t="shared" ref="C13:C16" si="8">D13-0.5</f>
        <v>13</v>
      </c>
      <c r="D13" s="9">
        <v>13.5</v>
      </c>
      <c r="E13" s="9">
        <f>D13+0.5</f>
        <v>14</v>
      </c>
      <c r="F13" s="9">
        <f>E13+0.5</f>
        <v>14.5</v>
      </c>
      <c r="G13" s="9">
        <f>F13+0.7</f>
        <v>15.2</v>
      </c>
      <c r="H13" s="9">
        <f>G13+0.7</f>
        <v>15.9</v>
      </c>
      <c r="I13" s="18"/>
      <c r="J13" s="19" t="s">
        <v>46</v>
      </c>
      <c r="K13" s="19" t="s">
        <v>24</v>
      </c>
      <c r="L13" s="19" t="s">
        <v>24</v>
      </c>
      <c r="M13" s="19" t="s">
        <v>34</v>
      </c>
      <c r="N13" s="19" t="s">
        <v>32</v>
      </c>
    </row>
    <row r="14" ht="20.25" customHeight="1" spans="1:14">
      <c r="A14" s="9" t="s">
        <v>47</v>
      </c>
      <c r="B14" s="9">
        <f>C14-1</f>
        <v>51</v>
      </c>
      <c r="C14" s="9">
        <f t="shared" si="4"/>
        <v>52</v>
      </c>
      <c r="D14" s="9">
        <v>53</v>
      </c>
      <c r="E14" s="9">
        <f t="shared" si="5"/>
        <v>54</v>
      </c>
      <c r="F14" s="9">
        <f t="shared" si="6"/>
        <v>55</v>
      </c>
      <c r="G14" s="9">
        <f>F14+1.5</f>
        <v>56.5</v>
      </c>
      <c r="H14" s="9">
        <f>G14+1.5</f>
        <v>58</v>
      </c>
      <c r="I14" s="18"/>
      <c r="J14" s="19" t="s">
        <v>35</v>
      </c>
      <c r="K14" s="19" t="s">
        <v>34</v>
      </c>
      <c r="L14" s="19" t="s">
        <v>34</v>
      </c>
      <c r="M14" s="19" t="s">
        <v>24</v>
      </c>
      <c r="N14" s="19" t="s">
        <v>37</v>
      </c>
    </row>
    <row r="15" customHeight="1" spans="1:14">
      <c r="A15" s="9" t="s">
        <v>48</v>
      </c>
      <c r="B15" s="9">
        <f t="shared" si="7"/>
        <v>34</v>
      </c>
      <c r="C15" s="9">
        <f t="shared" si="8"/>
        <v>34.5</v>
      </c>
      <c r="D15" s="9">
        <v>35</v>
      </c>
      <c r="E15" s="9">
        <f t="shared" ref="E15:G15" si="9">D15+0.5</f>
        <v>35.5</v>
      </c>
      <c r="F15" s="9">
        <f t="shared" si="9"/>
        <v>36</v>
      </c>
      <c r="G15" s="9">
        <f t="shared" si="9"/>
        <v>36.5</v>
      </c>
      <c r="H15" s="9">
        <f>G15</f>
        <v>36.5</v>
      </c>
      <c r="I15" s="18"/>
      <c r="J15" s="19" t="s">
        <v>40</v>
      </c>
      <c r="K15" s="19" t="s">
        <v>49</v>
      </c>
      <c r="L15" s="19" t="s">
        <v>39</v>
      </c>
      <c r="M15" s="19" t="s">
        <v>40</v>
      </c>
      <c r="N15" s="19" t="s">
        <v>24</v>
      </c>
    </row>
    <row r="16" customHeight="1" spans="1:14">
      <c r="A16" s="9" t="s">
        <v>50</v>
      </c>
      <c r="B16" s="9">
        <f t="shared" si="7"/>
        <v>24</v>
      </c>
      <c r="C16" s="9">
        <f t="shared" si="8"/>
        <v>24.5</v>
      </c>
      <c r="D16" s="9">
        <v>25</v>
      </c>
      <c r="E16" s="9">
        <f>D16+0.5</f>
        <v>25.5</v>
      </c>
      <c r="F16" s="9">
        <f>E16+0.5</f>
        <v>26</v>
      </c>
      <c r="G16" s="9">
        <f>F16+0.75</f>
        <v>26.75</v>
      </c>
      <c r="H16" s="9">
        <f>G16</f>
        <v>26.75</v>
      </c>
      <c r="I16" s="18"/>
      <c r="J16" s="19" t="s">
        <v>24</v>
      </c>
      <c r="K16" s="19" t="s">
        <v>49</v>
      </c>
      <c r="L16" s="19" t="s">
        <v>51</v>
      </c>
      <c r="M16" s="19" t="s">
        <v>49</v>
      </c>
      <c r="N16" s="19" t="s">
        <v>40</v>
      </c>
    </row>
    <row r="17" customHeight="1" spans="1:14">
      <c r="A17" s="11" t="s">
        <v>52</v>
      </c>
      <c r="B17" s="12"/>
      <c r="C17" s="12"/>
      <c r="D17" s="12"/>
      <c r="E17" s="12"/>
      <c r="F17" s="12"/>
      <c r="G17" s="12"/>
      <c r="H17" s="12"/>
      <c r="I17" s="18"/>
      <c r="J17" s="19"/>
      <c r="K17" s="19"/>
      <c r="L17" s="19"/>
      <c r="M17" s="19"/>
      <c r="N17" s="19"/>
    </row>
    <row r="18" customHeight="1" spans="1:14">
      <c r="A18" s="13" t="s">
        <v>21</v>
      </c>
      <c r="B18" s="13">
        <f>C18-1</f>
        <v>59</v>
      </c>
      <c r="C18" s="13">
        <f>D18-2</f>
        <v>60</v>
      </c>
      <c r="D18" s="13">
        <v>62</v>
      </c>
      <c r="E18" s="13">
        <f>D18+2</f>
        <v>64</v>
      </c>
      <c r="F18" s="13">
        <f>E18+2</f>
        <v>66</v>
      </c>
      <c r="G18" s="13">
        <f>F18+1</f>
        <v>67</v>
      </c>
      <c r="H18" s="13">
        <f>G18+1</f>
        <v>68</v>
      </c>
      <c r="I18" s="18"/>
      <c r="J18" s="19" t="s">
        <v>23</v>
      </c>
      <c r="K18" s="20" t="s">
        <v>23</v>
      </c>
      <c r="L18" s="19" t="s">
        <v>27</v>
      </c>
      <c r="M18" s="19" t="s">
        <v>28</v>
      </c>
      <c r="N18" s="19" t="s">
        <v>22</v>
      </c>
    </row>
    <row r="19" customHeight="1" spans="1:14">
      <c r="A19" s="13" t="s">
        <v>26</v>
      </c>
      <c r="B19" s="13">
        <f t="shared" ref="B19:B21" si="10">C19-4</f>
        <v>90</v>
      </c>
      <c r="C19" s="13">
        <f t="shared" ref="C19:C21" si="11">D19-4</f>
        <v>94</v>
      </c>
      <c r="D19" s="13">
        <v>98</v>
      </c>
      <c r="E19" s="13">
        <f t="shared" ref="E19:E21" si="12">D19+4</f>
        <v>102</v>
      </c>
      <c r="F19" s="13">
        <f>E19+4</f>
        <v>106</v>
      </c>
      <c r="G19" s="13">
        <f t="shared" ref="G19:G21" si="13">F19+6</f>
        <v>112</v>
      </c>
      <c r="H19" s="13">
        <f>G19+6</f>
        <v>118</v>
      </c>
      <c r="I19" s="18"/>
      <c r="J19" s="19" t="s">
        <v>28</v>
      </c>
      <c r="K19" s="20" t="s">
        <v>53</v>
      </c>
      <c r="L19" s="19" t="s">
        <v>28</v>
      </c>
      <c r="M19" s="19" t="s">
        <v>24</v>
      </c>
      <c r="N19" s="19" t="s">
        <v>24</v>
      </c>
    </row>
    <row r="20" customHeight="1" spans="1:14">
      <c r="A20" s="13" t="s">
        <v>29</v>
      </c>
      <c r="B20" s="13">
        <f t="shared" si="10"/>
        <v>80</v>
      </c>
      <c r="C20" s="13">
        <f t="shared" si="11"/>
        <v>84</v>
      </c>
      <c r="D20" s="13">
        <v>88</v>
      </c>
      <c r="E20" s="13">
        <f t="shared" si="12"/>
        <v>92</v>
      </c>
      <c r="F20" s="13">
        <f>E20+5</f>
        <v>97</v>
      </c>
      <c r="G20" s="13">
        <f t="shared" si="13"/>
        <v>103</v>
      </c>
      <c r="H20" s="13">
        <f>G20+7</f>
        <v>110</v>
      </c>
      <c r="I20" s="18"/>
      <c r="J20" s="19" t="s">
        <v>24</v>
      </c>
      <c r="K20" s="20" t="s">
        <v>24</v>
      </c>
      <c r="L20" s="19" t="s">
        <v>34</v>
      </c>
      <c r="M20" s="19" t="s">
        <v>24</v>
      </c>
      <c r="N20" s="19" t="s">
        <v>37</v>
      </c>
    </row>
    <row r="21" customHeight="1" spans="1:14">
      <c r="A21" s="13" t="s">
        <v>30</v>
      </c>
      <c r="B21" s="13">
        <f t="shared" si="10"/>
        <v>94</v>
      </c>
      <c r="C21" s="13">
        <f t="shared" si="11"/>
        <v>98</v>
      </c>
      <c r="D21" s="13">
        <v>102</v>
      </c>
      <c r="E21" s="13">
        <f t="shared" si="12"/>
        <v>106</v>
      </c>
      <c r="F21" s="13">
        <f>E21+5</f>
        <v>111</v>
      </c>
      <c r="G21" s="13">
        <f t="shared" si="13"/>
        <v>117</v>
      </c>
      <c r="H21" s="13">
        <f>G21+7</f>
        <v>124</v>
      </c>
      <c r="I21" s="18"/>
      <c r="J21" s="19" t="s">
        <v>32</v>
      </c>
      <c r="K21" s="20" t="s">
        <v>54</v>
      </c>
      <c r="L21" s="19" t="s">
        <v>39</v>
      </c>
      <c r="M21" s="19" t="s">
        <v>40</v>
      </c>
      <c r="N21" s="19" t="s">
        <v>24</v>
      </c>
    </row>
    <row r="22" customHeight="1" spans="1:14">
      <c r="A22" s="13" t="s">
        <v>33</v>
      </c>
      <c r="B22" s="13">
        <f>C22-1</f>
        <v>36</v>
      </c>
      <c r="C22" s="13">
        <f t="shared" ref="C22:C24" si="14">D22-1</f>
        <v>37</v>
      </c>
      <c r="D22" s="13">
        <v>38</v>
      </c>
      <c r="E22" s="13">
        <f t="shared" ref="E22:E24" si="15">D22+1</f>
        <v>39</v>
      </c>
      <c r="F22" s="13">
        <f t="shared" ref="F22:F24" si="16">E22+1</f>
        <v>40</v>
      </c>
      <c r="G22" s="13">
        <f>F22+1.2</f>
        <v>41.2</v>
      </c>
      <c r="H22" s="13">
        <f>G22+1.2</f>
        <v>42.4</v>
      </c>
      <c r="I22" s="18"/>
      <c r="J22" s="19" t="s">
        <v>35</v>
      </c>
      <c r="K22" s="20" t="s">
        <v>55</v>
      </c>
      <c r="L22" s="19" t="s">
        <v>51</v>
      </c>
      <c r="M22" s="19" t="s">
        <v>49</v>
      </c>
      <c r="N22" s="19" t="s">
        <v>40</v>
      </c>
    </row>
    <row r="23" customHeight="1" spans="1:14">
      <c r="A23" s="13" t="s">
        <v>38</v>
      </c>
      <c r="B23" s="13">
        <f>C23-0.5</f>
        <v>59</v>
      </c>
      <c r="C23" s="13">
        <f t="shared" si="14"/>
        <v>59.5</v>
      </c>
      <c r="D23" s="13">
        <v>60.5</v>
      </c>
      <c r="E23" s="13">
        <f t="shared" si="15"/>
        <v>61.5</v>
      </c>
      <c r="F23" s="13">
        <f t="shared" si="16"/>
        <v>62.5</v>
      </c>
      <c r="G23" s="13">
        <f>F23+0.5</f>
        <v>63</v>
      </c>
      <c r="H23" s="13">
        <f>G23+0.5</f>
        <v>63.5</v>
      </c>
      <c r="I23" s="18"/>
      <c r="J23" s="19" t="s">
        <v>39</v>
      </c>
      <c r="K23" s="19" t="s">
        <v>40</v>
      </c>
      <c r="L23" s="19" t="s">
        <v>25</v>
      </c>
      <c r="M23" s="19" t="s">
        <v>39</v>
      </c>
      <c r="N23" s="19" t="s">
        <v>40</v>
      </c>
    </row>
    <row r="24" customHeight="1" spans="1:14">
      <c r="A24" s="13" t="s">
        <v>41</v>
      </c>
      <c r="B24" s="13">
        <f>C24-0.8</f>
        <v>17.4</v>
      </c>
      <c r="C24" s="13">
        <f>D24-0.8</f>
        <v>18.2</v>
      </c>
      <c r="D24" s="13">
        <v>19</v>
      </c>
      <c r="E24" s="13">
        <f>D24+0.8</f>
        <v>19.8</v>
      </c>
      <c r="F24" s="13">
        <f>E24+0.8</f>
        <v>20.6</v>
      </c>
      <c r="G24" s="13">
        <f>F24+1.1</f>
        <v>21.7</v>
      </c>
      <c r="H24" s="13">
        <f>G24+1.1</f>
        <v>22.8</v>
      </c>
      <c r="I24" s="18"/>
      <c r="J24" s="19" t="s">
        <v>24</v>
      </c>
      <c r="K24" s="19" t="s">
        <v>40</v>
      </c>
      <c r="L24" s="19" t="s">
        <v>42</v>
      </c>
      <c r="M24" s="19" t="s">
        <v>43</v>
      </c>
      <c r="N24" s="19" t="s">
        <v>44</v>
      </c>
    </row>
    <row r="25" customHeight="1" spans="1:14">
      <c r="A25" s="14" t="s">
        <v>56</v>
      </c>
      <c r="B25" s="13">
        <f>C25-0.4</f>
        <v>9.7</v>
      </c>
      <c r="C25" s="13">
        <f>D25-0.4</f>
        <v>10.1</v>
      </c>
      <c r="D25" s="13">
        <v>10.5</v>
      </c>
      <c r="E25" s="13">
        <f>D25+0.4</f>
        <v>10.9</v>
      </c>
      <c r="F25" s="13">
        <f>E25+0.4</f>
        <v>11.3</v>
      </c>
      <c r="G25" s="13">
        <f>F25+0.6</f>
        <v>11.9</v>
      </c>
      <c r="H25" s="13">
        <f>G25+0.6</f>
        <v>12.5</v>
      </c>
      <c r="I25" s="18"/>
      <c r="J25" s="19" t="s">
        <v>46</v>
      </c>
      <c r="K25" s="19" t="s">
        <v>24</v>
      </c>
      <c r="L25" s="19" t="s">
        <v>24</v>
      </c>
      <c r="M25" s="19" t="s">
        <v>34</v>
      </c>
      <c r="N25" s="19" t="s">
        <v>32</v>
      </c>
    </row>
    <row r="26" customHeight="1" spans="1:14">
      <c r="A26" s="13" t="s">
        <v>47</v>
      </c>
      <c r="B26" s="13">
        <f>C26-1</f>
        <v>46</v>
      </c>
      <c r="C26" s="13">
        <f>D26-1</f>
        <v>47</v>
      </c>
      <c r="D26" s="13">
        <v>48</v>
      </c>
      <c r="E26" s="13">
        <f>D26+1</f>
        <v>49</v>
      </c>
      <c r="F26" s="13">
        <f>E26+1</f>
        <v>50</v>
      </c>
      <c r="G26" s="13">
        <f>F26+1.5</f>
        <v>51.5</v>
      </c>
      <c r="H26" s="13">
        <f>G26+1.5</f>
        <v>53</v>
      </c>
      <c r="I26" s="21"/>
      <c r="J26" s="19" t="s">
        <v>35</v>
      </c>
      <c r="K26" s="19" t="s">
        <v>34</v>
      </c>
      <c r="L26" s="19" t="s">
        <v>34</v>
      </c>
      <c r="M26" s="19" t="s">
        <v>24</v>
      </c>
      <c r="N26" s="19" t="s">
        <v>37</v>
      </c>
    </row>
    <row r="27" customHeight="1" spans="4:14"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customHeight="1" spans="1:14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22"/>
    </row>
  </sheetData>
  <mergeCells count="8">
    <mergeCell ref="A1:N1"/>
    <mergeCell ref="B2:D2"/>
    <mergeCell ref="E2:G2"/>
    <mergeCell ref="J2:N2"/>
    <mergeCell ref="B3:H3"/>
    <mergeCell ref="A17:H17"/>
    <mergeCell ref="A3:A5"/>
    <mergeCell ref="I2:I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2021-09-03T05:39:00Z</dcterms:created>
  <cp:lastPrinted>2023-07-28T08:10:00Z</cp:lastPrinted>
  <dcterms:modified xsi:type="dcterms:W3CDTF">2024-03-26T08:29:26Z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2052-12.1.0.16250</vt:lpwstr>
  </property>
</Properties>
</file>