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69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<sst xmlns="http://schemas.openxmlformats.org/spreadsheetml/2006/main" count="92" uniqueCount="55">
  <si>
    <t>QC规格测量表</t>
  </si>
  <si>
    <t>款号</t>
  </si>
  <si>
    <t>TADDFL91871</t>
  </si>
  <si>
    <t>男款超轻羽绒服</t>
  </si>
  <si>
    <t>样品规格 FINAL SPAC</t>
  </si>
  <si>
    <t>S</t>
  </si>
  <si>
    <t>M</t>
  </si>
  <si>
    <t>L</t>
  </si>
  <si>
    <t>XL</t>
  </si>
  <si>
    <t>XXL</t>
  </si>
  <si>
    <t>XXXL</t>
  </si>
  <si>
    <t>藏蓝</t>
  </si>
  <si>
    <t>165/88B</t>
  </si>
  <si>
    <t>170/92B</t>
  </si>
  <si>
    <t>175/96B</t>
  </si>
  <si>
    <t>180/100B</t>
  </si>
  <si>
    <t>185/104B</t>
  </si>
  <si>
    <t>190/108B</t>
  </si>
  <si>
    <t>后中长</t>
  </si>
  <si>
    <t>+0.5  +1</t>
  </si>
  <si>
    <t>+1  0</t>
  </si>
  <si>
    <t>+0.5  0</t>
  </si>
  <si>
    <t>+0.5 +0.5</t>
  </si>
  <si>
    <t>胸围</t>
  </si>
  <si>
    <t>+1   0</t>
  </si>
  <si>
    <t>0  +0.5</t>
  </si>
  <si>
    <t>+1  +0.5</t>
  </si>
  <si>
    <t>+1  +1</t>
  </si>
  <si>
    <t xml:space="preserve">+0.5 0 </t>
  </si>
  <si>
    <t>腰围</t>
  </si>
  <si>
    <t>0   +0.5</t>
  </si>
  <si>
    <t>摆围</t>
  </si>
  <si>
    <t>肩宽</t>
  </si>
  <si>
    <t>-0.6  0</t>
  </si>
  <si>
    <t>-0.5  0</t>
  </si>
  <si>
    <t xml:space="preserve">-0.5 0 </t>
  </si>
  <si>
    <t xml:space="preserve">-0.7 0 </t>
  </si>
  <si>
    <t>-0.4  0</t>
  </si>
  <si>
    <t>肩点袖长</t>
  </si>
  <si>
    <t>0  +0.8</t>
  </si>
  <si>
    <t>+0.7  0</t>
  </si>
  <si>
    <t>0  +0.6</t>
  </si>
  <si>
    <t>袖肥/2</t>
  </si>
  <si>
    <t>+0.6  0</t>
  </si>
  <si>
    <t>+0.3  0</t>
  </si>
  <si>
    <t>+0.7 0</t>
  </si>
  <si>
    <t>+0.4  0</t>
  </si>
  <si>
    <t>+0.6  +0.6</t>
  </si>
  <si>
    <t>袖口围/2</t>
  </si>
  <si>
    <t>0   0</t>
  </si>
  <si>
    <t>0  0</t>
  </si>
  <si>
    <t>下领围</t>
  </si>
  <si>
    <t>-0.5 -0.5</t>
  </si>
  <si>
    <t>0  -0.5</t>
  </si>
  <si>
    <t xml:space="preserve">0  0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</si>
</sst>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2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华文楷体"/>
      <charset val="134"/>
    </font>
    <font>
      <sz val="12"/>
      <name val="华文细黑"/>
      <charset val="134"/>
    </font>
    <font>
      <sz val="9"/>
      <name val="华文细黑"/>
      <charset val="134"/>
    </font>
    <font>
      <sz val="12"/>
      <color theme="1"/>
      <name val="华文楷体"/>
      <charset val="134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  <font>
      <sz val="11"/>
      <color theme="1"/>
      <name val="宋体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8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top"/>
    </xf>
    <xf numFmtId="0" fontId="32" fillId="0" borderId="0" applyProtection="0"/>
    <xf numFmtId="0" fontId="33" fillId="34" borderId="0" applyProtection="0">
      <alignment vertical="center"/>
    </xf>
    <xf numFmtId="0" fontId="33" fillId="35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4" fillId="34" borderId="0" applyProtection="0">
      <alignment vertical="center"/>
    </xf>
    <xf numFmtId="0" fontId="34" fillId="35" borderId="0" applyProtection="0">
      <alignment vertical="center"/>
    </xf>
    <xf numFmtId="0" fontId="34" fillId="36" borderId="0" applyProtection="0">
      <alignment vertical="center"/>
    </xf>
    <xf numFmtId="0" fontId="34" fillId="37" borderId="0" applyProtection="0">
      <alignment vertical="center"/>
    </xf>
    <xf numFmtId="0" fontId="34" fillId="38" borderId="0" applyProtection="0">
      <alignment vertical="center"/>
    </xf>
    <xf numFmtId="0" fontId="34" fillId="39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37" borderId="0" applyProtection="0">
      <alignment vertical="center"/>
    </xf>
    <xf numFmtId="0" fontId="33" fillId="40" borderId="0" applyProtection="0">
      <alignment vertical="center"/>
    </xf>
    <xf numFmtId="0" fontId="33" fillId="43" borderId="0" applyProtection="0">
      <alignment vertical="center"/>
    </xf>
    <xf numFmtId="0" fontId="34" fillId="40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37" borderId="0" applyProtection="0">
      <alignment vertical="center"/>
    </xf>
    <xf numFmtId="0" fontId="34" fillId="40" borderId="0" applyProtection="0">
      <alignment vertical="center"/>
    </xf>
    <xf numFmtId="0" fontId="34" fillId="43" borderId="0" applyProtection="0">
      <alignment vertical="center"/>
    </xf>
    <xf numFmtId="0" fontId="35" fillId="44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47" borderId="0" applyProtection="0">
      <alignment vertical="center"/>
    </xf>
    <xf numFmtId="0" fontId="36" fillId="44" borderId="0" applyProtection="0">
      <alignment vertical="center"/>
    </xf>
    <xf numFmtId="0" fontId="36" fillId="41" borderId="0" applyProtection="0">
      <alignment vertical="center"/>
    </xf>
    <xf numFmtId="0" fontId="36" fillId="42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47" borderId="0" applyProtection="0">
      <alignment vertical="center"/>
    </xf>
    <xf numFmtId="0" fontId="35" fillId="42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50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51" borderId="0" applyProtection="0">
      <alignment vertical="center"/>
    </xf>
    <xf numFmtId="0" fontId="37" fillId="35" borderId="0" applyProtection="0">
      <alignment vertical="center"/>
    </xf>
    <xf numFmtId="0" fontId="38" fillId="52" borderId="13" applyProtection="0">
      <alignment vertical="center"/>
    </xf>
    <xf numFmtId="0" fontId="38" fillId="52" borderId="13" applyProtection="0">
      <alignment vertical="center"/>
    </xf>
    <xf numFmtId="0" fontId="38" fillId="52" borderId="13" applyProtection="0">
      <alignment vertical="center"/>
    </xf>
    <xf numFmtId="0" fontId="38" fillId="52" borderId="13" applyProtection="0">
      <alignment vertical="center"/>
    </xf>
    <xf numFmtId="0" fontId="39" fillId="53" borderId="14" applyProtection="0">
      <alignment vertical="center"/>
    </xf>
    <xf numFmtId="0" fontId="40" fillId="0" borderId="0" applyProtection="0">
      <alignment vertical="center"/>
    </xf>
    <xf numFmtId="0" fontId="41" fillId="36" borderId="0" applyProtection="0">
      <alignment vertical="center"/>
    </xf>
    <xf numFmtId="0" fontId="42" fillId="0" borderId="15" applyProtection="0">
      <alignment vertical="center"/>
    </xf>
    <xf numFmtId="0" fontId="43" fillId="0" borderId="16" applyProtection="0">
      <alignment vertical="center"/>
    </xf>
    <xf numFmtId="0" fontId="44" fillId="0" borderId="17" applyProtection="0">
      <alignment vertical="center"/>
    </xf>
    <xf numFmtId="0" fontId="44" fillId="0" borderId="0" applyProtection="0">
      <alignment vertical="center"/>
    </xf>
    <xf numFmtId="0" fontId="45" fillId="39" borderId="13" applyProtection="0">
      <alignment vertical="center"/>
    </xf>
    <xf numFmtId="0" fontId="45" fillId="39" borderId="13" applyProtection="0">
      <alignment vertical="center"/>
    </xf>
    <xf numFmtId="0" fontId="45" fillId="39" borderId="13" applyProtection="0">
      <alignment vertical="center"/>
    </xf>
    <xf numFmtId="0" fontId="45" fillId="39" borderId="13" applyProtection="0">
      <alignment vertical="center"/>
    </xf>
    <xf numFmtId="0" fontId="46" fillId="0" borderId="18" applyProtection="0">
      <alignment vertical="center"/>
    </xf>
    <xf numFmtId="0" fontId="47" fillId="54" borderId="0" applyProtection="0">
      <alignment vertical="center"/>
    </xf>
    <xf numFmtId="0" fontId="48" fillId="0" borderId="0"/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49" fillId="52" borderId="20" applyProtection="0">
      <alignment vertical="center"/>
    </xf>
    <xf numFmtId="0" fontId="49" fillId="52" borderId="20" applyProtection="0">
      <alignment vertical="center"/>
    </xf>
    <xf numFmtId="0" fontId="49" fillId="52" borderId="20" applyProtection="0">
      <alignment vertical="center"/>
    </xf>
    <xf numFmtId="0" fontId="49" fillId="52" borderId="20" applyProtection="0">
      <alignment vertical="center"/>
    </xf>
    <xf numFmtId="0" fontId="49" fillId="52" borderId="20" applyProtection="0">
      <alignment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3" fillId="0" borderId="0" applyProtection="0">
      <alignment vertical="center"/>
    </xf>
    <xf numFmtId="0" fontId="54" fillId="0" borderId="21" applyProtection="0">
      <alignment vertical="center"/>
    </xf>
    <xf numFmtId="0" fontId="54" fillId="0" borderId="21" applyProtection="0">
      <alignment vertical="center"/>
    </xf>
    <xf numFmtId="0" fontId="54" fillId="0" borderId="21" applyProtection="0">
      <alignment vertical="center"/>
    </xf>
    <xf numFmtId="0" fontId="54" fillId="0" borderId="21" applyProtection="0">
      <alignment vertical="center"/>
    </xf>
    <xf numFmtId="0" fontId="54" fillId="0" borderId="21" applyProtection="0">
      <alignment vertical="center"/>
    </xf>
    <xf numFmtId="0" fontId="55" fillId="0" borderId="0" applyProtection="0">
      <alignment vertical="center"/>
    </xf>
    <xf numFmtId="0" fontId="36" fillId="48" borderId="0" applyProtection="0">
      <alignment vertical="center"/>
    </xf>
    <xf numFmtId="0" fontId="36" fillId="49" borderId="0" applyProtection="0">
      <alignment vertical="center"/>
    </xf>
    <xf numFmtId="0" fontId="36" fillId="50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51" borderId="0" applyProtection="0">
      <alignment vertical="center"/>
    </xf>
    <xf numFmtId="0" fontId="56" fillId="0" borderId="0" applyProtection="0">
      <alignment vertical="center"/>
    </xf>
    <xf numFmtId="0" fontId="57" fillId="53" borderId="14" applyProtection="0">
      <alignment vertical="center"/>
    </xf>
    <xf numFmtId="0" fontId="58" fillId="54" borderId="0" applyProtection="0">
      <alignment vertical="center"/>
    </xf>
    <xf numFmtId="0" fontId="59" fillId="0" borderId="0">
      <alignment vertical="center"/>
    </xf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33" fillId="55" borderId="19" applyProtection="0">
      <alignment vertical="center"/>
    </xf>
    <xf numFmtId="0" fontId="60" fillId="0" borderId="18" applyProtection="0">
      <alignment vertical="center"/>
    </xf>
    <xf numFmtId="9" fontId="33" fillId="0" borderId="0" applyProtection="0">
      <alignment vertical="center"/>
    </xf>
    <xf numFmtId="0" fontId="61" fillId="0" borderId="0" applyProtection="0"/>
    <xf numFmtId="0" fontId="62" fillId="0" borderId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37" fillId="35" borderId="0" applyProtection="0">
      <alignment vertical="center"/>
    </xf>
    <xf numFmtId="0" fontId="63" fillId="0" borderId="0" applyProtection="0">
      <alignment vertical="center"/>
    </xf>
    <xf numFmtId="0" fontId="33" fillId="0" borderId="0">
      <alignment vertical="center"/>
    </xf>
    <xf numFmtId="0" fontId="64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9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9" fillId="0" borderId="0">
      <alignment vertical="center"/>
    </xf>
    <xf numFmtId="0" fontId="63" fillId="0" borderId="0">
      <alignment vertical="center"/>
    </xf>
    <xf numFmtId="0" fontId="9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9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63" fillId="0" borderId="0"/>
    <xf numFmtId="0" fontId="63" fillId="0" borderId="0"/>
    <xf numFmtId="0" fontId="63" fillId="0" borderId="0" applyProtection="0"/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top"/>
    </xf>
    <xf numFmtId="0" fontId="33" fillId="0" borderId="0">
      <alignment vertical="center"/>
    </xf>
    <xf numFmtId="0" fontId="63" fillId="0" borderId="0"/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>
      <alignment vertical="top"/>
    </xf>
    <xf numFmtId="0" fontId="63" fillId="0" borderId="0" applyProtection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/>
    <xf numFmtId="0" fontId="63" fillId="0" borderId="0">
      <alignment vertical="center"/>
    </xf>
    <xf numFmtId="0" fontId="63" fillId="0" borderId="0">
      <alignment vertical="center"/>
    </xf>
    <xf numFmtId="0" fontId="9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9" fillId="0" borderId="0">
      <alignment vertical="center"/>
    </xf>
    <xf numFmtId="0" fontId="33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3" fillId="0" borderId="0"/>
    <xf numFmtId="0" fontId="63" fillId="0" borderId="0"/>
    <xf numFmtId="0" fontId="9" fillId="0" borderId="0"/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/>
    <xf numFmtId="0" fontId="9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3" fillId="0" borderId="0" applyProtection="0">
      <alignment vertical="center"/>
    </xf>
    <xf numFmtId="0" fontId="63" fillId="0" borderId="0" applyProtection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8" fillId="0" borderId="0">
      <alignment vertical="center"/>
    </xf>
    <xf numFmtId="0" fontId="69" fillId="52" borderId="20" applyProtection="0">
      <alignment vertical="center"/>
    </xf>
    <xf numFmtId="0" fontId="69" fillId="52" borderId="20" applyProtection="0">
      <alignment vertical="center"/>
    </xf>
    <xf numFmtId="0" fontId="69" fillId="52" borderId="20" applyProtection="0">
      <alignment vertical="center"/>
    </xf>
    <xf numFmtId="0" fontId="69" fillId="52" borderId="20" applyProtection="0">
      <alignment vertical="center"/>
    </xf>
    <xf numFmtId="0" fontId="69" fillId="52" borderId="20" applyProtection="0">
      <alignment vertical="center"/>
    </xf>
    <xf numFmtId="0" fontId="70" fillId="35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0" fontId="41" fillId="36" borderId="0" applyProtection="0">
      <alignment vertical="center"/>
    </xf>
    <xf numFmtId="40" fontId="33" fillId="0" borderId="0" applyProtection="0">
      <alignment vertical="center"/>
    </xf>
    <xf numFmtId="38" fontId="33" fillId="0" borderId="0" applyProtection="0">
      <alignment vertical="center"/>
    </xf>
    <xf numFmtId="0" fontId="71" fillId="0" borderId="21" applyProtection="0">
      <alignment vertical="center"/>
    </xf>
    <xf numFmtId="0" fontId="71" fillId="0" borderId="21" applyProtection="0">
      <alignment vertical="center"/>
    </xf>
    <xf numFmtId="0" fontId="71" fillId="0" borderId="21" applyProtection="0">
      <alignment vertical="center"/>
    </xf>
    <xf numFmtId="0" fontId="71" fillId="0" borderId="21" applyProtection="0">
      <alignment vertical="center"/>
    </xf>
    <xf numFmtId="0" fontId="71" fillId="0" borderId="21" applyProtection="0">
      <alignment vertical="center"/>
    </xf>
    <xf numFmtId="0" fontId="72" fillId="52" borderId="13" applyProtection="0">
      <alignment vertical="center"/>
    </xf>
    <xf numFmtId="0" fontId="72" fillId="52" borderId="13" applyProtection="0">
      <alignment vertical="center"/>
    </xf>
    <xf numFmtId="0" fontId="72" fillId="52" borderId="13" applyProtection="0">
      <alignment vertical="center"/>
    </xf>
    <xf numFmtId="0" fontId="72" fillId="52" borderId="13" applyProtection="0">
      <alignment vertical="center"/>
    </xf>
    <xf numFmtId="0" fontId="73" fillId="0" borderId="15" applyProtection="0">
      <alignment vertical="center"/>
    </xf>
    <xf numFmtId="0" fontId="74" fillId="0" borderId="16" applyProtection="0">
      <alignment vertical="center"/>
    </xf>
    <xf numFmtId="0" fontId="75" fillId="0" borderId="17" applyProtection="0">
      <alignment vertical="center"/>
    </xf>
    <xf numFmtId="0" fontId="75" fillId="0" borderId="0" applyProtection="0">
      <alignment vertical="center"/>
    </xf>
    <xf numFmtId="0" fontId="76" fillId="0" borderId="0" applyProtection="0">
      <alignment vertical="center"/>
    </xf>
    <xf numFmtId="0" fontId="77" fillId="36" borderId="0" applyProtection="0">
      <alignment vertical="center"/>
    </xf>
    <xf numFmtId="43" fontId="33" fillId="0" borderId="0" applyProtection="0">
      <alignment vertical="center"/>
    </xf>
    <xf numFmtId="41" fontId="33" fillId="0" borderId="0" applyProtection="0">
      <alignment vertical="center"/>
    </xf>
    <xf numFmtId="0" fontId="78" fillId="39" borderId="13" applyProtection="0">
      <alignment vertical="center"/>
    </xf>
    <xf numFmtId="0" fontId="78" fillId="39" borderId="13" applyProtection="0">
      <alignment vertical="center"/>
    </xf>
    <xf numFmtId="0" fontId="78" fillId="39" borderId="13" applyProtection="0">
      <alignment vertical="center"/>
    </xf>
    <xf numFmtId="0" fontId="78" fillId="39" borderId="13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47" fillId="54" borderId="0" applyProtection="0">
      <alignment vertical="center"/>
    </xf>
    <xf numFmtId="0" fontId="79" fillId="0" borderId="0" applyProtection="0">
      <alignment vertical="center"/>
    </xf>
    <xf numFmtId="176" fontId="33" fillId="0" borderId="0" applyProtection="0">
      <alignment vertical="center"/>
    </xf>
    <xf numFmtId="177" fontId="33" fillId="0" borderId="0" applyProtection="0">
      <alignment vertical="center"/>
    </xf>
    <xf numFmtId="0" fontId="32" fillId="0" borderId="0" applyProtection="0"/>
    <xf numFmtId="0" fontId="32" fillId="0" borderId="0" applyProtection="0"/>
    <xf numFmtId="0" fontId="63" fillId="0" borderId="0">
      <alignment vertical="center"/>
    </xf>
    <xf numFmtId="0" fontId="80" fillId="0" borderId="0">
      <alignment vertical="center"/>
    </xf>
    <xf numFmtId="0" fontId="81" fillId="0" borderId="0">
      <alignment vertical="center"/>
    </xf>
  </cellStyleXfs>
  <cellXfs count="18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3" fillId="2" borderId="0" xfId="283" applyFont="1" applyFill="1" applyBorder="1" applyAlignment="1">
      <alignment horizontal="center" vertical="center"/>
    </xf>
    <xf numFmtId="0" fontId="4" fillId="2" borderId="1" xfId="248" applyFont="1" applyFill="1" applyBorder="1" applyAlignment="1">
      <alignment horizontal="center" vertical="center"/>
    </xf>
    <xf numFmtId="0" fontId="5" fillId="0" borderId="2" xfId="269" applyFont="1" applyFill="1" applyBorder="1" applyAlignment="1">
      <alignment horizontal="center" vertical="center"/>
    </xf>
    <xf numFmtId="0" fontId="1" fillId="2" borderId="3" xfId="283" applyFont="1" applyFill="1" applyBorder="1" applyAlignment="1">
      <alignment horizontal="center" vertical="center"/>
    </xf>
    <xf numFmtId="0" fontId="4" fillId="2" borderId="4" xfId="283" applyFont="1" applyFill="1" applyBorder="1" applyAlignment="1" applyProtection="1">
      <alignment horizontal="center" vertical="center"/>
    </xf>
    <xf numFmtId="0" fontId="6" fillId="0" borderId="2" xfId="269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0" fontId="7" fillId="0" borderId="2" xfId="269" applyFont="1" applyFill="1" applyBorder="1" applyAlignment="1">
      <alignment horizontal="center" vertical="center"/>
    </xf>
    <xf numFmtId="0" fontId="8" fillId="2" borderId="2" xfId="26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2" borderId="0" xfId="283" applyFont="1" applyFill="1" applyAlignment="1">
      <alignment horizontal="center" vertical="center"/>
    </xf>
    <xf numFmtId="0" fontId="9" fillId="2" borderId="0" xfId="315" applyFont="1" applyFill="1" applyAlignment="1">
      <alignment horizontal="center" vertical="center"/>
    </xf>
    <xf numFmtId="0" fontId="4" fillId="2" borderId="2" xfId="283" applyFont="1" applyFill="1" applyBorder="1" applyAlignment="1">
      <alignment horizontal="center" vertical="center"/>
    </xf>
    <xf numFmtId="49" fontId="10" fillId="2" borderId="2" xfId="487" applyNumberFormat="1" applyFont="1" applyFill="1" applyBorder="1" applyAlignment="1">
      <alignment horizontal="center" vertical="center"/>
    </xf>
    <xf numFmtId="49" fontId="11" fillId="2" borderId="2" xfId="487" applyNumberFormat="1" applyFont="1" applyFill="1" applyBorder="1" applyAlignment="1">
      <alignment horizontal="center" vertical="center"/>
    </xf>
  </cellXfs>
  <cellStyles count="4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  <cellStyle name="常规 4 5" xfId="48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13</xdr:row>
      <xdr:rowOff>0</xdr:rowOff>
    </xdr:from>
    <xdr:to>
      <xdr:col>8</xdr:col>
      <xdr:colOff>638175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225550" y="544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8</xdr:col>
      <xdr:colOff>638175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174750" y="3771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8</xdr:col>
      <xdr:colOff>638175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098550" y="3771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638175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225550" y="419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13</xdr:row>
      <xdr:rowOff>0</xdr:rowOff>
    </xdr:from>
    <xdr:to>
      <xdr:col>8</xdr:col>
      <xdr:colOff>638175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225550" y="544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B2" sqref="B2:C2"/>
    </sheetView>
  </sheetViews>
  <sheetFormatPr defaultColWidth="9.5" defaultRowHeight="33" customHeight="1"/>
  <cols>
    <col min="1" max="1" width="9.75" style="1" customWidth="1"/>
    <col min="2" max="7" width="8.875" style="1" customWidth="1"/>
    <col min="8" max="8" width="1.375" style="1" customWidth="1"/>
    <col min="9" max="14" width="10.25" style="1" customWidth="1"/>
    <col min="15" max="16384" width="9.5" style="1"/>
  </cols>
  <sheetData>
    <row r="1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Height="1" spans="1:14">
      <c r="A2" s="4" t="s">
        <v>1</v>
      </c>
      <c r="B2" s="5" t="s">
        <v>2</v>
      </c>
      <c r="C2" s="5"/>
      <c r="D2" s="5" t="s">
        <v>3</v>
      </c>
      <c r="E2" s="5"/>
      <c r="F2" s="5"/>
      <c r="G2" s="5"/>
      <c r="H2" s="6"/>
      <c r="I2" s="15" t="s">
        <v>4</v>
      </c>
      <c r="J2" s="15"/>
      <c r="K2" s="15"/>
      <c r="L2" s="15"/>
      <c r="M2" s="15"/>
      <c r="N2" s="15"/>
    </row>
    <row r="3" customHeight="1" spans="1:14">
      <c r="A3" s="7"/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9"/>
      <c r="I3" s="9" t="s">
        <v>11</v>
      </c>
      <c r="J3" s="9" t="s">
        <v>11</v>
      </c>
      <c r="K3" s="9" t="s">
        <v>11</v>
      </c>
      <c r="L3" s="9" t="s">
        <v>11</v>
      </c>
      <c r="M3" s="9" t="s">
        <v>11</v>
      </c>
      <c r="N3" s="9" t="s">
        <v>11</v>
      </c>
    </row>
    <row r="4" customHeight="1" spans="1:14">
      <c r="A4" s="7"/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0" t="s">
        <v>17</v>
      </c>
      <c r="H4" s="9"/>
      <c r="I4" s="16" t="s">
        <v>5</v>
      </c>
      <c r="J4" s="16" t="s">
        <v>6</v>
      </c>
      <c r="K4" s="16" t="s">
        <v>7</v>
      </c>
      <c r="L4" s="16" t="s">
        <v>8</v>
      </c>
      <c r="M4" s="16" t="s">
        <v>9</v>
      </c>
      <c r="N4" s="16" t="s">
        <v>10</v>
      </c>
    </row>
    <row r="5" customHeight="1" spans="1:14">
      <c r="A5" s="11" t="s">
        <v>18</v>
      </c>
      <c r="B5" s="8">
        <f>C5-1</f>
        <v>68</v>
      </c>
      <c r="C5" s="8">
        <f>D5-2</f>
        <v>69</v>
      </c>
      <c r="D5" s="8">
        <v>71</v>
      </c>
      <c r="E5" s="8">
        <f>D5+2</f>
        <v>73</v>
      </c>
      <c r="F5" s="8">
        <f>E5+2</f>
        <v>75</v>
      </c>
      <c r="G5" s="8">
        <f>F5+1</f>
        <v>76</v>
      </c>
      <c r="H5" s="9"/>
      <c r="I5" s="17" t="s">
        <v>19</v>
      </c>
      <c r="J5" s="17" t="s">
        <v>20</v>
      </c>
      <c r="K5" s="17" t="s">
        <v>21</v>
      </c>
      <c r="L5" s="17" t="s">
        <v>22</v>
      </c>
      <c r="M5" s="17" t="s">
        <v>21</v>
      </c>
      <c r="N5" s="17" t="s">
        <v>20</v>
      </c>
    </row>
    <row r="6" customHeight="1" spans="1:14">
      <c r="A6" s="12" t="s">
        <v>23</v>
      </c>
      <c r="B6" s="8">
        <f t="shared" ref="B6:B8" si="0">C6-4</f>
        <v>108</v>
      </c>
      <c r="C6" s="8">
        <f t="shared" ref="C6:C8" si="1">D6-4</f>
        <v>112</v>
      </c>
      <c r="D6" s="8">
        <v>116</v>
      </c>
      <c r="E6" s="8">
        <f>D6+4</f>
        <v>120</v>
      </c>
      <c r="F6" s="8">
        <f>E6+4</f>
        <v>124</v>
      </c>
      <c r="G6" s="8">
        <f>F6+6</f>
        <v>130</v>
      </c>
      <c r="H6" s="9"/>
      <c r="I6" s="17" t="s">
        <v>24</v>
      </c>
      <c r="J6" s="17" t="s">
        <v>25</v>
      </c>
      <c r="K6" s="17" t="s">
        <v>26</v>
      </c>
      <c r="L6" s="17" t="s">
        <v>20</v>
      </c>
      <c r="M6" s="17" t="s">
        <v>27</v>
      </c>
      <c r="N6" s="17" t="s">
        <v>28</v>
      </c>
    </row>
    <row r="7" customHeight="1" spans="1:14">
      <c r="A7" s="12" t="s">
        <v>29</v>
      </c>
      <c r="B7" s="8">
        <f t="shared" si="0"/>
        <v>104</v>
      </c>
      <c r="C7" s="8">
        <f t="shared" si="1"/>
        <v>108</v>
      </c>
      <c r="D7" s="8">
        <v>112</v>
      </c>
      <c r="E7" s="8">
        <f>D7+4</f>
        <v>116</v>
      </c>
      <c r="F7" s="8">
        <f>E7+5</f>
        <v>121</v>
      </c>
      <c r="G7" s="8">
        <f>F7+6</f>
        <v>127</v>
      </c>
      <c r="H7" s="9"/>
      <c r="I7" s="17" t="s">
        <v>30</v>
      </c>
      <c r="J7" s="17" t="s">
        <v>26</v>
      </c>
      <c r="K7" s="17" t="s">
        <v>24</v>
      </c>
      <c r="L7" s="17" t="s">
        <v>21</v>
      </c>
      <c r="M7" s="17" t="s">
        <v>25</v>
      </c>
      <c r="N7" s="17" t="s">
        <v>26</v>
      </c>
    </row>
    <row r="8" customHeight="1" spans="1:14">
      <c r="A8" s="12" t="s">
        <v>31</v>
      </c>
      <c r="B8" s="8">
        <f t="shared" si="0"/>
        <v>106</v>
      </c>
      <c r="C8" s="8">
        <f t="shared" si="1"/>
        <v>110</v>
      </c>
      <c r="D8" s="8">
        <v>114</v>
      </c>
      <c r="E8" s="8">
        <f>D8+4</f>
        <v>118</v>
      </c>
      <c r="F8" s="8">
        <f>E8+5</f>
        <v>123</v>
      </c>
      <c r="G8" s="8">
        <f>F8+6</f>
        <v>129</v>
      </c>
      <c r="H8" s="9"/>
      <c r="I8" s="17" t="s">
        <v>26</v>
      </c>
      <c r="J8" s="17" t="s">
        <v>20</v>
      </c>
      <c r="K8" s="17" t="s">
        <v>21</v>
      </c>
      <c r="L8" s="17" t="s">
        <v>25</v>
      </c>
      <c r="M8" s="17" t="s">
        <v>21</v>
      </c>
      <c r="N8" s="17" t="s">
        <v>26</v>
      </c>
    </row>
    <row r="9" customHeight="1" spans="1:14">
      <c r="A9" s="12" t="s">
        <v>32</v>
      </c>
      <c r="B9" s="8">
        <f>C9-1.2</f>
        <v>46.1</v>
      </c>
      <c r="C9" s="8">
        <f>D9-1.2</f>
        <v>47.3</v>
      </c>
      <c r="D9" s="8">
        <v>48.5</v>
      </c>
      <c r="E9" s="8">
        <f>D9+1.2</f>
        <v>49.7</v>
      </c>
      <c r="F9" s="8">
        <f>E9+1.2</f>
        <v>50.9</v>
      </c>
      <c r="G9" s="8">
        <f>F9+1.4</f>
        <v>52.3</v>
      </c>
      <c r="H9" s="9"/>
      <c r="I9" s="17" t="s">
        <v>33</v>
      </c>
      <c r="J9" s="17" t="s">
        <v>34</v>
      </c>
      <c r="K9" s="17" t="s">
        <v>35</v>
      </c>
      <c r="L9" s="17" t="s">
        <v>36</v>
      </c>
      <c r="M9" s="17" t="s">
        <v>37</v>
      </c>
      <c r="N9" s="17" t="s">
        <v>34</v>
      </c>
    </row>
    <row r="10" customHeight="1" spans="1:14">
      <c r="A10" s="12" t="s">
        <v>38</v>
      </c>
      <c r="B10" s="8">
        <f>C10-0.6</f>
        <v>61.7</v>
      </c>
      <c r="C10" s="8">
        <f>D10-1.2</f>
        <v>62.3</v>
      </c>
      <c r="D10" s="8">
        <v>63.5</v>
      </c>
      <c r="E10" s="8">
        <f>D10+1.2</f>
        <v>64.7</v>
      </c>
      <c r="F10" s="8">
        <f>E10+1.2</f>
        <v>65.9</v>
      </c>
      <c r="G10" s="8">
        <f>F10+0.6</f>
        <v>66.5</v>
      </c>
      <c r="H10" s="9"/>
      <c r="I10" s="17" t="s">
        <v>39</v>
      </c>
      <c r="J10" s="17" t="s">
        <v>40</v>
      </c>
      <c r="K10" s="17" t="s">
        <v>22</v>
      </c>
      <c r="L10" s="17" t="s">
        <v>25</v>
      </c>
      <c r="M10" s="17" t="s">
        <v>41</v>
      </c>
      <c r="N10" s="17" t="s">
        <v>25</v>
      </c>
    </row>
    <row r="11" customHeight="1" spans="1:14">
      <c r="A11" s="12" t="s">
        <v>42</v>
      </c>
      <c r="B11" s="8">
        <f>C11-0.7</f>
        <v>21.6</v>
      </c>
      <c r="C11" s="8">
        <f>D11-0.7</f>
        <v>22.3</v>
      </c>
      <c r="D11" s="8">
        <v>23</v>
      </c>
      <c r="E11" s="8">
        <f>D11+0.7</f>
        <v>23.7</v>
      </c>
      <c r="F11" s="8">
        <f>E11+0.7</f>
        <v>24.4</v>
      </c>
      <c r="G11" s="8">
        <f>F11+0.95</f>
        <v>25.35</v>
      </c>
      <c r="H11" s="9"/>
      <c r="I11" s="17" t="s">
        <v>43</v>
      </c>
      <c r="J11" s="17" t="s">
        <v>44</v>
      </c>
      <c r="K11" s="17" t="s">
        <v>28</v>
      </c>
      <c r="L11" s="17" t="s">
        <v>45</v>
      </c>
      <c r="M11" s="17" t="s">
        <v>46</v>
      </c>
      <c r="N11" s="17" t="s">
        <v>47</v>
      </c>
    </row>
    <row r="12" customHeight="1" spans="1:14">
      <c r="A12" s="12" t="s">
        <v>48</v>
      </c>
      <c r="B12" s="8">
        <f>C12-0.4</f>
        <v>9.7</v>
      </c>
      <c r="C12" s="8">
        <f>D12-0.4</f>
        <v>10.1</v>
      </c>
      <c r="D12" s="8">
        <v>10.5</v>
      </c>
      <c r="E12" s="8">
        <f>D12+0.4</f>
        <v>10.9</v>
      </c>
      <c r="F12" s="8">
        <f>E12+0.4</f>
        <v>11.3</v>
      </c>
      <c r="G12" s="8">
        <f>F12+0.6</f>
        <v>11.9</v>
      </c>
      <c r="H12" s="9"/>
      <c r="I12" s="17" t="s">
        <v>49</v>
      </c>
      <c r="J12" s="17" t="s">
        <v>50</v>
      </c>
      <c r="K12" s="17" t="s">
        <v>50</v>
      </c>
      <c r="L12" s="17" t="s">
        <v>50</v>
      </c>
      <c r="M12" s="17" t="s">
        <v>50</v>
      </c>
      <c r="N12" s="17" t="s">
        <v>50</v>
      </c>
    </row>
    <row r="13" customHeight="1" spans="1:14">
      <c r="A13" s="12" t="s">
        <v>51</v>
      </c>
      <c r="B13" s="8">
        <f>C13-1</f>
        <v>51</v>
      </c>
      <c r="C13" s="8">
        <f>D13-1</f>
        <v>52</v>
      </c>
      <c r="D13" s="8">
        <v>53</v>
      </c>
      <c r="E13" s="8">
        <f>D13+1</f>
        <v>54</v>
      </c>
      <c r="F13" s="8">
        <f>E13+1</f>
        <v>55</v>
      </c>
      <c r="G13" s="8">
        <f>F13+1.5</f>
        <v>56.5</v>
      </c>
      <c r="H13" s="9"/>
      <c r="I13" s="17" t="s">
        <v>52</v>
      </c>
      <c r="J13" s="17" t="s">
        <v>53</v>
      </c>
      <c r="K13" s="17" t="s">
        <v>34</v>
      </c>
      <c r="L13" s="17" t="s">
        <v>50</v>
      </c>
      <c r="M13" s="17" t="s">
        <v>53</v>
      </c>
      <c r="N13" s="17" t="s">
        <v>54</v>
      </c>
    </row>
    <row r="14" customHeight="1" spans="1:14">
      <c r="A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customHeight="1" spans="3:14"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customHeight="1" spans="1:14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3"/>
    </row>
  </sheetData>
  <mergeCells count="6">
    <mergeCell ref="A1:N1"/>
    <mergeCell ref="B2:C2"/>
    <mergeCell ref="D2:G2"/>
    <mergeCell ref="I2:N2"/>
    <mergeCell ref="A3:A4"/>
    <mergeCell ref="H2:H13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2021-09-03T05:39:00Z</dcterms:created>
  <cp:lastPrinted>2023-07-28T08:10:00Z</cp:lastPrinted>
  <dcterms:modified xsi:type="dcterms:W3CDTF">2024-03-20T09:39:34Z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2052-12.1.0.16250</vt:lpwstr>
  </property>
</Properties>
</file>