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BM81822\2-29尾期第2批1611件\"/>
    </mc:Choice>
  </mc:AlternateContent>
  <xr:revisionPtr revIDLastSave="0" documentId="13_ncr:1_{785B69F8-7140-4B7A-8CD9-6B13BCBD3182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第2批" sheetId="5" r:id="rId7"/>
    <sheet name="尾期尺寸表第1批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5" l="1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<sst xmlns="http://schemas.openxmlformats.org/spreadsheetml/2006/main" count="1104" uniqueCount="427">
  <si>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</si>
  <si>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</si>
  <si>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</si>
  <si>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</si>
  <si>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</si>
  <si>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</si>
  <si>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</si>
  <si>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</si>
  <si>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</si>
  <si>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</si>
  <si>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</si>
  <si>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</si>
  <si>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</si>
  <si>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</si>
  <si>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</si>
  <si>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</si>
  <si>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</si>
  <si>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</si>
  <si>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</si>
  <si>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</si>
  <si>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</si>
  <si>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</si>
  <si>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</si>
  <si>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</si>
  <si>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</si>
  <si>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</si>
  <si>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</si>
  <si>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</si>
  <si>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</si>
  <si>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</si>
  <si>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</si>
  <si>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</si>
  <si>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</si>
  <si>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</si>
  <si>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</si>
  <si>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</si>
  <si>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</si>
  <si>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</si>
  <si>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</si>
  <si>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</si>
  <si>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</si>
  <si>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</si>
  <si>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</si>
  <si>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</si>
  <si>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</si>
  <si>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</si>
  <si>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</si>
  <si>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</si>
  <si>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</si>
  <si>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</si>
  <si>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</si>
  <si>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</si>
  <si>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</si>
  <si>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</si>
  <si>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</si>
  <si>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</si>
  <si>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</si>
  <si>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</si>
  <si>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</si>
  <si>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</si>
  <si>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TAJJBM81822</t>
  </si>
  <si>
    <t>合同交期</t>
  </si>
  <si>
    <t>2023/12/31 2024/3/5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</si>
  <si>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</si>
  <si>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</si>
  <si>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</si>
  <si>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</si>
  <si>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</si>
  <si>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</si>
  <si>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</si>
  <si>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</si>
  <si>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</si>
  <si>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</si>
  <si>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</si>
  <si>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1240件+560件=2850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</si>
  <si>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</si>
  <si>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</si>
  <si>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</si>
  <si>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</si>
  <si>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</si>
  <si>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</si>
  <si>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</si>
  <si>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</si>
  <si>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</si>
  <si>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</si>
  <si>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</si>
  <si>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</si>
  <si>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</si>
  <si>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</si>
  <si>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</si>
  <si>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</si>
  <si>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</si>
  <si>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</si>
  <si>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</si>
  <si>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</si>
  <si>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</si>
  <si>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</si>
  <si>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</si>
  <si>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</si>
  <si>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</si>
  <si>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</si>
  <si>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</si>
  <si>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</si>
  <si>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</si>
  <si>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</si>
  <si>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</si>
  <si>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</si>
  <si>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</si>
  <si>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</si>
  <si>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</si>
  <si>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</si>
  <si>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</si>
  <si>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</si>
  <si>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</si>
  <si>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</si>
  <si>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</si>
  <si>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</si>
  <si>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</si>
  <si>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风信子蓝</t>
  </si>
  <si>
    <t>冷木灰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</si>
  <si>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</si>
  <si>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藏蓝色L码10件，XL码10件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</si>
  <si>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</si>
  <si>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</si>
  <si>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</si>
  <si>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</si>
  <si>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</si>
  <si>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</si>
  <si>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</si>
  <si>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</si>
  <si>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</si>
  <si>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</si>
  <si>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</si>
  <si>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</si>
  <si>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</si>
  <si>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</si>
  <si>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</si>
  <si>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</si>
  <si>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</si>
  <si>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叶俊东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</si>
  <si>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</si>
  <si>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</si>
  <si>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</si>
  <si>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</si>
  <si>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</si>
  <si>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</si>
  <si>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藏蓝色洗前/洗后</t>
  </si>
  <si>
    <t>165/88B</t>
  </si>
  <si>
    <t>170/92B</t>
  </si>
  <si>
    <t>175/96B</t>
  </si>
  <si>
    <t>180/100B</t>
  </si>
  <si>
    <t>185/104B</t>
  </si>
  <si>
    <t>190/108B</t>
  </si>
  <si>
    <t>L码</t>
  </si>
  <si>
    <t>后中长</t>
  </si>
  <si>
    <t>-1/-0.5</t>
  </si>
  <si>
    <t>胸围</t>
  </si>
  <si>
    <t>-1/-2</t>
  </si>
  <si>
    <t>腰围</t>
  </si>
  <si>
    <t>-2/-2</t>
  </si>
  <si>
    <t>摆围</t>
  </si>
  <si>
    <t>0/0</t>
  </si>
  <si>
    <t>肩宽</t>
  </si>
  <si>
    <t>-0.5/0</t>
  </si>
  <si>
    <t>肩点短袖长</t>
  </si>
  <si>
    <t>袖肥/2（参考值）</t>
  </si>
  <si>
    <t>短袖口/2</t>
  </si>
  <si>
    <t>领围</t>
  </si>
  <si>
    <t>0/-1</t>
  </si>
  <si>
    <t>扁机袖口高</t>
  </si>
  <si>
    <t>-0.1/-0.1</t>
  </si>
  <si>
    <t>叉长</t>
  </si>
  <si>
    <t xml:space="preserve">     初期请洗测2-3件，有问题的另加测量数量。</t>
  </si>
  <si>
    <t>验货时间：11-9</t>
  </si>
  <si>
    <t>跟单QC:黄志端</t>
  </si>
  <si>
    <t>工厂负责人：</t>
  </si>
  <si>
    <t>TOREAD-QC中期检验报告书</t>
  </si>
  <si>
    <t>探路者控股集团股份有限公司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</si>
  <si>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</si>
  <si>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</si>
  <si>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</si>
  <si>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</si>
  <si>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</si>
  <si>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</si>
  <si>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</si>
  <si>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</si>
  <si>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  M 10 L 10 XL10  2XL 10  3XL 10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</si>
  <si>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</si>
  <si>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</si>
  <si>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</si>
  <si>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1.门襟边不平直，扣子线紧，不居中，底襟边外露，扣合上后门襟起鼓。</t>
  </si>
  <si>
    <t>2.后背有勾沙，烫痕明显。</t>
  </si>
  <si>
    <t>3.车线中途有接线。</t>
  </si>
  <si>
    <t>【整改的严重缺陷及整改复核时间】</t>
  </si>
  <si>
    <t>+0.8/+0.6</t>
  </si>
  <si>
    <t>+0.5/-0.4</t>
  </si>
  <si>
    <t>-2/-2.2</t>
  </si>
  <si>
    <t>-0.8/-1</t>
  </si>
  <si>
    <t>-1/-1.5</t>
  </si>
  <si>
    <t>-0.6/-0.1</t>
  </si>
  <si>
    <t>-0.2/-0.8</t>
  </si>
  <si>
    <t>-2.2-/-2.5</t>
  </si>
  <si>
    <t>-2/-2.5</t>
  </si>
  <si>
    <t>-0.7/-1</t>
  </si>
  <si>
    <t>-0.2/-0.6</t>
  </si>
  <si>
    <t>-0.7/-1.5</t>
  </si>
  <si>
    <t>-1/-1</t>
  </si>
  <si>
    <t>-2/-3</t>
  </si>
  <si>
    <t>-1.5/-2</t>
  </si>
  <si>
    <t>+1/+0.7</t>
  </si>
  <si>
    <t>0/-0.7</t>
  </si>
  <si>
    <t>+1/+1</t>
  </si>
  <si>
    <t>+0.5/0</t>
  </si>
  <si>
    <t>+0.5/+0.4</t>
  </si>
  <si>
    <t>-0.3/-0.1</t>
  </si>
  <si>
    <t>+0.2/0</t>
  </si>
  <si>
    <t>-0.1/-0.3</t>
  </si>
  <si>
    <t>+0.4/+0.2</t>
  </si>
  <si>
    <t>0/-0.3</t>
  </si>
  <si>
    <t>+0.5/+0.5</t>
  </si>
  <si>
    <t>+0.3/+0.2</t>
  </si>
  <si>
    <t>-0.2/-0.4</t>
  </si>
  <si>
    <t>+0.1/0</t>
  </si>
  <si>
    <t>0/-0.1</t>
  </si>
  <si>
    <t>+0.3/+0.3</t>
  </si>
  <si>
    <t>+0.2/+0.1</t>
  </si>
  <si>
    <t>+0.5/+0.3</t>
  </si>
  <si>
    <t>0/-0.2</t>
  </si>
  <si>
    <t>+0.8/+0.8</t>
  </si>
  <si>
    <t>-0.5/-0.3</t>
  </si>
  <si>
    <t>-0.4/-0.5</t>
  </si>
  <si>
    <t>+0.7/+0.6</t>
  </si>
  <si>
    <t>+0.6/+0.5</t>
  </si>
  <si>
    <t>0</t>
  </si>
  <si>
    <t>验货时间：11/22</t>
  </si>
  <si>
    <t>工厂负责人：叶俊东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</si>
  <si>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</si>
  <si>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</si>
  <si>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</si>
  <si>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</si>
  <si>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</si>
  <si>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</si>
  <si>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</si>
  <si>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</si>
  <si>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</si>
  <si>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</si>
  <si>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</si>
  <si>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</si>
  <si>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</si>
  <si>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</si>
  <si>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</si>
  <si>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</si>
  <si>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</si>
  <si>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</si>
  <si>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</si>
  <si>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</si>
  <si>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</si>
  <si>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</si>
  <si>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</si>
  <si>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</si>
  <si>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</si>
  <si>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</si>
  <si>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</si>
  <si>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</si>
  <si>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</si>
  <si>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</si>
  <si>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</si>
  <si>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</si>
  <si>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</si>
  <si>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</si>
  <si>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</si>
  <si>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</si>
  <si>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</si>
  <si>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</si>
  <si>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</si>
  <si>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</si>
  <si>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</si>
  <si>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</si>
  <si>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</si>
  <si>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</si>
  <si>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</si>
  <si>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</si>
  <si>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</si>
  <si>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</si>
  <si>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</si>
  <si>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</si>
  <si>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</si>
  <si>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</si>
  <si>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</si>
  <si>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</si>
  <si>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</si>
  <si>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</si>
  <si>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</si>
  <si>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</si>
  <si>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</si>
  <si>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</si>
  <si>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</si>
  <si>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</si>
  <si>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</si>
  <si>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</si>
  <si>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</si>
  <si>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</si>
  <si>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 xml:space="preserve">TAJJBM81822 </t>
  </si>
  <si>
    <t>制表时间：2023年10月20日</t>
  </si>
  <si>
    <t>测试人签名：周志刚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</si>
  <si>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</si>
  <si>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</si>
  <si>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</si>
  <si>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</si>
  <si>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</si>
  <si>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</si>
  <si>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</si>
  <si>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</si>
  <si>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</si>
  <si>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</si>
  <si>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</si>
  <si>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</si>
  <si>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</si>
  <si>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</si>
  <si>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</si>
  <si>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</si>
  <si>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</si>
  <si>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</si>
  <si>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</si>
  <si>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</si>
  <si>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</si>
  <si>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</si>
  <si>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</si>
  <si>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</si>
  <si>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</si>
  <si>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</si>
  <si>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</si>
  <si>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</si>
  <si>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</si>
  <si>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</si>
  <si>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</si>
  <si>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</si>
  <si>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</si>
  <si>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</si>
  <si>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</si>
  <si>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</si>
  <si>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</si>
  <si>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</si>
  <si>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</si>
  <si>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</si>
  <si>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</si>
  <si>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</si>
  <si>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</si>
  <si>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</si>
  <si>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</si>
  <si>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</si>
  <si>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第一次</t>
  </si>
  <si>
    <t>左前胸</t>
  </si>
  <si>
    <t>印花</t>
  </si>
  <si>
    <t>未脱色</t>
  </si>
  <si>
    <t>后领下</t>
  </si>
  <si>
    <t>尺码转印标</t>
  </si>
  <si>
    <t>未脱落</t>
  </si>
  <si>
    <t>第二次</t>
  </si>
  <si>
    <t>第三次</t>
  </si>
  <si>
    <t>第四次</t>
  </si>
  <si>
    <t>第五次</t>
  </si>
  <si>
    <t>制表时间：2023年10月15日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</si>
  <si>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</si>
  <si>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</si>
  <si>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</si>
  <si>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</si>
  <si>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</si>
  <si>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</si>
  <si>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期货定单</t>
  </si>
  <si>
    <t>产品名称</t>
  </si>
  <si>
    <t>中山源莱美</t>
  </si>
  <si>
    <t>TAJJBM81822</t>
    <phoneticPr fontId="35" type="noConversion"/>
  </si>
  <si>
    <t>黄</t>
    <phoneticPr fontId="35" type="noConversion"/>
  </si>
  <si>
    <t>张超</t>
    <phoneticPr fontId="35" type="noConversion"/>
  </si>
  <si>
    <t>齐色齐号抽验</t>
    <phoneticPr fontId="35" type="noConversion"/>
  </si>
  <si>
    <t>釦子不居中</t>
    <phoneticPr fontId="35" type="noConversion"/>
  </si>
  <si>
    <t>+1+0.5+0.3</t>
    <phoneticPr fontId="35" type="noConversion"/>
  </si>
  <si>
    <t>0-0.8-1</t>
    <phoneticPr fontId="35" type="noConversion"/>
  </si>
  <si>
    <t>+0.7-1+0</t>
    <phoneticPr fontId="35" type="noConversion"/>
  </si>
  <si>
    <t>+0.3-0.5+0</t>
    <phoneticPr fontId="35" type="noConversion"/>
  </si>
  <si>
    <t>+0-0.4-0.3</t>
    <phoneticPr fontId="35" type="noConversion"/>
  </si>
  <si>
    <t>+0.2-0.5+0</t>
    <phoneticPr fontId="35" type="noConversion"/>
  </si>
  <si>
    <t>+0+0+0</t>
    <phoneticPr fontId="35" type="noConversion"/>
  </si>
  <si>
    <t>+0-0.7+1</t>
    <phoneticPr fontId="35" type="noConversion"/>
  </si>
  <si>
    <t>-1-0.5-0.5</t>
    <phoneticPr fontId="35" type="noConversion"/>
  </si>
  <si>
    <t>+0-4-0.5</t>
    <phoneticPr fontId="35" type="noConversion"/>
  </si>
  <si>
    <t>+0.5-1+1</t>
    <phoneticPr fontId="35" type="noConversion"/>
  </si>
  <si>
    <t>+0.3-1+0</t>
    <phoneticPr fontId="35" type="noConversion"/>
  </si>
  <si>
    <t>+0+0.2-0.5</t>
    <phoneticPr fontId="35" type="noConversion"/>
  </si>
  <si>
    <t>+0-0.3-0.3</t>
    <phoneticPr fontId="35" type="noConversion"/>
  </si>
  <si>
    <t>-0.5-1-0.7</t>
    <phoneticPr fontId="35" type="noConversion"/>
  </si>
  <si>
    <t>+1-0.5+1</t>
    <phoneticPr fontId="35" type="noConversion"/>
  </si>
  <si>
    <t>+0-1.5-2</t>
    <phoneticPr fontId="35" type="noConversion"/>
  </si>
  <si>
    <t>+0-1+0</t>
    <phoneticPr fontId="35" type="noConversion"/>
  </si>
  <si>
    <t>+0+0+0.8</t>
    <phoneticPr fontId="35" type="noConversion"/>
  </si>
  <si>
    <t>+0+0+0.5</t>
    <phoneticPr fontId="35" type="noConversion"/>
  </si>
  <si>
    <t>+0+0.3+0.3</t>
    <phoneticPr fontId="35" type="noConversion"/>
  </si>
  <si>
    <t>-0.8+0.8+0.8</t>
    <phoneticPr fontId="35" type="noConversion"/>
  </si>
  <si>
    <t>+0.2+0+0.5</t>
    <phoneticPr fontId="35" type="noConversion"/>
  </si>
  <si>
    <t>+0-1.5-3</t>
    <phoneticPr fontId="35" type="noConversion"/>
  </si>
  <si>
    <t>+0-0.8-0.2</t>
    <phoneticPr fontId="35" type="noConversion"/>
  </si>
  <si>
    <t>+0-0.8+0.6</t>
    <phoneticPr fontId="35" type="noConversion"/>
  </si>
  <si>
    <t>+0.2-0.5-0.2</t>
    <phoneticPr fontId="35" type="noConversion"/>
  </si>
  <si>
    <t>+0-0.2+0.3</t>
    <phoneticPr fontId="35" type="noConversion"/>
  </si>
  <si>
    <t>-1-0.8+0</t>
    <phoneticPr fontId="35" type="noConversion"/>
  </si>
  <si>
    <t>+0.5-1.5+0</t>
    <phoneticPr fontId="35" type="noConversion"/>
  </si>
  <si>
    <t>-0.5-1-1</t>
    <phoneticPr fontId="35" type="noConversion"/>
  </si>
  <si>
    <t>-2-1-1</t>
    <phoneticPr fontId="35" type="noConversion"/>
  </si>
  <si>
    <t>+0.5-0.4-0.8</t>
    <phoneticPr fontId="35" type="noConversion"/>
  </si>
  <si>
    <t>+0-0.5+0</t>
    <phoneticPr fontId="35" type="noConversion"/>
  </si>
  <si>
    <t>-0.3-0.5+0</t>
    <phoneticPr fontId="35" type="noConversion"/>
  </si>
  <si>
    <t>-0.3-0.3+0</t>
    <phoneticPr fontId="35" type="noConversion"/>
  </si>
  <si>
    <t>+0.5+1+0</t>
    <phoneticPr fontId="35" type="noConversion"/>
  </si>
  <si>
    <t>-1-1.5+0</t>
    <phoneticPr fontId="35" type="noConversion"/>
  </si>
  <si>
    <t>+0-4-2</t>
    <phoneticPr fontId="35" type="noConversion"/>
  </si>
  <si>
    <t>+0-3-1</t>
    <phoneticPr fontId="35" type="noConversion"/>
  </si>
  <si>
    <t>-0.3-1.2+0</t>
    <phoneticPr fontId="35" type="noConversion"/>
  </si>
  <si>
    <t>+0.4+0+0.5</t>
    <phoneticPr fontId="35" type="noConversion"/>
  </si>
  <si>
    <t>-0.2-0.3-0.6</t>
    <phoneticPr fontId="35" type="noConversion"/>
  </si>
  <si>
    <t>-0.2-0.3+0</t>
    <phoneticPr fontId="35" type="noConversion"/>
  </si>
  <si>
    <t>-0.5-0.5-0.5</t>
    <phoneticPr fontId="35" type="noConversion"/>
  </si>
  <si>
    <t>尾期第2批出货1611件，抽验125件，验货合格</t>
    <phoneticPr fontId="35" type="noConversion"/>
  </si>
  <si>
    <t>印花不良</t>
    <phoneticPr fontId="35" type="noConversion"/>
  </si>
  <si>
    <t>勾丝</t>
    <phoneticPr fontId="35" type="noConversion"/>
  </si>
  <si>
    <t>冷木灰，藏蓝</t>
    <phoneticPr fontId="35" type="noConversion"/>
  </si>
  <si>
    <t>验货时间：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</si>
</sst>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/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0" fillId="0" borderId="6" xfId="0" applyBorder="1" applyAlignment="1">
      <alignment horizontal="left"/>
    </xf>
    <xf numFmtId="0" fontId="0" fillId="0" borderId="7" xfId="0" applyBorder="1"/>
    <xf numFmtId="0" fontId="8" fillId="0" borderId="2" xfId="0" applyFont="1" applyBorder="1" applyAlignment="1">
      <alignment horizontal="left" vertical="center"/>
    </xf>
    <xf numFmtId="0" fontId="10" fillId="0" borderId="2" xfId="0" applyFont="1" applyBorder="1"/>
    <xf numFmtId="0" fontId="0" fillId="0" borderId="6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 applyAlignment="1">
      <alignment vertical="center" shrinkToFit="1"/>
    </xf>
    <xf numFmtId="0" fontId="9" fillId="0" borderId="6" xfId="0" applyFont="1" applyBorder="1"/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49" fontId="14" fillId="3" borderId="2" xfId="3" applyNumberFormat="1" applyFont="1" applyFill="1" applyBorder="1" applyAlignment="1">
      <alignment horizontal="center" vertical="center"/>
    </xf>
    <xf numFmtId="0" fontId="13" fillId="3" borderId="0" xfId="4" applyFont="1" applyFill="1"/>
    <xf numFmtId="0" fontId="14" fillId="3" borderId="0" xfId="4" applyFont="1" applyFill="1"/>
    <xf numFmtId="0" fontId="0" fillId="3" borderId="0" xfId="3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15" xfId="4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5" xfId="3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center" vertical="center"/>
    </xf>
    <xf numFmtId="49" fontId="13" fillId="3" borderId="16" xfId="3" applyNumberFormat="1" applyFont="1" applyFill="1" applyBorder="1" applyAlignment="1">
      <alignment horizontal="center" vertical="center"/>
    </xf>
    <xf numFmtId="49" fontId="14" fillId="3" borderId="5" xfId="3" applyNumberFormat="1" applyFont="1" applyFill="1" applyBorder="1" applyAlignment="1">
      <alignment horizontal="center" vertical="center"/>
    </xf>
    <xf numFmtId="49" fontId="14" fillId="3" borderId="14" xfId="3" applyNumberFormat="1" applyFont="1" applyFill="1" applyBorder="1" applyAlignment="1">
      <alignment horizontal="center" vertical="center"/>
    </xf>
    <xf numFmtId="49" fontId="13" fillId="3" borderId="5" xfId="3" applyNumberFormat="1" applyFont="1" applyFill="1" applyBorder="1" applyAlignment="1">
      <alignment horizontal="center" vertical="center"/>
    </xf>
    <xf numFmtId="49" fontId="13" fillId="3" borderId="14" xfId="3" applyNumberFormat="1" applyFont="1" applyFill="1" applyBorder="1" applyAlignment="1">
      <alignment horizontal="center" vertical="center"/>
    </xf>
    <xf numFmtId="14" fontId="13" fillId="3" borderId="0" xfId="4" applyNumberFormat="1" applyFont="1" applyFill="1"/>
    <xf numFmtId="0" fontId="17" fillId="0" borderId="0" xfId="2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20" fillId="0" borderId="20" xfId="2" applyFont="1" applyBorder="1">
      <alignment vertical="center"/>
    </xf>
    <xf numFmtId="0" fontId="16" fillId="0" borderId="21" xfId="2" applyFont="1" applyBorder="1" applyAlignment="1">
      <alignment horizontal="center" vertical="center"/>
    </xf>
    <xf numFmtId="0" fontId="20" fillId="0" borderId="21" xfId="2" applyFont="1" applyBorder="1">
      <alignment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>
      <alignment vertical="center"/>
    </xf>
    <xf numFmtId="0" fontId="20" fillId="0" borderId="23" xfId="2" applyFont="1" applyBorder="1">
      <alignment vertical="center"/>
    </xf>
    <xf numFmtId="0" fontId="8" fillId="0" borderId="23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20" fillId="0" borderId="24" xfId="2" applyFont="1" applyBorder="1">
      <alignment vertical="center"/>
    </xf>
    <xf numFmtId="0" fontId="20" fillId="0" borderId="25" xfId="2" applyFont="1" applyBorder="1">
      <alignment vertical="center"/>
    </xf>
    <xf numFmtId="0" fontId="8" fillId="0" borderId="21" xfId="2" applyFont="1" applyBorder="1" applyAlignment="1">
      <alignment horizontal="left" vertical="center"/>
    </xf>
    <xf numFmtId="0" fontId="8" fillId="0" borderId="21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58" fontId="8" fillId="0" borderId="23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3" borderId="2" xfId="3" applyFont="1" applyFill="1" applyBorder="1">
      <alignment vertical="center"/>
    </xf>
    <xf numFmtId="0" fontId="13" fillId="3" borderId="2" xfId="4" applyFont="1" applyFill="1" applyBorder="1"/>
    <xf numFmtId="0" fontId="14" fillId="3" borderId="2" xfId="4" applyFont="1" applyFill="1" applyBorder="1"/>
    <xf numFmtId="49" fontId="14" fillId="3" borderId="3" xfId="4" applyNumberFormat="1" applyFont="1" applyFill="1" applyBorder="1" applyAlignment="1">
      <alignment horizontal="center"/>
    </xf>
    <xf numFmtId="49" fontId="14" fillId="3" borderId="3" xfId="3" applyNumberFormat="1" applyFont="1" applyFill="1" applyBorder="1" applyAlignment="1">
      <alignment horizontal="center" vertical="center"/>
    </xf>
    <xf numFmtId="49" fontId="14" fillId="3" borderId="44" xfId="4" applyNumberFormat="1" applyFont="1" applyFill="1" applyBorder="1" applyAlignment="1">
      <alignment horizontal="center"/>
    </xf>
    <xf numFmtId="0" fontId="0" fillId="3" borderId="2" xfId="3" applyFont="1" applyFill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6" fillId="0" borderId="21" xfId="2" applyFont="1" applyBorder="1">
      <alignment vertical="center"/>
    </xf>
    <xf numFmtId="0" fontId="16" fillId="0" borderId="37" xfId="2" applyFont="1" applyBorder="1">
      <alignment vertical="center"/>
    </xf>
    <xf numFmtId="0" fontId="15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4" xfId="2" applyFont="1" applyBorder="1">
      <alignment vertical="center"/>
    </xf>
    <xf numFmtId="0" fontId="17" fillId="0" borderId="25" xfId="2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7" fillId="0" borderId="25" xfId="2" applyBorder="1">
      <alignment vertical="center"/>
    </xf>
    <xf numFmtId="0" fontId="15" fillId="0" borderId="25" xfId="2" applyFont="1" applyBorder="1">
      <alignment vertical="center"/>
    </xf>
    <xf numFmtId="0" fontId="17" fillId="0" borderId="21" xfId="2" applyBorder="1" applyAlignment="1">
      <alignment horizontal="left" vertical="center"/>
    </xf>
    <xf numFmtId="0" fontId="17" fillId="0" borderId="21" xfId="2" applyBorder="1">
      <alignment vertical="center"/>
    </xf>
    <xf numFmtId="0" fontId="15" fillId="0" borderId="21" xfId="2" applyFont="1" applyBorder="1">
      <alignment vertical="center"/>
    </xf>
    <xf numFmtId="0" fontId="16" fillId="0" borderId="23" xfId="2" applyFont="1" applyBorder="1" applyAlignment="1">
      <alignment horizontal="left" vertical="center"/>
    </xf>
    <xf numFmtId="0" fontId="15" fillId="0" borderId="21" xfId="2" applyFont="1" applyBorder="1" applyAlignment="1">
      <alignment horizontal="center" vertical="center"/>
    </xf>
    <xf numFmtId="0" fontId="19" fillId="0" borderId="45" xfId="2" applyFont="1" applyBorder="1">
      <alignment vertical="center"/>
    </xf>
    <xf numFmtId="0" fontId="19" fillId="0" borderId="46" xfId="2" applyFont="1" applyBorder="1">
      <alignment vertical="center"/>
    </xf>
    <xf numFmtId="0" fontId="16" fillId="0" borderId="46" xfId="2" applyFont="1" applyBorder="1">
      <alignment vertical="center"/>
    </xf>
    <xf numFmtId="58" fontId="17" fillId="0" borderId="46" xfId="2" applyNumberFormat="1" applyBorder="1">
      <alignment vertical="center"/>
    </xf>
    <xf numFmtId="0" fontId="16" fillId="0" borderId="38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3" fillId="3" borderId="53" xfId="4" applyFont="1" applyFill="1" applyBorder="1"/>
    <xf numFmtId="0" fontId="14" fillId="3" borderId="53" xfId="4" applyFont="1" applyFill="1" applyBorder="1"/>
    <xf numFmtId="0" fontId="0" fillId="3" borderId="53" xfId="3" applyFont="1" applyFill="1" applyBorder="1">
      <alignment vertical="center"/>
    </xf>
    <xf numFmtId="49" fontId="14" fillId="3" borderId="44" xfId="3" applyNumberFormat="1" applyFont="1" applyFill="1" applyBorder="1" applyAlignment="1">
      <alignment horizontal="center" vertical="center"/>
    </xf>
    <xf numFmtId="49" fontId="14" fillId="3" borderId="54" xfId="3" applyNumberFormat="1" applyFont="1" applyFill="1" applyBorder="1" applyAlignment="1">
      <alignment horizontal="center" vertical="center"/>
    </xf>
    <xf numFmtId="49" fontId="14" fillId="3" borderId="55" xfId="3" applyNumberFormat="1" applyFont="1" applyFill="1" applyBorder="1" applyAlignment="1">
      <alignment horizontal="center" vertical="center"/>
    </xf>
    <xf numFmtId="49" fontId="14" fillId="3" borderId="56" xfId="4" applyNumberFormat="1" applyFont="1" applyFill="1" applyBorder="1" applyAlignment="1">
      <alignment horizontal="center"/>
    </xf>
    <xf numFmtId="49" fontId="14" fillId="3" borderId="57" xfId="4" applyNumberFormat="1" applyFont="1" applyFill="1" applyBorder="1" applyAlignment="1">
      <alignment horizontal="center"/>
    </xf>
    <xf numFmtId="49" fontId="14" fillId="3" borderId="58" xfId="3" applyNumberFormat="1" applyFont="1" applyFill="1" applyBorder="1" applyAlignment="1">
      <alignment horizontal="center" vertical="center"/>
    </xf>
    <xf numFmtId="49" fontId="14" fillId="3" borderId="59" xfId="4" applyNumberFormat="1" applyFont="1" applyFill="1" applyBorder="1" applyAlignment="1">
      <alignment horizontal="center"/>
    </xf>
    <xf numFmtId="49" fontId="14" fillId="3" borderId="60" xfId="4" applyNumberFormat="1" applyFont="1" applyFill="1" applyBorder="1" applyAlignment="1">
      <alignment horizontal="center"/>
    </xf>
    <xf numFmtId="0" fontId="15" fillId="0" borderId="22" xfId="2" applyFont="1" applyBorder="1">
      <alignment vertical="center"/>
    </xf>
    <xf numFmtId="0" fontId="15" fillId="0" borderId="48" xfId="2" applyFont="1" applyBorder="1">
      <alignment vertical="center"/>
    </xf>
    <xf numFmtId="0" fontId="17" fillId="0" borderId="49" xfId="2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7" fillId="0" borderId="49" xfId="2" applyBorder="1">
      <alignment vertical="center"/>
    </xf>
    <xf numFmtId="0" fontId="15" fillId="0" borderId="49" xfId="2" applyFont="1" applyBorder="1">
      <alignment vertical="center"/>
    </xf>
    <xf numFmtId="0" fontId="15" fillId="0" borderId="48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7" fillId="0" borderId="49" xfId="2" applyBorder="1" applyAlignment="1">
      <alignment horizontal="center" vertical="center"/>
    </xf>
    <xf numFmtId="0" fontId="17" fillId="0" borderId="21" xfId="2" applyBorder="1" applyAlignment="1">
      <alignment horizontal="center" vertical="center"/>
    </xf>
    <xf numFmtId="0" fontId="26" fillId="0" borderId="62" xfId="2" applyFont="1" applyBorder="1" applyAlignment="1">
      <alignment horizontal="left" vertical="center" wrapText="1"/>
    </xf>
    <xf numFmtId="9" fontId="16" fillId="0" borderId="21" xfId="2" applyNumberFormat="1" applyFont="1" applyBorder="1" applyAlignment="1">
      <alignment horizontal="center" vertical="center"/>
    </xf>
    <xf numFmtId="0" fontId="19" fillId="0" borderId="18" xfId="2" applyFont="1" applyBorder="1">
      <alignment vertical="center"/>
    </xf>
    <xf numFmtId="0" fontId="19" fillId="0" borderId="19" xfId="2" applyFont="1" applyBorder="1">
      <alignment vertical="center"/>
    </xf>
    <xf numFmtId="0" fontId="16" fillId="0" borderId="66" xfId="2" applyFont="1" applyBorder="1">
      <alignment vertical="center"/>
    </xf>
    <xf numFmtId="0" fontId="19" fillId="0" borderId="66" xfId="2" applyFont="1" applyBorder="1">
      <alignment vertical="center"/>
    </xf>
    <xf numFmtId="58" fontId="17" fillId="0" borderId="19" xfId="2" applyNumberFormat="1" applyBorder="1">
      <alignment vertical="center"/>
    </xf>
    <xf numFmtId="0" fontId="17" fillId="0" borderId="66" xfId="2" applyBorder="1">
      <alignment vertical="center"/>
    </xf>
    <xf numFmtId="0" fontId="16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8" fillId="0" borderId="37" xfId="2" applyFont="1" applyBorder="1" applyAlignment="1">
      <alignment horizontal="left" vertical="center" wrapText="1"/>
    </xf>
    <xf numFmtId="0" fontId="28" fillId="0" borderId="37" xfId="2" applyFont="1" applyBorder="1" applyAlignment="1">
      <alignment horizontal="left" vertical="center"/>
    </xf>
    <xf numFmtId="0" fontId="30" fillId="0" borderId="43" xfId="0" applyFont="1" applyBorder="1"/>
    <xf numFmtId="0" fontId="30" fillId="0" borderId="2" xfId="0" applyFont="1" applyBorder="1"/>
    <xf numFmtId="0" fontId="30" fillId="5" borderId="2" xfId="0" applyFont="1" applyFill="1" applyBorder="1"/>
    <xf numFmtId="0" fontId="0" fillId="0" borderId="43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0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20" fillId="0" borderId="24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0" fillId="0" borderId="25" xfId="2" applyFont="1" applyBorder="1" applyAlignment="1">
      <alignment horizontal="center" vertical="center"/>
    </xf>
    <xf numFmtId="0" fontId="38" fillId="0" borderId="25" xfId="2" applyFont="1" applyBorder="1">
      <alignment vertical="center"/>
    </xf>
    <xf numFmtId="0" fontId="37" fillId="0" borderId="21" xfId="2" applyFont="1" applyBorder="1" applyAlignment="1">
      <alignment horizontal="right" vertical="center"/>
    </xf>
    <xf numFmtId="0" fontId="38" fillId="0" borderId="21" xfId="2" applyFont="1" applyBorder="1" applyAlignment="1">
      <alignment horizontal="left" vertical="center"/>
    </xf>
    <xf numFmtId="0" fontId="38" fillId="0" borderId="37" xfId="2" applyFont="1" applyBorder="1" applyAlignment="1">
      <alignment horizontal="left" vertical="center"/>
    </xf>
    <xf numFmtId="0" fontId="38" fillId="0" borderId="23" xfId="2" applyFont="1" applyBorder="1">
      <alignment vertical="center"/>
    </xf>
    <xf numFmtId="0" fontId="38" fillId="0" borderId="23" xfId="2" applyFont="1" applyBorder="1" applyAlignment="1">
      <alignment horizontal="left" vertical="center"/>
    </xf>
    <xf numFmtId="0" fontId="38" fillId="0" borderId="38" xfId="2" applyFont="1" applyBorder="1" applyAlignment="1">
      <alignment horizontal="left" vertical="center"/>
    </xf>
    <xf numFmtId="0" fontId="39" fillId="3" borderId="2" xfId="3" applyFont="1" applyFill="1" applyBorder="1" applyAlignment="1">
      <alignment horizontal="center" vertical="center"/>
    </xf>
    <xf numFmtId="49" fontId="39" fillId="3" borderId="2" xfId="3" applyNumberFormat="1" applyFont="1" applyFill="1" applyBorder="1" applyAlignment="1">
      <alignment horizontal="center" vertical="center"/>
    </xf>
    <xf numFmtId="49" fontId="40" fillId="3" borderId="2" xfId="3" applyNumberFormat="1" applyFont="1" applyFill="1" applyBorder="1" applyAlignment="1">
      <alignment horizontal="center" vertical="center"/>
    </xf>
    <xf numFmtId="49" fontId="40" fillId="3" borderId="5" xfId="3" applyNumberFormat="1" applyFont="1" applyFill="1" applyBorder="1" applyAlignment="1">
      <alignment horizontal="center" vertical="center"/>
    </xf>
    <xf numFmtId="49" fontId="39" fillId="3" borderId="5" xfId="3" applyNumberFormat="1" applyFont="1" applyFill="1" applyBorder="1" applyAlignment="1">
      <alignment horizontal="center" vertical="center"/>
    </xf>
    <xf numFmtId="49" fontId="39" fillId="3" borderId="16" xfId="3" applyNumberFormat="1" applyFont="1" applyFill="1" applyBorder="1" applyAlignment="1">
      <alignment horizontal="center" vertical="center"/>
    </xf>
    <xf numFmtId="49" fontId="40" fillId="3" borderId="44" xfId="3" applyNumberFormat="1" applyFont="1" applyFill="1" applyBorder="1" applyAlignment="1">
      <alignment horizontal="center" vertical="center"/>
    </xf>
    <xf numFmtId="49" fontId="39" fillId="3" borderId="14" xfId="3" applyNumberFormat="1" applyFont="1" applyFill="1" applyBorder="1" applyAlignment="1">
      <alignment horizontal="center" vertical="center"/>
    </xf>
    <xf numFmtId="49" fontId="40" fillId="3" borderId="54" xfId="3" applyNumberFormat="1" applyFont="1" applyFill="1" applyBorder="1" applyAlignment="1">
      <alignment horizontal="center" vertical="center"/>
    </xf>
    <xf numFmtId="0" fontId="39" fillId="3" borderId="0" xfId="4" applyFont="1" applyFill="1"/>
    <xf numFmtId="0" fontId="29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25" fillId="0" borderId="17" xfId="2" applyFont="1" applyBorder="1" applyAlignment="1">
      <alignment horizontal="center" vertical="top"/>
    </xf>
    <xf numFmtId="0" fontId="16" fillId="0" borderId="19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 shrinkToFit="1"/>
    </xf>
    <xf numFmtId="0" fontId="17" fillId="0" borderId="19" xfId="2" applyBorder="1" applyAlignment="1">
      <alignment horizontal="center" vertical="center"/>
    </xf>
    <xf numFmtId="0" fontId="17" fillId="0" borderId="36" xfId="2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41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14" fontId="16" fillId="0" borderId="21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16" fillId="0" borderId="28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8" xfId="2" applyNumberFormat="1" applyFont="1" applyBorder="1" applyAlignment="1">
      <alignment horizontal="center" vertical="center"/>
    </xf>
    <xf numFmtId="0" fontId="15" fillId="0" borderId="6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67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left" vertical="center" wrapText="1"/>
    </xf>
    <xf numFmtId="0" fontId="15" fillId="0" borderId="48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27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9" fontId="16" fillId="0" borderId="33" xfId="2" applyNumberFormat="1" applyFont="1" applyBorder="1" applyAlignment="1">
      <alignment horizontal="left" vertical="center"/>
    </xf>
    <xf numFmtId="9" fontId="16" fillId="0" borderId="34" xfId="2" applyNumberFormat="1" applyFont="1" applyBorder="1" applyAlignment="1">
      <alignment horizontal="left" vertical="center"/>
    </xf>
    <xf numFmtId="9" fontId="16" fillId="0" borderId="42" xfId="2" applyNumberFormat="1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65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27" fillId="0" borderId="46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16" fillId="0" borderId="61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67" xfId="2" applyFont="1" applyBorder="1" applyAlignment="1">
      <alignment horizontal="left" vertical="center"/>
    </xf>
    <xf numFmtId="0" fontId="13" fillId="3" borderId="0" xfId="4" applyFont="1" applyFill="1" applyAlignment="1">
      <alignment horizontal="center"/>
    </xf>
    <xf numFmtId="0" fontId="14" fillId="3" borderId="0" xfId="4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14" xfId="4" applyFont="1" applyFill="1" applyBorder="1" applyAlignment="1">
      <alignment horizontal="center" vertical="center"/>
    </xf>
    <xf numFmtId="0" fontId="13" fillId="3" borderId="11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2" xfId="4" applyFont="1" applyFill="1" applyBorder="1" applyAlignment="1">
      <alignment horizontal="center"/>
    </xf>
    <xf numFmtId="0" fontId="24" fillId="0" borderId="17" xfId="2" applyFont="1" applyBorder="1" applyAlignment="1">
      <alignment horizontal="center" vertical="top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46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7" fillId="0" borderId="46" xfId="2" applyBorder="1" applyAlignment="1">
      <alignment horizontal="center" vertical="center"/>
    </xf>
    <xf numFmtId="0" fontId="17" fillId="0" borderId="50" xfId="2" applyBorder="1" applyAlignment="1">
      <alignment horizontal="center" vertical="center"/>
    </xf>
    <xf numFmtId="0" fontId="14" fillId="3" borderId="3" xfId="4" applyFont="1" applyFill="1" applyBorder="1" applyAlignment="1">
      <alignment horizontal="center"/>
    </xf>
    <xf numFmtId="0" fontId="18" fillId="0" borderId="17" xfId="2" applyFont="1" applyBorder="1" applyAlignment="1">
      <alignment horizontal="center" vertical="top"/>
    </xf>
    <xf numFmtId="0" fontId="37" fillId="0" borderId="25" xfId="2" applyFont="1" applyBorder="1" applyAlignment="1">
      <alignment horizontal="center" vertical="center"/>
    </xf>
    <xf numFmtId="0" fontId="38" fillId="0" borderId="25" xfId="2" applyFont="1" applyBorder="1" applyAlignment="1">
      <alignment horizontal="center" vertical="center"/>
    </xf>
    <xf numFmtId="0" fontId="38" fillId="0" borderId="41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37" fillId="0" borderId="21" xfId="2" applyFont="1" applyBorder="1" applyAlignment="1">
      <alignment horizontal="center" vertical="center"/>
    </xf>
    <xf numFmtId="0" fontId="20" fillId="0" borderId="23" xfId="2" applyFont="1" applyBorder="1" applyAlignment="1">
      <alignment horizontal="left" vertical="center"/>
    </xf>
    <xf numFmtId="0" fontId="37" fillId="0" borderId="23" xfId="2" applyFont="1" applyBorder="1" applyAlignment="1">
      <alignment horizontal="right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3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17" fillId="0" borderId="23" xfId="2" applyBorder="1" applyAlignment="1">
      <alignment horizontal="center" vertical="center"/>
    </xf>
    <xf numFmtId="0" fontId="17" fillId="0" borderId="38" xfId="2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32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17" fillId="0" borderId="30" xfId="2" applyBorder="1" applyAlignment="1">
      <alignment horizontal="left" vertical="center"/>
    </xf>
    <xf numFmtId="0" fontId="17" fillId="0" borderId="29" xfId="2" applyBorder="1" applyAlignment="1">
      <alignment horizontal="left" vertical="center"/>
    </xf>
    <xf numFmtId="0" fontId="17" fillId="0" borderId="40" xfId="2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2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38" fillId="0" borderId="23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58" fontId="38" fillId="0" borderId="21" xfId="2" applyNumberFormat="1" applyFont="1" applyBorder="1" applyAlignment="1">
      <alignment horizontal="center" vertical="center"/>
    </xf>
    <xf numFmtId="0" fontId="38" fillId="0" borderId="2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4" xr:uid="{00000000-0005-0000-0000-000034000000}"/>
    <cellStyle name="常规 4" xfId="3" xr:uid="{00000000-0005-0000-0000-000033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0</xdr:rowOff>
        </xdr:from>
        <xdr:to>
          <xdr:col>9</xdr:col>
          <xdr:colOff>619125</xdr:colOff>
          <xdr:row>6</xdr:row>
          <xdr:rowOff>171450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</xdr:row>
          <xdr:rowOff>0</xdr:rowOff>
        </xdr:from>
        <xdr:to>
          <xdr:col>10</xdr:col>
          <xdr:colOff>619125</xdr:colOff>
          <xdr:row>6</xdr:row>
          <xdr:rowOff>171450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</xdr:row>
          <xdr:rowOff>0</xdr:rowOff>
        </xdr:from>
        <xdr:to>
          <xdr:col>10</xdr:col>
          <xdr:colOff>619125</xdr:colOff>
          <xdr:row>6</xdr:row>
          <xdr:rowOff>171450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0</xdr:rowOff>
        </xdr:from>
        <xdr:to>
          <xdr:col>9</xdr:col>
          <xdr:colOff>619125</xdr:colOff>
          <xdr:row>6</xdr:row>
          <xdr:rowOff>171450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638175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6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6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69" customWidth="1"/>
    <col min="3" max="3" width="10.125" customWidth="1"/>
  </cols>
  <sheetData>
    <row r="1" spans="1:2" ht="21" customHeight="1" x14ac:dyDescent="0.15">
      <c r="A1" s="170"/>
      <c r="B1" s="171" t="s">
        <v>0</v>
      </c>
    </row>
    <row r="2" spans="1:2" x14ac:dyDescent="0.15">
      <c r="A2" s="5">
        <v>1</v>
      </c>
      <c r="B2" s="172" t="s">
        <v>1</v>
      </c>
    </row>
    <row r="3" spans="1:2" x14ac:dyDescent="0.15">
      <c r="A3" s="5">
        <v>2</v>
      </c>
      <c r="B3" s="172" t="s">
        <v>2</v>
      </c>
    </row>
    <row r="4" spans="1:2" x14ac:dyDescent="0.15">
      <c r="A4" s="5">
        <v>3</v>
      </c>
      <c r="B4" s="172" t="s">
        <v>3</v>
      </c>
    </row>
    <row r="5" spans="1:2" x14ac:dyDescent="0.15">
      <c r="A5" s="5">
        <v>4</v>
      </c>
      <c r="B5" s="172" t="s">
        <v>4</v>
      </c>
    </row>
    <row r="6" spans="1:2" x14ac:dyDescent="0.15">
      <c r="A6" s="5">
        <v>5</v>
      </c>
      <c r="B6" s="172" t="s">
        <v>5</v>
      </c>
    </row>
    <row r="7" spans="1:2" ht="13.5" customHeight="1" x14ac:dyDescent="0.15">
      <c r="A7" s="5">
        <v>6</v>
      </c>
      <c r="B7" s="172" t="s">
        <v>6</v>
      </c>
    </row>
    <row r="8" spans="1:2" s="168" customFormat="1" ht="15" customHeight="1" x14ac:dyDescent="0.15">
      <c r="A8" s="173">
        <v>7</v>
      </c>
      <c r="B8" s="174" t="s">
        <v>7</v>
      </c>
    </row>
    <row r="9" spans="1:2" x14ac:dyDescent="0.15">
      <c r="A9" s="5"/>
      <c r="B9" s="172"/>
    </row>
    <row r="10" spans="1:2" ht="18.95" customHeight="1" x14ac:dyDescent="0.15">
      <c r="A10" s="170"/>
      <c r="B10" s="175" t="s">
        <v>8</v>
      </c>
    </row>
    <row r="11" spans="1:2" ht="15.95" customHeight="1" x14ac:dyDescent="0.15">
      <c r="A11" s="5">
        <v>1</v>
      </c>
      <c r="B11" s="176" t="s">
        <v>9</v>
      </c>
    </row>
    <row r="12" spans="1:2" x14ac:dyDescent="0.15">
      <c r="A12" s="5">
        <v>2</v>
      </c>
      <c r="B12" s="172" t="s">
        <v>10</v>
      </c>
    </row>
    <row r="13" spans="1:2" x14ac:dyDescent="0.15">
      <c r="A13" s="5">
        <v>3</v>
      </c>
      <c r="B13" s="174" t="s">
        <v>11</v>
      </c>
    </row>
    <row r="14" spans="1:2" x14ac:dyDescent="0.15">
      <c r="A14" s="5">
        <v>4</v>
      </c>
      <c r="B14" s="172" t="s">
        <v>12</v>
      </c>
    </row>
    <row r="15" spans="1:2" x14ac:dyDescent="0.15">
      <c r="A15" s="5">
        <v>5</v>
      </c>
      <c r="B15" s="172" t="s">
        <v>13</v>
      </c>
    </row>
    <row r="16" spans="1:2" x14ac:dyDescent="0.15">
      <c r="A16" s="5">
        <v>6</v>
      </c>
      <c r="B16" s="172" t="s">
        <v>14</v>
      </c>
    </row>
    <row r="17" spans="1:2" x14ac:dyDescent="0.15">
      <c r="A17" s="5">
        <v>7</v>
      </c>
      <c r="B17" s="172" t="s">
        <v>15</v>
      </c>
    </row>
    <row r="18" spans="1:2" x14ac:dyDescent="0.15">
      <c r="A18" s="5"/>
      <c r="B18" s="172"/>
    </row>
    <row r="19" spans="1:2" ht="20.25" x14ac:dyDescent="0.15">
      <c r="A19" s="170"/>
      <c r="B19" s="171" t="s">
        <v>16</v>
      </c>
    </row>
    <row r="20" spans="1:2" x14ac:dyDescent="0.15">
      <c r="A20" s="5">
        <v>1</v>
      </c>
      <c r="B20" s="172" t="s">
        <v>17</v>
      </c>
    </row>
    <row r="21" spans="1:2" x14ac:dyDescent="0.15">
      <c r="A21" s="5">
        <v>2</v>
      </c>
      <c r="B21" s="172" t="s">
        <v>18</v>
      </c>
    </row>
    <row r="22" spans="1:2" x14ac:dyDescent="0.15">
      <c r="A22" s="5">
        <v>3</v>
      </c>
      <c r="B22" s="172" t="s">
        <v>19</v>
      </c>
    </row>
    <row r="23" spans="1:2" x14ac:dyDescent="0.15">
      <c r="A23" s="5">
        <v>4</v>
      </c>
      <c r="B23" s="172" t="s">
        <v>20</v>
      </c>
    </row>
    <row r="24" spans="1:2" x14ac:dyDescent="0.15">
      <c r="A24" s="5">
        <v>5</v>
      </c>
      <c r="B24" s="172" t="s">
        <v>21</v>
      </c>
    </row>
    <row r="25" spans="1:2" x14ac:dyDescent="0.15">
      <c r="A25" s="5">
        <v>6</v>
      </c>
      <c r="B25" s="172" t="s">
        <v>22</v>
      </c>
    </row>
    <row r="26" spans="1:2" x14ac:dyDescent="0.15">
      <c r="A26" s="5">
        <v>7</v>
      </c>
      <c r="B26" s="172" t="s">
        <v>23</v>
      </c>
    </row>
    <row r="27" spans="1:2" x14ac:dyDescent="0.15">
      <c r="A27" s="5"/>
      <c r="B27" s="172"/>
    </row>
    <row r="28" spans="1:2" ht="20.25" x14ac:dyDescent="0.15">
      <c r="A28" s="170"/>
      <c r="B28" s="171" t="s">
        <v>24</v>
      </c>
    </row>
    <row r="29" spans="1:2" x14ac:dyDescent="0.15">
      <c r="A29" s="5">
        <v>1</v>
      </c>
      <c r="B29" s="172" t="s">
        <v>25</v>
      </c>
    </row>
    <row r="30" spans="1:2" x14ac:dyDescent="0.15">
      <c r="A30" s="5">
        <v>2</v>
      </c>
      <c r="B30" s="172" t="s">
        <v>26</v>
      </c>
    </row>
    <row r="31" spans="1:2" x14ac:dyDescent="0.15">
      <c r="A31" s="5">
        <v>3</v>
      </c>
      <c r="B31" s="172" t="s">
        <v>27</v>
      </c>
    </row>
    <row r="32" spans="1:2" x14ac:dyDescent="0.15">
      <c r="A32" s="5">
        <v>4</v>
      </c>
      <c r="B32" s="172" t="s">
        <v>28</v>
      </c>
    </row>
    <row r="33" spans="1:2" x14ac:dyDescent="0.15">
      <c r="A33" s="5">
        <v>5</v>
      </c>
      <c r="B33" s="172" t="s">
        <v>29</v>
      </c>
    </row>
    <row r="34" spans="1:2" x14ac:dyDescent="0.15">
      <c r="A34" s="5">
        <v>6</v>
      </c>
      <c r="B34" s="172" t="s">
        <v>30</v>
      </c>
    </row>
    <row r="35" spans="1:2" x14ac:dyDescent="0.15">
      <c r="A35" s="5">
        <v>7</v>
      </c>
      <c r="B35" s="172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zoomScalePageLayoutView="125" workbookViewId="0">
      <selection activeCell="E4" sqref="E4:F6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8" t="s">
        <v>306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 x14ac:dyDescent="0.3">
      <c r="A2" s="387" t="s">
        <v>283</v>
      </c>
      <c r="B2" s="388" t="s">
        <v>288</v>
      </c>
      <c r="C2" s="388" t="s">
        <v>284</v>
      </c>
      <c r="D2" s="388" t="s">
        <v>285</v>
      </c>
      <c r="E2" s="388" t="s">
        <v>286</v>
      </c>
      <c r="F2" s="388" t="s">
        <v>287</v>
      </c>
      <c r="G2" s="387" t="s">
        <v>307</v>
      </c>
      <c r="H2" s="387"/>
      <c r="I2" s="387" t="s">
        <v>308</v>
      </c>
      <c r="J2" s="387"/>
      <c r="K2" s="393" t="s">
        <v>309</v>
      </c>
      <c r="L2" s="395" t="s">
        <v>310</v>
      </c>
      <c r="M2" s="397" t="s">
        <v>311</v>
      </c>
    </row>
    <row r="3" spans="1:13" s="1" customFormat="1" ht="16.5" x14ac:dyDescent="0.3">
      <c r="A3" s="387"/>
      <c r="B3" s="389"/>
      <c r="C3" s="389"/>
      <c r="D3" s="389"/>
      <c r="E3" s="389"/>
      <c r="F3" s="389"/>
      <c r="G3" s="3" t="s">
        <v>312</v>
      </c>
      <c r="H3" s="3" t="s">
        <v>313</v>
      </c>
      <c r="I3" s="3" t="s">
        <v>312</v>
      </c>
      <c r="J3" s="3" t="s">
        <v>313</v>
      </c>
      <c r="K3" s="394"/>
      <c r="L3" s="396"/>
      <c r="M3" s="398"/>
    </row>
    <row r="4" spans="1:13" x14ac:dyDescent="0.15">
      <c r="A4" s="24"/>
      <c r="B4" s="25" t="s">
        <v>300</v>
      </c>
      <c r="C4" s="10">
        <v>230819012</v>
      </c>
      <c r="D4" s="25" t="s">
        <v>299</v>
      </c>
      <c r="E4" s="11" t="s">
        <v>118</v>
      </c>
      <c r="F4" s="12" t="s">
        <v>60</v>
      </c>
      <c r="G4" s="25">
        <v>0</v>
      </c>
      <c r="H4" s="25">
        <v>0.6</v>
      </c>
      <c r="I4" s="25">
        <v>2</v>
      </c>
      <c r="J4" s="25">
        <v>1</v>
      </c>
      <c r="K4" s="25"/>
      <c r="L4" s="25"/>
      <c r="M4" s="25" t="s">
        <v>301</v>
      </c>
    </row>
    <row r="5" spans="1:13" x14ac:dyDescent="0.15">
      <c r="A5" s="24"/>
      <c r="B5" s="25" t="s">
        <v>300</v>
      </c>
      <c r="C5" s="10">
        <v>230914021</v>
      </c>
      <c r="D5" s="25" t="s">
        <v>299</v>
      </c>
      <c r="E5" s="11" t="s">
        <v>117</v>
      </c>
      <c r="F5" s="12" t="s">
        <v>302</v>
      </c>
      <c r="G5" s="25">
        <v>1.2</v>
      </c>
      <c r="H5" s="25">
        <v>1</v>
      </c>
      <c r="I5" s="25">
        <v>2.4</v>
      </c>
      <c r="J5" s="25">
        <v>1.2</v>
      </c>
      <c r="K5" s="25"/>
      <c r="L5" s="25"/>
      <c r="M5" s="25" t="s">
        <v>301</v>
      </c>
    </row>
    <row r="6" spans="1:13" x14ac:dyDescent="0.15">
      <c r="A6" s="24"/>
      <c r="B6" s="25" t="s">
        <v>300</v>
      </c>
      <c r="C6" s="10">
        <v>230905065</v>
      </c>
      <c r="D6" s="25" t="s">
        <v>299</v>
      </c>
      <c r="E6" s="11" t="s">
        <v>119</v>
      </c>
      <c r="F6" s="12" t="s">
        <v>60</v>
      </c>
      <c r="G6" s="25">
        <v>1.2</v>
      </c>
      <c r="H6" s="25">
        <v>2.4</v>
      </c>
      <c r="I6" s="25">
        <v>2.6</v>
      </c>
      <c r="J6" s="25">
        <v>3</v>
      </c>
      <c r="K6" s="25"/>
      <c r="L6" s="25"/>
      <c r="M6" s="25" t="s">
        <v>301</v>
      </c>
    </row>
    <row r="7" spans="1:13" s="2" customFormat="1" x14ac:dyDescent="0.15">
      <c r="A7" s="379" t="s">
        <v>303</v>
      </c>
      <c r="B7" s="380"/>
      <c r="C7" s="380"/>
      <c r="D7" s="380"/>
      <c r="E7" s="381"/>
      <c r="F7" s="382"/>
      <c r="G7" s="384"/>
      <c r="H7" s="379" t="s">
        <v>314</v>
      </c>
      <c r="I7" s="380"/>
      <c r="J7" s="380"/>
      <c r="K7" s="381"/>
      <c r="L7" s="390"/>
      <c r="M7" s="391"/>
    </row>
    <row r="8" spans="1:13" ht="16.5" x14ac:dyDescent="0.15">
      <c r="A8" s="385" t="s">
        <v>315</v>
      </c>
      <c r="B8" s="392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</row>
  </sheetData>
  <mergeCells count="17"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7:E7"/>
    <mergeCell ref="F7:G7"/>
    <mergeCell ref="H7:K7"/>
    <mergeCell ref="L7:M7"/>
  </mergeCells>
  <phoneticPr fontId="35" type="noConversion"/>
  <dataValidations count="1">
    <dataValidation type="list" allowBlank="1" showInputMessage="1" showErrorMessage="1" sqref="M1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8" t="s">
        <v>316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 x14ac:dyDescent="0.3">
      <c r="A2" s="388" t="s">
        <v>317</v>
      </c>
      <c r="B2" s="388" t="s">
        <v>288</v>
      </c>
      <c r="C2" s="388" t="s">
        <v>284</v>
      </c>
      <c r="D2" s="388" t="s">
        <v>285</v>
      </c>
      <c r="E2" s="388" t="s">
        <v>286</v>
      </c>
      <c r="F2" s="388" t="s">
        <v>287</v>
      </c>
      <c r="G2" s="399" t="s">
        <v>318</v>
      </c>
      <c r="H2" s="400"/>
      <c r="I2" s="401"/>
      <c r="J2" s="399" t="s">
        <v>319</v>
      </c>
      <c r="K2" s="400"/>
      <c r="L2" s="401"/>
      <c r="M2" s="399" t="s">
        <v>320</v>
      </c>
      <c r="N2" s="400"/>
      <c r="O2" s="401"/>
      <c r="P2" s="399" t="s">
        <v>321</v>
      </c>
      <c r="Q2" s="400"/>
      <c r="R2" s="401"/>
      <c r="S2" s="400" t="s">
        <v>322</v>
      </c>
      <c r="T2" s="400"/>
      <c r="U2" s="401"/>
      <c r="V2" s="403" t="s">
        <v>323</v>
      </c>
      <c r="W2" s="403" t="s">
        <v>297</v>
      </c>
    </row>
    <row r="3" spans="1:23" s="1" customFormat="1" ht="16.5" x14ac:dyDescent="0.3">
      <c r="A3" s="389"/>
      <c r="B3" s="402"/>
      <c r="C3" s="402"/>
      <c r="D3" s="402"/>
      <c r="E3" s="402"/>
      <c r="F3" s="402"/>
      <c r="G3" s="3" t="s">
        <v>324</v>
      </c>
      <c r="H3" s="3" t="s">
        <v>66</v>
      </c>
      <c r="I3" s="3" t="s">
        <v>288</v>
      </c>
      <c r="J3" s="3" t="s">
        <v>324</v>
      </c>
      <c r="K3" s="3" t="s">
        <v>66</v>
      </c>
      <c r="L3" s="3" t="s">
        <v>288</v>
      </c>
      <c r="M3" s="3" t="s">
        <v>324</v>
      </c>
      <c r="N3" s="3" t="s">
        <v>66</v>
      </c>
      <c r="O3" s="3" t="s">
        <v>288</v>
      </c>
      <c r="P3" s="3" t="s">
        <v>324</v>
      </c>
      <c r="Q3" s="3" t="s">
        <v>66</v>
      </c>
      <c r="R3" s="3" t="s">
        <v>288</v>
      </c>
      <c r="S3" s="3" t="s">
        <v>324</v>
      </c>
      <c r="T3" s="3" t="s">
        <v>66</v>
      </c>
      <c r="U3" s="3" t="s">
        <v>288</v>
      </c>
      <c r="V3" s="404"/>
      <c r="W3" s="404"/>
    </row>
    <row r="4" spans="1:23" x14ac:dyDescent="0.15">
      <c r="A4" s="410" t="s">
        <v>325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11"/>
      <c r="B5" s="6"/>
      <c r="C5" s="6"/>
      <c r="D5" s="6"/>
      <c r="E5" s="6"/>
      <c r="F5" s="6"/>
      <c r="G5" s="399" t="s">
        <v>326</v>
      </c>
      <c r="H5" s="400"/>
      <c r="I5" s="401"/>
      <c r="J5" s="399" t="s">
        <v>327</v>
      </c>
      <c r="K5" s="400"/>
      <c r="L5" s="401"/>
      <c r="M5" s="399" t="s">
        <v>328</v>
      </c>
      <c r="N5" s="400"/>
      <c r="O5" s="401"/>
      <c r="P5" s="399" t="s">
        <v>329</v>
      </c>
      <c r="Q5" s="400"/>
      <c r="R5" s="401"/>
      <c r="S5" s="400" t="s">
        <v>330</v>
      </c>
      <c r="T5" s="400"/>
      <c r="U5" s="401"/>
      <c r="V5" s="6"/>
      <c r="W5" s="6"/>
    </row>
    <row r="6" spans="1:23" ht="16.5" x14ac:dyDescent="0.15">
      <c r="A6" s="411"/>
      <c r="B6" s="6"/>
      <c r="C6" s="6"/>
      <c r="D6" s="6"/>
      <c r="E6" s="6"/>
      <c r="F6" s="6"/>
      <c r="G6" s="3" t="s">
        <v>324</v>
      </c>
      <c r="H6" s="3" t="s">
        <v>66</v>
      </c>
      <c r="I6" s="3" t="s">
        <v>288</v>
      </c>
      <c r="J6" s="3" t="s">
        <v>324</v>
      </c>
      <c r="K6" s="3" t="s">
        <v>66</v>
      </c>
      <c r="L6" s="3" t="s">
        <v>288</v>
      </c>
      <c r="M6" s="3" t="s">
        <v>324</v>
      </c>
      <c r="N6" s="3" t="s">
        <v>66</v>
      </c>
      <c r="O6" s="3" t="s">
        <v>288</v>
      </c>
      <c r="P6" s="3" t="s">
        <v>324</v>
      </c>
      <c r="Q6" s="3" t="s">
        <v>66</v>
      </c>
      <c r="R6" s="3" t="s">
        <v>288</v>
      </c>
      <c r="S6" s="3" t="s">
        <v>324</v>
      </c>
      <c r="T6" s="3" t="s">
        <v>66</v>
      </c>
      <c r="U6" s="3" t="s">
        <v>288</v>
      </c>
      <c r="V6" s="6"/>
      <c r="W6" s="6"/>
    </row>
    <row r="7" spans="1:23" x14ac:dyDescent="0.15">
      <c r="A7" s="41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13" t="s">
        <v>331</v>
      </c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14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13" t="s">
        <v>332</v>
      </c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14"/>
      <c r="B11" s="414"/>
      <c r="C11" s="414"/>
      <c r="D11" s="414"/>
      <c r="E11" s="414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13" t="s">
        <v>333</v>
      </c>
      <c r="B12" s="413"/>
      <c r="C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14"/>
      <c r="B13" s="414"/>
      <c r="C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13" t="s">
        <v>334</v>
      </c>
      <c r="B14" s="413"/>
      <c r="C14" s="413"/>
      <c r="D14" s="413"/>
      <c r="E14" s="413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14"/>
      <c r="B15" s="414"/>
      <c r="C15" s="414"/>
      <c r="D15" s="414"/>
      <c r="E15" s="414"/>
      <c r="F15" s="41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405" t="s">
        <v>335</v>
      </c>
      <c r="B17" s="406"/>
      <c r="C17" s="406"/>
      <c r="D17" s="406"/>
      <c r="E17" s="407"/>
      <c r="F17" s="408"/>
      <c r="G17" s="409"/>
      <c r="H17" s="23"/>
      <c r="I17" s="23"/>
      <c r="J17" s="405" t="s">
        <v>336</v>
      </c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7"/>
      <c r="V17" s="7"/>
      <c r="W17" s="9"/>
    </row>
    <row r="18" spans="1:23" ht="56.25" customHeight="1" x14ac:dyDescent="0.15">
      <c r="A18" s="385" t="s">
        <v>337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8" t="s">
        <v>338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 x14ac:dyDescent="0.3">
      <c r="A2" s="19" t="s">
        <v>339</v>
      </c>
      <c r="B2" s="20" t="s">
        <v>284</v>
      </c>
      <c r="C2" s="20" t="s">
        <v>285</v>
      </c>
      <c r="D2" s="20" t="s">
        <v>286</v>
      </c>
      <c r="E2" s="20" t="s">
        <v>287</v>
      </c>
      <c r="F2" s="20" t="s">
        <v>288</v>
      </c>
      <c r="G2" s="19" t="s">
        <v>340</v>
      </c>
      <c r="H2" s="19" t="s">
        <v>341</v>
      </c>
      <c r="I2" s="19" t="s">
        <v>342</v>
      </c>
      <c r="J2" s="19" t="s">
        <v>341</v>
      </c>
      <c r="K2" s="19" t="s">
        <v>343</v>
      </c>
      <c r="L2" s="19" t="s">
        <v>341</v>
      </c>
      <c r="M2" s="20" t="s">
        <v>323</v>
      </c>
      <c r="N2" s="20" t="s">
        <v>297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21" t="s">
        <v>339</v>
      </c>
      <c r="B4" s="22" t="s">
        <v>344</v>
      </c>
      <c r="C4" s="22" t="s">
        <v>324</v>
      </c>
      <c r="D4" s="22" t="s">
        <v>286</v>
      </c>
      <c r="E4" s="20" t="s">
        <v>287</v>
      </c>
      <c r="F4" s="20" t="s">
        <v>288</v>
      </c>
      <c r="G4" s="19" t="s">
        <v>340</v>
      </c>
      <c r="H4" s="19" t="s">
        <v>341</v>
      </c>
      <c r="I4" s="19" t="s">
        <v>342</v>
      </c>
      <c r="J4" s="19" t="s">
        <v>341</v>
      </c>
      <c r="K4" s="19" t="s">
        <v>343</v>
      </c>
      <c r="L4" s="19" t="s">
        <v>341</v>
      </c>
      <c r="M4" s="20" t="s">
        <v>323</v>
      </c>
      <c r="N4" s="20" t="s">
        <v>297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405" t="s">
        <v>335</v>
      </c>
      <c r="B11" s="406"/>
      <c r="C11" s="406"/>
      <c r="D11" s="407"/>
      <c r="E11" s="408"/>
      <c r="F11" s="415"/>
      <c r="G11" s="409"/>
      <c r="H11" s="23"/>
      <c r="I11" s="405" t="s">
        <v>336</v>
      </c>
      <c r="J11" s="406"/>
      <c r="K11" s="406"/>
      <c r="L11" s="7"/>
      <c r="M11" s="7"/>
      <c r="N11" s="9"/>
    </row>
    <row r="12" spans="1:14" ht="16.5" x14ac:dyDescent="0.15">
      <c r="A12" s="385" t="s">
        <v>345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0"/>
  <sheetViews>
    <sheetView zoomScalePageLayoutView="125" workbookViewId="0">
      <selection activeCell="P18" sqref="P18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78" t="s">
        <v>346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 x14ac:dyDescent="0.3">
      <c r="A2" s="3" t="s">
        <v>317</v>
      </c>
      <c r="B2" s="4" t="s">
        <v>288</v>
      </c>
      <c r="C2" s="4" t="s">
        <v>284</v>
      </c>
      <c r="D2" s="4" t="s">
        <v>285</v>
      </c>
      <c r="E2" s="4" t="s">
        <v>286</v>
      </c>
      <c r="F2" s="4" t="s">
        <v>287</v>
      </c>
      <c r="G2" s="3" t="s">
        <v>347</v>
      </c>
      <c r="H2" s="3" t="s">
        <v>348</v>
      </c>
      <c r="I2" s="3" t="s">
        <v>349</v>
      </c>
      <c r="J2" s="3" t="s">
        <v>350</v>
      </c>
      <c r="K2" s="4" t="s">
        <v>323</v>
      </c>
      <c r="L2" s="4" t="s">
        <v>297</v>
      </c>
    </row>
    <row r="3" spans="1:12" x14ac:dyDescent="0.15">
      <c r="A3" s="5" t="s">
        <v>351</v>
      </c>
      <c r="B3" s="6" t="s">
        <v>300</v>
      </c>
      <c r="C3" s="10">
        <v>230819012</v>
      </c>
      <c r="D3" s="6" t="s">
        <v>299</v>
      </c>
      <c r="E3" s="11" t="s">
        <v>118</v>
      </c>
      <c r="F3" s="12" t="s">
        <v>60</v>
      </c>
      <c r="G3" s="6" t="s">
        <v>352</v>
      </c>
      <c r="H3" s="6" t="s">
        <v>353</v>
      </c>
      <c r="I3" s="6"/>
      <c r="J3" s="6"/>
      <c r="K3" s="6" t="s">
        <v>354</v>
      </c>
      <c r="L3" s="6"/>
    </row>
    <row r="4" spans="1:12" x14ac:dyDescent="0.15">
      <c r="A4" s="5" t="s">
        <v>351</v>
      </c>
      <c r="B4" s="6" t="s">
        <v>300</v>
      </c>
      <c r="C4" s="10">
        <v>230914021</v>
      </c>
      <c r="D4" s="6" t="s">
        <v>299</v>
      </c>
      <c r="E4" s="11" t="s">
        <v>117</v>
      </c>
      <c r="F4" s="12" t="s">
        <v>302</v>
      </c>
      <c r="G4" s="6" t="s">
        <v>352</v>
      </c>
      <c r="H4" s="6" t="s">
        <v>353</v>
      </c>
      <c r="I4" s="6"/>
      <c r="J4" s="6"/>
      <c r="K4" s="6" t="s">
        <v>354</v>
      </c>
      <c r="L4" s="6"/>
    </row>
    <row r="5" spans="1:12" x14ac:dyDescent="0.15">
      <c r="A5" s="5" t="s">
        <v>351</v>
      </c>
      <c r="B5" s="6" t="s">
        <v>300</v>
      </c>
      <c r="C5" s="10">
        <v>230905065</v>
      </c>
      <c r="D5" s="6" t="s">
        <v>299</v>
      </c>
      <c r="E5" s="11" t="s">
        <v>119</v>
      </c>
      <c r="F5" s="12" t="s">
        <v>60</v>
      </c>
      <c r="G5" s="6" t="s">
        <v>352</v>
      </c>
      <c r="H5" s="6" t="s">
        <v>353</v>
      </c>
      <c r="I5" s="6"/>
      <c r="J5" s="6"/>
      <c r="K5" s="6" t="s">
        <v>354</v>
      </c>
      <c r="L5" s="6"/>
    </row>
    <row r="6" spans="1:12" x14ac:dyDescent="0.15">
      <c r="A6" s="5" t="s">
        <v>351</v>
      </c>
      <c r="B6" s="6" t="s">
        <v>300</v>
      </c>
      <c r="C6" s="10">
        <v>230819012</v>
      </c>
      <c r="D6" s="6" t="s">
        <v>299</v>
      </c>
      <c r="E6" s="11" t="s">
        <v>118</v>
      </c>
      <c r="F6" s="12" t="s">
        <v>60</v>
      </c>
      <c r="G6" s="6" t="s">
        <v>355</v>
      </c>
      <c r="H6" s="5"/>
      <c r="I6" s="6" t="s">
        <v>356</v>
      </c>
      <c r="J6" s="5"/>
      <c r="K6" s="18" t="s">
        <v>357</v>
      </c>
      <c r="L6" s="6"/>
    </row>
    <row r="7" spans="1:12" x14ac:dyDescent="0.15">
      <c r="A7" s="5" t="s">
        <v>351</v>
      </c>
      <c r="B7" s="6" t="s">
        <v>300</v>
      </c>
      <c r="C7" s="10">
        <v>230914021</v>
      </c>
      <c r="D7" s="6" t="s">
        <v>299</v>
      </c>
      <c r="E7" s="11" t="s">
        <v>117</v>
      </c>
      <c r="F7" s="12" t="s">
        <v>302</v>
      </c>
      <c r="G7" s="6" t="s">
        <v>355</v>
      </c>
      <c r="H7" s="5"/>
      <c r="I7" s="6" t="s">
        <v>356</v>
      </c>
      <c r="J7" s="5"/>
      <c r="K7" s="18" t="s">
        <v>357</v>
      </c>
      <c r="L7" s="5"/>
    </row>
    <row r="8" spans="1:12" x14ac:dyDescent="0.15">
      <c r="A8" s="5" t="s">
        <v>351</v>
      </c>
      <c r="B8" s="6" t="s">
        <v>300</v>
      </c>
      <c r="C8" s="10">
        <v>230905065</v>
      </c>
      <c r="D8" s="6" t="s">
        <v>299</v>
      </c>
      <c r="E8" s="11" t="s">
        <v>119</v>
      </c>
      <c r="F8" s="12" t="s">
        <v>60</v>
      </c>
      <c r="G8" s="6" t="s">
        <v>355</v>
      </c>
      <c r="H8" s="5"/>
      <c r="I8" s="6" t="s">
        <v>356</v>
      </c>
      <c r="J8" s="5"/>
      <c r="K8" s="18" t="s">
        <v>357</v>
      </c>
      <c r="L8" s="5"/>
    </row>
    <row r="9" spans="1:12" x14ac:dyDescent="0.15">
      <c r="A9" s="5"/>
      <c r="B9" s="6"/>
      <c r="C9" s="13"/>
      <c r="D9" s="6"/>
      <c r="E9" s="14"/>
      <c r="F9" s="5"/>
      <c r="G9" s="6"/>
      <c r="H9" s="6"/>
      <c r="I9" s="6"/>
      <c r="J9" s="5"/>
      <c r="K9" s="18"/>
      <c r="L9" s="5"/>
    </row>
    <row r="10" spans="1:12" x14ac:dyDescent="0.15">
      <c r="A10" s="5" t="s">
        <v>358</v>
      </c>
      <c r="B10" s="6" t="s">
        <v>300</v>
      </c>
      <c r="C10" s="10">
        <v>230819012</v>
      </c>
      <c r="D10" s="6" t="s">
        <v>299</v>
      </c>
      <c r="E10" s="11" t="s">
        <v>118</v>
      </c>
      <c r="F10" s="12" t="s">
        <v>60</v>
      </c>
      <c r="G10" s="6" t="s">
        <v>352</v>
      </c>
      <c r="H10" s="6" t="s">
        <v>353</v>
      </c>
      <c r="I10" s="6"/>
      <c r="J10" s="6"/>
      <c r="K10" s="6" t="s">
        <v>354</v>
      </c>
      <c r="L10" s="5"/>
    </row>
    <row r="11" spans="1:12" x14ac:dyDescent="0.15">
      <c r="A11" s="5" t="s">
        <v>358</v>
      </c>
      <c r="B11" s="6" t="s">
        <v>300</v>
      </c>
      <c r="C11" s="10">
        <v>230914021</v>
      </c>
      <c r="D11" s="6" t="s">
        <v>299</v>
      </c>
      <c r="E11" s="11" t="s">
        <v>117</v>
      </c>
      <c r="F11" s="12" t="s">
        <v>302</v>
      </c>
      <c r="G11" s="6" t="s">
        <v>352</v>
      </c>
      <c r="H11" s="6" t="s">
        <v>353</v>
      </c>
      <c r="I11" s="6"/>
      <c r="J11" s="6"/>
      <c r="K11" s="6" t="s">
        <v>354</v>
      </c>
      <c r="L11" s="5"/>
    </row>
    <row r="12" spans="1:12" x14ac:dyDescent="0.15">
      <c r="A12" s="5" t="s">
        <v>358</v>
      </c>
      <c r="B12" s="6" t="s">
        <v>300</v>
      </c>
      <c r="C12" s="10">
        <v>230905065</v>
      </c>
      <c r="D12" s="6" t="s">
        <v>299</v>
      </c>
      <c r="E12" s="11" t="s">
        <v>119</v>
      </c>
      <c r="F12" s="12" t="s">
        <v>60</v>
      </c>
      <c r="G12" s="6" t="s">
        <v>352</v>
      </c>
      <c r="H12" s="6" t="s">
        <v>353</v>
      </c>
      <c r="I12" s="6"/>
      <c r="J12" s="6"/>
      <c r="K12" s="6" t="s">
        <v>354</v>
      </c>
      <c r="L12" s="5"/>
    </row>
    <row r="13" spans="1:12" x14ac:dyDescent="0.15">
      <c r="A13" s="5" t="s">
        <v>358</v>
      </c>
      <c r="B13" s="6" t="s">
        <v>300</v>
      </c>
      <c r="C13" s="10">
        <v>230819012</v>
      </c>
      <c r="D13" s="6" t="s">
        <v>299</v>
      </c>
      <c r="E13" s="11" t="s">
        <v>118</v>
      </c>
      <c r="F13" s="12" t="s">
        <v>60</v>
      </c>
      <c r="G13" s="6" t="s">
        <v>355</v>
      </c>
      <c r="H13" s="5"/>
      <c r="I13" s="6" t="s">
        <v>356</v>
      </c>
      <c r="J13" s="5"/>
      <c r="K13" s="18" t="s">
        <v>357</v>
      </c>
      <c r="L13" s="5"/>
    </row>
    <row r="14" spans="1:12" x14ac:dyDescent="0.15">
      <c r="A14" s="5" t="s">
        <v>358</v>
      </c>
      <c r="B14" s="6" t="s">
        <v>300</v>
      </c>
      <c r="C14" s="10">
        <v>230914021</v>
      </c>
      <c r="D14" s="6" t="s">
        <v>299</v>
      </c>
      <c r="E14" s="11" t="s">
        <v>117</v>
      </c>
      <c r="F14" s="12" t="s">
        <v>302</v>
      </c>
      <c r="G14" s="6" t="s">
        <v>355</v>
      </c>
      <c r="H14" s="5"/>
      <c r="I14" s="6" t="s">
        <v>356</v>
      </c>
      <c r="J14" s="5"/>
      <c r="K14" s="18" t="s">
        <v>357</v>
      </c>
      <c r="L14" s="5"/>
    </row>
    <row r="15" spans="1:12" x14ac:dyDescent="0.15">
      <c r="A15" s="5" t="s">
        <v>358</v>
      </c>
      <c r="B15" s="6" t="s">
        <v>300</v>
      </c>
      <c r="C15" s="10">
        <v>230905065</v>
      </c>
      <c r="D15" s="6" t="s">
        <v>299</v>
      </c>
      <c r="E15" s="11" t="s">
        <v>119</v>
      </c>
      <c r="F15" s="12" t="s">
        <v>60</v>
      </c>
      <c r="G15" s="6" t="s">
        <v>355</v>
      </c>
      <c r="H15" s="5"/>
      <c r="I15" s="6" t="s">
        <v>356</v>
      </c>
      <c r="J15" s="5"/>
      <c r="K15" s="18" t="s">
        <v>357</v>
      </c>
      <c r="L15" s="5"/>
    </row>
    <row r="16" spans="1:12" x14ac:dyDescent="0.15">
      <c r="A16" s="5"/>
      <c r="B16" s="6"/>
      <c r="C16" s="15"/>
      <c r="D16" s="6"/>
      <c r="E16" s="16"/>
      <c r="F16" s="5"/>
      <c r="G16" s="6"/>
      <c r="H16" s="5"/>
      <c r="I16" s="6"/>
      <c r="J16" s="5"/>
      <c r="K16" s="18"/>
      <c r="L16" s="5"/>
    </row>
    <row r="17" spans="1:12" x14ac:dyDescent="0.15">
      <c r="A17" s="5" t="s">
        <v>359</v>
      </c>
      <c r="B17" s="6" t="s">
        <v>300</v>
      </c>
      <c r="C17" s="10">
        <v>230819012</v>
      </c>
      <c r="D17" s="6" t="s">
        <v>299</v>
      </c>
      <c r="E17" s="11" t="s">
        <v>118</v>
      </c>
      <c r="F17" s="12" t="s">
        <v>60</v>
      </c>
      <c r="G17" s="6" t="s">
        <v>352</v>
      </c>
      <c r="H17" s="6" t="s">
        <v>353</v>
      </c>
      <c r="I17" s="6"/>
      <c r="J17" s="6"/>
      <c r="K17" s="6" t="s">
        <v>354</v>
      </c>
      <c r="L17" s="5"/>
    </row>
    <row r="18" spans="1:12" x14ac:dyDescent="0.15">
      <c r="A18" s="5" t="s">
        <v>359</v>
      </c>
      <c r="B18" s="6" t="s">
        <v>300</v>
      </c>
      <c r="C18" s="10">
        <v>230914021</v>
      </c>
      <c r="D18" s="6" t="s">
        <v>299</v>
      </c>
      <c r="E18" s="11" t="s">
        <v>117</v>
      </c>
      <c r="F18" s="12" t="s">
        <v>302</v>
      </c>
      <c r="G18" s="6" t="s">
        <v>352</v>
      </c>
      <c r="H18" s="6" t="s">
        <v>353</v>
      </c>
      <c r="I18" s="6"/>
      <c r="J18" s="6"/>
      <c r="K18" s="6" t="s">
        <v>354</v>
      </c>
      <c r="L18" s="5"/>
    </row>
    <row r="19" spans="1:12" x14ac:dyDescent="0.15">
      <c r="A19" s="5" t="s">
        <v>359</v>
      </c>
      <c r="B19" s="6" t="s">
        <v>300</v>
      </c>
      <c r="C19" s="10">
        <v>230905065</v>
      </c>
      <c r="D19" s="6" t="s">
        <v>299</v>
      </c>
      <c r="E19" s="11" t="s">
        <v>119</v>
      </c>
      <c r="F19" s="12" t="s">
        <v>60</v>
      </c>
      <c r="G19" s="6" t="s">
        <v>352</v>
      </c>
      <c r="H19" s="6" t="s">
        <v>353</v>
      </c>
      <c r="I19" s="6"/>
      <c r="J19" s="6"/>
      <c r="K19" s="6" t="s">
        <v>354</v>
      </c>
      <c r="L19" s="5"/>
    </row>
    <row r="20" spans="1:12" x14ac:dyDescent="0.15">
      <c r="A20" s="5" t="s">
        <v>359</v>
      </c>
      <c r="B20" s="6" t="s">
        <v>300</v>
      </c>
      <c r="C20" s="10">
        <v>230819012</v>
      </c>
      <c r="D20" s="6" t="s">
        <v>299</v>
      </c>
      <c r="E20" s="11" t="s">
        <v>118</v>
      </c>
      <c r="F20" s="12" t="s">
        <v>60</v>
      </c>
      <c r="G20" s="6" t="s">
        <v>355</v>
      </c>
      <c r="H20" s="5"/>
      <c r="I20" s="6" t="s">
        <v>356</v>
      </c>
      <c r="J20" s="5"/>
      <c r="K20" s="18" t="s">
        <v>357</v>
      </c>
      <c r="L20" s="5"/>
    </row>
    <row r="21" spans="1:12" x14ac:dyDescent="0.15">
      <c r="A21" s="5" t="s">
        <v>359</v>
      </c>
      <c r="B21" s="6" t="s">
        <v>300</v>
      </c>
      <c r="C21" s="10">
        <v>230914021</v>
      </c>
      <c r="D21" s="6" t="s">
        <v>299</v>
      </c>
      <c r="E21" s="11" t="s">
        <v>117</v>
      </c>
      <c r="F21" s="12" t="s">
        <v>302</v>
      </c>
      <c r="G21" s="6" t="s">
        <v>355</v>
      </c>
      <c r="H21" s="5"/>
      <c r="I21" s="6" t="s">
        <v>356</v>
      </c>
      <c r="J21" s="5"/>
      <c r="K21" s="18" t="s">
        <v>357</v>
      </c>
      <c r="L21" s="5"/>
    </row>
    <row r="22" spans="1:12" x14ac:dyDescent="0.15">
      <c r="A22" s="5" t="s">
        <v>359</v>
      </c>
      <c r="B22" s="6" t="s">
        <v>300</v>
      </c>
      <c r="C22" s="10">
        <v>230905065</v>
      </c>
      <c r="D22" s="6" t="s">
        <v>299</v>
      </c>
      <c r="E22" s="11" t="s">
        <v>119</v>
      </c>
      <c r="F22" s="12" t="s">
        <v>60</v>
      </c>
      <c r="G22" s="6" t="s">
        <v>355</v>
      </c>
      <c r="H22" s="5"/>
      <c r="I22" s="6" t="s">
        <v>356</v>
      </c>
      <c r="J22" s="5"/>
      <c r="K22" s="18" t="s">
        <v>357</v>
      </c>
      <c r="L22" s="5"/>
    </row>
    <row r="23" spans="1:12" x14ac:dyDescent="0.15">
      <c r="A23" s="5"/>
      <c r="B23" s="6"/>
      <c r="C23" s="13"/>
      <c r="D23" s="6"/>
      <c r="E23" s="14"/>
      <c r="F23" s="5"/>
      <c r="G23" s="6"/>
      <c r="H23" s="6"/>
      <c r="I23" s="6"/>
      <c r="J23" s="5"/>
      <c r="K23" s="18"/>
      <c r="L23" s="5"/>
    </row>
    <row r="24" spans="1:12" x14ac:dyDescent="0.15">
      <c r="A24" s="5" t="s">
        <v>360</v>
      </c>
      <c r="B24" s="6" t="s">
        <v>300</v>
      </c>
      <c r="C24" s="10">
        <v>230819012</v>
      </c>
      <c r="D24" s="6" t="s">
        <v>299</v>
      </c>
      <c r="E24" s="11" t="s">
        <v>118</v>
      </c>
      <c r="F24" s="12" t="s">
        <v>60</v>
      </c>
      <c r="G24" s="6" t="s">
        <v>352</v>
      </c>
      <c r="H24" s="6" t="s">
        <v>353</v>
      </c>
      <c r="I24" s="6"/>
      <c r="J24" s="6"/>
      <c r="K24" s="6" t="s">
        <v>354</v>
      </c>
      <c r="L24" s="5"/>
    </row>
    <row r="25" spans="1:12" x14ac:dyDescent="0.15">
      <c r="A25" s="5" t="s">
        <v>360</v>
      </c>
      <c r="B25" s="6" t="s">
        <v>300</v>
      </c>
      <c r="C25" s="10">
        <v>230914021</v>
      </c>
      <c r="D25" s="6" t="s">
        <v>299</v>
      </c>
      <c r="E25" s="11" t="s">
        <v>117</v>
      </c>
      <c r="F25" s="12" t="s">
        <v>302</v>
      </c>
      <c r="G25" s="6" t="s">
        <v>352</v>
      </c>
      <c r="H25" s="6" t="s">
        <v>353</v>
      </c>
      <c r="I25" s="6"/>
      <c r="J25" s="6"/>
      <c r="K25" s="6" t="s">
        <v>354</v>
      </c>
      <c r="L25" s="5"/>
    </row>
    <row r="26" spans="1:12" x14ac:dyDescent="0.15">
      <c r="A26" s="5" t="s">
        <v>360</v>
      </c>
      <c r="B26" s="6" t="s">
        <v>300</v>
      </c>
      <c r="C26" s="10">
        <v>230905065</v>
      </c>
      <c r="D26" s="6" t="s">
        <v>299</v>
      </c>
      <c r="E26" s="11" t="s">
        <v>119</v>
      </c>
      <c r="F26" s="12" t="s">
        <v>60</v>
      </c>
      <c r="G26" s="6" t="s">
        <v>352</v>
      </c>
      <c r="H26" s="6" t="s">
        <v>353</v>
      </c>
      <c r="I26" s="6"/>
      <c r="J26" s="6"/>
      <c r="K26" s="6" t="s">
        <v>354</v>
      </c>
      <c r="L26" s="5"/>
    </row>
    <row r="27" spans="1:12" x14ac:dyDescent="0.15">
      <c r="A27" s="5" t="s">
        <v>360</v>
      </c>
      <c r="B27" s="6" t="s">
        <v>300</v>
      </c>
      <c r="C27" s="10">
        <v>230819012</v>
      </c>
      <c r="D27" s="6" t="s">
        <v>299</v>
      </c>
      <c r="E27" s="11" t="s">
        <v>118</v>
      </c>
      <c r="F27" s="12" t="s">
        <v>60</v>
      </c>
      <c r="G27" s="6" t="s">
        <v>355</v>
      </c>
      <c r="H27" s="5"/>
      <c r="I27" s="6" t="s">
        <v>356</v>
      </c>
      <c r="J27" s="5"/>
      <c r="K27" s="18" t="s">
        <v>357</v>
      </c>
      <c r="L27" s="5"/>
    </row>
    <row r="28" spans="1:12" x14ac:dyDescent="0.15">
      <c r="A28" s="5" t="s">
        <v>360</v>
      </c>
      <c r="B28" s="6" t="s">
        <v>300</v>
      </c>
      <c r="C28" s="10">
        <v>230914021</v>
      </c>
      <c r="D28" s="6" t="s">
        <v>299</v>
      </c>
      <c r="E28" s="11" t="s">
        <v>117</v>
      </c>
      <c r="F28" s="12" t="s">
        <v>302</v>
      </c>
      <c r="G28" s="6" t="s">
        <v>355</v>
      </c>
      <c r="H28" s="5"/>
      <c r="I28" s="6" t="s">
        <v>356</v>
      </c>
      <c r="J28" s="5"/>
      <c r="K28" s="18" t="s">
        <v>357</v>
      </c>
      <c r="L28" s="5"/>
    </row>
    <row r="29" spans="1:12" x14ac:dyDescent="0.15">
      <c r="A29" s="5" t="s">
        <v>360</v>
      </c>
      <c r="B29" s="6" t="s">
        <v>300</v>
      </c>
      <c r="C29" s="10">
        <v>230905065</v>
      </c>
      <c r="D29" s="6" t="s">
        <v>299</v>
      </c>
      <c r="E29" s="11" t="s">
        <v>119</v>
      </c>
      <c r="F29" s="12" t="s">
        <v>60</v>
      </c>
      <c r="G29" s="6" t="s">
        <v>355</v>
      </c>
      <c r="H29" s="5"/>
      <c r="I29" s="6" t="s">
        <v>356</v>
      </c>
      <c r="J29" s="5"/>
      <c r="K29" s="18" t="s">
        <v>357</v>
      </c>
      <c r="L29" s="5"/>
    </row>
    <row r="30" spans="1:12" x14ac:dyDescent="0.15">
      <c r="A30" s="5"/>
      <c r="B30" s="6"/>
      <c r="C30" s="5"/>
      <c r="D30" s="6"/>
      <c r="E30" s="5"/>
      <c r="F30" s="5"/>
      <c r="G30" s="6"/>
      <c r="H30" s="5"/>
      <c r="I30" s="6"/>
      <c r="J30" s="5"/>
      <c r="K30" s="18"/>
      <c r="L30" s="5"/>
    </row>
    <row r="31" spans="1:12" x14ac:dyDescent="0.15">
      <c r="A31" s="5" t="s">
        <v>361</v>
      </c>
      <c r="B31" s="6" t="s">
        <v>300</v>
      </c>
      <c r="C31" s="10">
        <v>230819012</v>
      </c>
      <c r="D31" s="6" t="s">
        <v>299</v>
      </c>
      <c r="E31" s="11" t="s">
        <v>118</v>
      </c>
      <c r="F31" s="12" t="s">
        <v>60</v>
      </c>
      <c r="G31" s="6" t="s">
        <v>352</v>
      </c>
      <c r="H31" s="6" t="s">
        <v>353</v>
      </c>
      <c r="I31" s="6"/>
      <c r="J31" s="6"/>
      <c r="K31" s="6" t="s">
        <v>354</v>
      </c>
      <c r="L31" s="5"/>
    </row>
    <row r="32" spans="1:12" x14ac:dyDescent="0.15">
      <c r="A32" s="5" t="s">
        <v>361</v>
      </c>
      <c r="B32" s="6" t="s">
        <v>300</v>
      </c>
      <c r="C32" s="10">
        <v>230914021</v>
      </c>
      <c r="D32" s="6" t="s">
        <v>299</v>
      </c>
      <c r="E32" s="11" t="s">
        <v>117</v>
      </c>
      <c r="F32" s="12" t="s">
        <v>302</v>
      </c>
      <c r="G32" s="6" t="s">
        <v>352</v>
      </c>
      <c r="H32" s="6" t="s">
        <v>353</v>
      </c>
      <c r="I32" s="6"/>
      <c r="J32" s="6"/>
      <c r="K32" s="6" t="s">
        <v>354</v>
      </c>
      <c r="L32" s="5"/>
    </row>
    <row r="33" spans="1:12" x14ac:dyDescent="0.15">
      <c r="A33" s="5" t="s">
        <v>361</v>
      </c>
      <c r="B33" s="6" t="s">
        <v>300</v>
      </c>
      <c r="C33" s="10">
        <v>230905065</v>
      </c>
      <c r="D33" s="6" t="s">
        <v>299</v>
      </c>
      <c r="E33" s="11" t="s">
        <v>119</v>
      </c>
      <c r="F33" s="12" t="s">
        <v>60</v>
      </c>
      <c r="G33" s="6" t="s">
        <v>352</v>
      </c>
      <c r="H33" s="6" t="s">
        <v>353</v>
      </c>
      <c r="I33" s="6"/>
      <c r="J33" s="6"/>
      <c r="K33" s="6" t="s">
        <v>354</v>
      </c>
      <c r="L33" s="5"/>
    </row>
    <row r="34" spans="1:12" x14ac:dyDescent="0.15">
      <c r="A34" s="5" t="s">
        <v>361</v>
      </c>
      <c r="B34" s="6" t="s">
        <v>300</v>
      </c>
      <c r="C34" s="10">
        <v>230819012</v>
      </c>
      <c r="D34" s="6" t="s">
        <v>299</v>
      </c>
      <c r="E34" s="11" t="s">
        <v>118</v>
      </c>
      <c r="F34" s="12" t="s">
        <v>60</v>
      </c>
      <c r="G34" s="6" t="s">
        <v>355</v>
      </c>
      <c r="H34" s="5"/>
      <c r="I34" s="6" t="s">
        <v>356</v>
      </c>
      <c r="J34" s="5"/>
      <c r="K34" s="18" t="s">
        <v>357</v>
      </c>
      <c r="L34" s="5"/>
    </row>
    <row r="35" spans="1:12" x14ac:dyDescent="0.15">
      <c r="A35" s="5" t="s">
        <v>361</v>
      </c>
      <c r="B35" s="6" t="s">
        <v>300</v>
      </c>
      <c r="C35" s="10">
        <v>230914021</v>
      </c>
      <c r="D35" s="6" t="s">
        <v>299</v>
      </c>
      <c r="E35" s="11" t="s">
        <v>117</v>
      </c>
      <c r="F35" s="12" t="s">
        <v>302</v>
      </c>
      <c r="G35" s="6" t="s">
        <v>355</v>
      </c>
      <c r="H35" s="5"/>
      <c r="I35" s="6" t="s">
        <v>356</v>
      </c>
      <c r="J35" s="5"/>
      <c r="K35" s="18" t="s">
        <v>357</v>
      </c>
      <c r="L35" s="5"/>
    </row>
    <row r="36" spans="1:12" x14ac:dyDescent="0.15">
      <c r="A36" s="5" t="s">
        <v>361</v>
      </c>
      <c r="B36" s="6" t="s">
        <v>300</v>
      </c>
      <c r="C36" s="10">
        <v>230905065</v>
      </c>
      <c r="D36" s="6" t="s">
        <v>299</v>
      </c>
      <c r="E36" s="11" t="s">
        <v>119</v>
      </c>
      <c r="F36" s="12" t="s">
        <v>60</v>
      </c>
      <c r="G36" s="6" t="s">
        <v>355</v>
      </c>
      <c r="H36" s="5"/>
      <c r="I36" s="6" t="s">
        <v>356</v>
      </c>
      <c r="J36" s="5"/>
      <c r="K36" s="18" t="s">
        <v>357</v>
      </c>
      <c r="L36" s="5"/>
    </row>
    <row r="37" spans="1:12" x14ac:dyDescent="0.15">
      <c r="A37" s="5"/>
      <c r="B37" s="6"/>
      <c r="C37" s="17"/>
      <c r="D37" s="6"/>
      <c r="E37" s="14"/>
      <c r="F37" s="5"/>
      <c r="G37" s="6"/>
      <c r="H37" s="5"/>
      <c r="I37" s="6"/>
      <c r="J37" s="5"/>
      <c r="K37" s="18"/>
      <c r="L37" s="5"/>
    </row>
    <row r="38" spans="1:12" x14ac:dyDescent="0.15">
      <c r="A38" s="5"/>
      <c r="B38" s="6"/>
      <c r="C38" s="17"/>
      <c r="D38" s="6"/>
      <c r="E38" s="14"/>
      <c r="F38" s="5"/>
      <c r="G38" s="6"/>
      <c r="H38" s="5"/>
      <c r="I38" s="6"/>
      <c r="J38" s="5"/>
      <c r="K38" s="18"/>
      <c r="L38" s="5"/>
    </row>
    <row r="39" spans="1:12" s="2" customFormat="1" ht="32.1" customHeight="1" x14ac:dyDescent="0.15">
      <c r="A39" s="405" t="s">
        <v>362</v>
      </c>
      <c r="B39" s="406"/>
      <c r="C39" s="406"/>
      <c r="D39" s="406"/>
      <c r="E39" s="407"/>
      <c r="F39" s="408"/>
      <c r="G39" s="409"/>
      <c r="H39" s="405" t="s">
        <v>363</v>
      </c>
      <c r="I39" s="406"/>
      <c r="J39" s="406"/>
      <c r="K39" s="7"/>
      <c r="L39" s="9"/>
    </row>
    <row r="40" spans="1:12" ht="72" customHeight="1" x14ac:dyDescent="0.15">
      <c r="A40" s="385" t="s">
        <v>364</v>
      </c>
      <c r="B40" s="385"/>
      <c r="C40" s="386"/>
      <c r="D40" s="386"/>
      <c r="E40" s="386"/>
      <c r="F40" s="386"/>
      <c r="G40" s="386"/>
      <c r="H40" s="386"/>
      <c r="I40" s="386"/>
      <c r="J40" s="386"/>
      <c r="K40" s="386"/>
      <c r="L40" s="386"/>
    </row>
  </sheetData>
  <mergeCells count="5">
    <mergeCell ref="A1:J1"/>
    <mergeCell ref="A39:E39"/>
    <mergeCell ref="F39:G39"/>
    <mergeCell ref="H39:J39"/>
    <mergeCell ref="A40:L40"/>
  </mergeCells>
  <phoneticPr fontId="35" type="noConversion"/>
  <dataValidations count="1">
    <dataValidation type="list" allowBlank="1" showInputMessage="1" showErrorMessage="1" sqref="L9 L10 L30 L3:L8 L11:L13 L14:L20 L21:L23 L24:L29 L31:L34 L35:L37 L38:L4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8" t="s">
        <v>365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 x14ac:dyDescent="0.3">
      <c r="A2" s="387" t="s">
        <v>283</v>
      </c>
      <c r="B2" s="388" t="s">
        <v>288</v>
      </c>
      <c r="C2" s="388" t="s">
        <v>324</v>
      </c>
      <c r="D2" s="388" t="s">
        <v>286</v>
      </c>
      <c r="E2" s="388" t="s">
        <v>287</v>
      </c>
      <c r="F2" s="3" t="s">
        <v>366</v>
      </c>
      <c r="G2" s="3" t="s">
        <v>308</v>
      </c>
      <c r="H2" s="393" t="s">
        <v>309</v>
      </c>
      <c r="I2" s="397" t="s">
        <v>311</v>
      </c>
    </row>
    <row r="3" spans="1:9" s="1" customFormat="1" ht="16.5" x14ac:dyDescent="0.3">
      <c r="A3" s="387"/>
      <c r="B3" s="389"/>
      <c r="C3" s="389"/>
      <c r="D3" s="389"/>
      <c r="E3" s="389"/>
      <c r="F3" s="3" t="s">
        <v>367</v>
      </c>
      <c r="G3" s="3" t="s">
        <v>312</v>
      </c>
      <c r="H3" s="394"/>
      <c r="I3" s="398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301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05" t="s">
        <v>335</v>
      </c>
      <c r="B12" s="406"/>
      <c r="C12" s="406"/>
      <c r="D12" s="407"/>
      <c r="E12" s="8"/>
      <c r="F12" s="405" t="s">
        <v>336</v>
      </c>
      <c r="G12" s="406"/>
      <c r="H12" s="407"/>
      <c r="I12" s="9"/>
    </row>
    <row r="13" spans="1:9" ht="45.75" customHeight="1" x14ac:dyDescent="0.15">
      <c r="A13" s="385" t="s">
        <v>368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7" t="s">
        <v>32</v>
      </c>
      <c r="C2" s="198"/>
      <c r="D2" s="198"/>
      <c r="E2" s="198"/>
      <c r="F2" s="198"/>
      <c r="G2" s="198"/>
      <c r="H2" s="198"/>
      <c r="I2" s="199"/>
    </row>
    <row r="3" spans="2:9" ht="27.95" customHeight="1" x14ac:dyDescent="0.25">
      <c r="B3" s="156"/>
      <c r="C3" s="157"/>
      <c r="D3" s="200" t="s">
        <v>33</v>
      </c>
      <c r="E3" s="201"/>
      <c r="F3" s="202" t="s">
        <v>34</v>
      </c>
      <c r="G3" s="203"/>
      <c r="H3" s="200" t="s">
        <v>35</v>
      </c>
      <c r="I3" s="204"/>
    </row>
    <row r="4" spans="2:9" ht="27.95" customHeight="1" x14ac:dyDescent="0.25">
      <c r="B4" s="156" t="s">
        <v>36</v>
      </c>
      <c r="C4" s="157" t="s">
        <v>37</v>
      </c>
      <c r="D4" s="157" t="s">
        <v>38</v>
      </c>
      <c r="E4" s="157" t="s">
        <v>39</v>
      </c>
      <c r="F4" s="158" t="s">
        <v>38</v>
      </c>
      <c r="G4" s="158" t="s">
        <v>39</v>
      </c>
      <c r="H4" s="157" t="s">
        <v>38</v>
      </c>
      <c r="I4" s="165" t="s">
        <v>39</v>
      </c>
    </row>
    <row r="5" spans="2:9" ht="27.95" customHeight="1" x14ac:dyDescent="0.15">
      <c r="B5" s="159" t="s">
        <v>40</v>
      </c>
      <c r="C5" s="5">
        <v>13</v>
      </c>
      <c r="D5" s="5">
        <v>0</v>
      </c>
      <c r="E5" s="5">
        <v>1</v>
      </c>
      <c r="F5" s="160">
        <v>0</v>
      </c>
      <c r="G5" s="160">
        <v>1</v>
      </c>
      <c r="H5" s="5">
        <v>1</v>
      </c>
      <c r="I5" s="166">
        <v>2</v>
      </c>
    </row>
    <row r="6" spans="2:9" ht="27.95" customHeight="1" x14ac:dyDescent="0.15">
      <c r="B6" s="159" t="s">
        <v>41</v>
      </c>
      <c r="C6" s="5">
        <v>20</v>
      </c>
      <c r="D6" s="5">
        <v>0</v>
      </c>
      <c r="E6" s="5">
        <v>1</v>
      </c>
      <c r="F6" s="160">
        <v>1</v>
      </c>
      <c r="G6" s="160">
        <v>2</v>
      </c>
      <c r="H6" s="5">
        <v>2</v>
      </c>
      <c r="I6" s="166">
        <v>3</v>
      </c>
    </row>
    <row r="7" spans="2:9" ht="27.95" customHeight="1" x14ac:dyDescent="0.15">
      <c r="B7" s="159" t="s">
        <v>42</v>
      </c>
      <c r="C7" s="5">
        <v>32</v>
      </c>
      <c r="D7" s="5">
        <v>0</v>
      </c>
      <c r="E7" s="5">
        <v>1</v>
      </c>
      <c r="F7" s="160">
        <v>2</v>
      </c>
      <c r="G7" s="160">
        <v>3</v>
      </c>
      <c r="H7" s="5">
        <v>3</v>
      </c>
      <c r="I7" s="166">
        <v>4</v>
      </c>
    </row>
    <row r="8" spans="2:9" ht="27.95" customHeight="1" x14ac:dyDescent="0.15">
      <c r="B8" s="159" t="s">
        <v>43</v>
      </c>
      <c r="C8" s="5">
        <v>50</v>
      </c>
      <c r="D8" s="5">
        <v>1</v>
      </c>
      <c r="E8" s="5">
        <v>2</v>
      </c>
      <c r="F8" s="160">
        <v>3</v>
      </c>
      <c r="G8" s="160">
        <v>4</v>
      </c>
      <c r="H8" s="5">
        <v>5</v>
      </c>
      <c r="I8" s="166">
        <v>6</v>
      </c>
    </row>
    <row r="9" spans="2:9" ht="27.95" customHeight="1" x14ac:dyDescent="0.15">
      <c r="B9" s="159" t="s">
        <v>44</v>
      </c>
      <c r="C9" s="5">
        <v>80</v>
      </c>
      <c r="D9" s="5">
        <v>2</v>
      </c>
      <c r="E9" s="5">
        <v>3</v>
      </c>
      <c r="F9" s="160">
        <v>5</v>
      </c>
      <c r="G9" s="160">
        <v>6</v>
      </c>
      <c r="H9" s="5">
        <v>7</v>
      </c>
      <c r="I9" s="166">
        <v>8</v>
      </c>
    </row>
    <row r="10" spans="2:9" ht="27.95" customHeight="1" x14ac:dyDescent="0.15">
      <c r="B10" s="159" t="s">
        <v>45</v>
      </c>
      <c r="C10" s="5">
        <v>125</v>
      </c>
      <c r="D10" s="5">
        <v>3</v>
      </c>
      <c r="E10" s="5">
        <v>4</v>
      </c>
      <c r="F10" s="160">
        <v>7</v>
      </c>
      <c r="G10" s="160">
        <v>8</v>
      </c>
      <c r="H10" s="5">
        <v>10</v>
      </c>
      <c r="I10" s="166">
        <v>11</v>
      </c>
    </row>
    <row r="11" spans="2:9" ht="27.95" customHeight="1" x14ac:dyDescent="0.15">
      <c r="B11" s="159" t="s">
        <v>46</v>
      </c>
      <c r="C11" s="5">
        <v>200</v>
      </c>
      <c r="D11" s="5">
        <v>5</v>
      </c>
      <c r="E11" s="5">
        <v>6</v>
      </c>
      <c r="F11" s="160">
        <v>10</v>
      </c>
      <c r="G11" s="160">
        <v>11</v>
      </c>
      <c r="H11" s="5">
        <v>14</v>
      </c>
      <c r="I11" s="166">
        <v>15</v>
      </c>
    </row>
    <row r="12" spans="2:9" ht="27.95" customHeight="1" x14ac:dyDescent="0.15">
      <c r="B12" s="161" t="s">
        <v>47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 x14ac:dyDescent="0.15">
      <c r="B14" s="164" t="s">
        <v>48</v>
      </c>
      <c r="C14" s="164"/>
      <c r="D14" s="164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1" zoomScale="125" zoomScaleNormal="125" zoomScalePageLayoutView="125" workbookViewId="0">
      <selection activeCell="F4" sqref="F4:G8"/>
    </sheetView>
  </sheetViews>
  <sheetFormatPr defaultColWidth="10.375" defaultRowHeight="16.5" customHeight="1" x14ac:dyDescent="0.15"/>
  <cols>
    <col min="1" max="9" width="10.375" style="54"/>
    <col min="10" max="10" width="8.875" style="54" customWidth="1"/>
    <col min="11" max="11" width="12" style="54" customWidth="1"/>
    <col min="12" max="16384" width="10.375" style="54"/>
  </cols>
  <sheetData>
    <row r="1" spans="1:11" ht="20.25" x14ac:dyDescent="0.15">
      <c r="A1" s="205" t="s">
        <v>49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4.25" x14ac:dyDescent="0.15">
      <c r="A2" s="55" t="s">
        <v>50</v>
      </c>
      <c r="B2" s="206" t="s">
        <v>51</v>
      </c>
      <c r="C2" s="206"/>
      <c r="D2" s="207" t="s">
        <v>52</v>
      </c>
      <c r="E2" s="207"/>
      <c r="F2" s="208" t="s">
        <v>53</v>
      </c>
      <c r="G2" s="208"/>
      <c r="H2" s="56" t="s">
        <v>54</v>
      </c>
      <c r="I2" s="209" t="s">
        <v>55</v>
      </c>
      <c r="J2" s="209"/>
      <c r="K2" s="210"/>
    </row>
    <row r="3" spans="1:11" ht="14.25" x14ac:dyDescent="0.15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4.25" x14ac:dyDescent="0.15">
      <c r="A4" s="96" t="s">
        <v>59</v>
      </c>
      <c r="B4" s="217" t="s">
        <v>60</v>
      </c>
      <c r="C4" s="218"/>
      <c r="D4" s="219" t="s">
        <v>61</v>
      </c>
      <c r="E4" s="220"/>
      <c r="F4" s="221" t="s">
        <v>62</v>
      </c>
      <c r="G4" s="222"/>
      <c r="H4" s="219" t="s">
        <v>63</v>
      </c>
      <c r="I4" s="220"/>
      <c r="J4" s="97" t="s">
        <v>64</v>
      </c>
      <c r="K4" s="98" t="s">
        <v>65</v>
      </c>
    </row>
    <row r="5" spans="1:11" ht="14.25" x14ac:dyDescent="0.15">
      <c r="A5" s="100" t="s">
        <v>66</v>
      </c>
      <c r="B5" s="217" t="s">
        <v>67</v>
      </c>
      <c r="C5" s="218"/>
      <c r="D5" s="219" t="s">
        <v>68</v>
      </c>
      <c r="E5" s="220"/>
      <c r="F5" s="221">
        <v>45235</v>
      </c>
      <c r="G5" s="222"/>
      <c r="H5" s="219" t="s">
        <v>69</v>
      </c>
      <c r="I5" s="220"/>
      <c r="J5" s="97" t="s">
        <v>64</v>
      </c>
      <c r="K5" s="98" t="s">
        <v>65</v>
      </c>
    </row>
    <row r="6" spans="1:11" ht="14.25" x14ac:dyDescent="0.15">
      <c r="A6" s="96" t="s">
        <v>70</v>
      </c>
      <c r="B6" s="101">
        <v>3</v>
      </c>
      <c r="C6" s="102">
        <v>6</v>
      </c>
      <c r="D6" s="100" t="s">
        <v>71</v>
      </c>
      <c r="E6" s="113"/>
      <c r="F6" s="221">
        <v>45255</v>
      </c>
      <c r="G6" s="222"/>
      <c r="H6" s="219" t="s">
        <v>72</v>
      </c>
      <c r="I6" s="220"/>
      <c r="J6" s="97" t="s">
        <v>64</v>
      </c>
      <c r="K6" s="98" t="s">
        <v>65</v>
      </c>
    </row>
    <row r="7" spans="1:11" ht="14.25" x14ac:dyDescent="0.15">
      <c r="A7" s="96" t="s">
        <v>73</v>
      </c>
      <c r="B7" s="223" t="s">
        <v>74</v>
      </c>
      <c r="C7" s="224"/>
      <c r="D7" s="100" t="s">
        <v>75</v>
      </c>
      <c r="E7" s="112"/>
      <c r="F7" s="221">
        <v>45280</v>
      </c>
      <c r="G7" s="222"/>
      <c r="H7" s="219" t="s">
        <v>76</v>
      </c>
      <c r="I7" s="220"/>
      <c r="J7" s="97" t="s">
        <v>64</v>
      </c>
      <c r="K7" s="98" t="s">
        <v>65</v>
      </c>
    </row>
    <row r="8" spans="1:11" ht="14.25" x14ac:dyDescent="0.15">
      <c r="A8" s="133"/>
      <c r="B8" s="225"/>
      <c r="C8" s="226"/>
      <c r="D8" s="227" t="s">
        <v>77</v>
      </c>
      <c r="E8" s="228"/>
      <c r="F8" s="229">
        <v>45285</v>
      </c>
      <c r="G8" s="230"/>
      <c r="H8" s="227" t="s">
        <v>78</v>
      </c>
      <c r="I8" s="228"/>
      <c r="J8" s="114" t="s">
        <v>64</v>
      </c>
      <c r="K8" s="120" t="s">
        <v>65</v>
      </c>
    </row>
    <row r="9" spans="1:11" ht="14.25" x14ac:dyDescent="0.15">
      <c r="A9" s="231" t="s">
        <v>79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4.25" x14ac:dyDescent="0.15">
      <c r="A10" s="234" t="s">
        <v>80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1" ht="14.25" x14ac:dyDescent="0.15">
      <c r="A11" s="134" t="s">
        <v>81</v>
      </c>
      <c r="B11" s="135" t="s">
        <v>82</v>
      </c>
      <c r="C11" s="136" t="s">
        <v>83</v>
      </c>
      <c r="D11" s="137"/>
      <c r="E11" s="138" t="s">
        <v>84</v>
      </c>
      <c r="F11" s="135" t="s">
        <v>82</v>
      </c>
      <c r="G11" s="136" t="s">
        <v>83</v>
      </c>
      <c r="H11" s="136" t="s">
        <v>85</v>
      </c>
      <c r="I11" s="138" t="s">
        <v>86</v>
      </c>
      <c r="J11" s="135" t="s">
        <v>82</v>
      </c>
      <c r="K11" s="152" t="s">
        <v>83</v>
      </c>
    </row>
    <row r="12" spans="1:11" ht="14.25" x14ac:dyDescent="0.15">
      <c r="A12" s="100" t="s">
        <v>87</v>
      </c>
      <c r="B12" s="111" t="s">
        <v>82</v>
      </c>
      <c r="C12" s="97" t="s">
        <v>83</v>
      </c>
      <c r="D12" s="112"/>
      <c r="E12" s="113" t="s">
        <v>88</v>
      </c>
      <c r="F12" s="111" t="s">
        <v>82</v>
      </c>
      <c r="G12" s="97" t="s">
        <v>83</v>
      </c>
      <c r="H12" s="97" t="s">
        <v>85</v>
      </c>
      <c r="I12" s="113" t="s">
        <v>89</v>
      </c>
      <c r="J12" s="111" t="s">
        <v>82</v>
      </c>
      <c r="K12" s="98" t="s">
        <v>83</v>
      </c>
    </row>
    <row r="13" spans="1:11" ht="14.25" x14ac:dyDescent="0.15">
      <c r="A13" s="100" t="s">
        <v>90</v>
      </c>
      <c r="B13" s="111" t="s">
        <v>82</v>
      </c>
      <c r="C13" s="97" t="s">
        <v>83</v>
      </c>
      <c r="D13" s="112"/>
      <c r="E13" s="113" t="s">
        <v>91</v>
      </c>
      <c r="F13" s="97" t="s">
        <v>92</v>
      </c>
      <c r="G13" s="97" t="s">
        <v>93</v>
      </c>
      <c r="H13" s="97" t="s">
        <v>85</v>
      </c>
      <c r="I13" s="113" t="s">
        <v>94</v>
      </c>
      <c r="J13" s="111" t="s">
        <v>82</v>
      </c>
      <c r="K13" s="98" t="s">
        <v>83</v>
      </c>
    </row>
    <row r="14" spans="1:11" ht="14.25" x14ac:dyDescent="0.15">
      <c r="A14" s="227" t="s">
        <v>95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37"/>
    </row>
    <row r="15" spans="1:11" ht="14.25" x14ac:dyDescent="0.15">
      <c r="A15" s="234" t="s">
        <v>96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6"/>
    </row>
    <row r="16" spans="1:11" ht="14.25" x14ac:dyDescent="0.15">
      <c r="A16" s="139" t="s">
        <v>97</v>
      </c>
      <c r="B16" s="136" t="s">
        <v>92</v>
      </c>
      <c r="C16" s="136" t="s">
        <v>93</v>
      </c>
      <c r="D16" s="140"/>
      <c r="E16" s="141" t="s">
        <v>98</v>
      </c>
      <c r="F16" s="136" t="s">
        <v>92</v>
      </c>
      <c r="G16" s="136" t="s">
        <v>93</v>
      </c>
      <c r="H16" s="142"/>
      <c r="I16" s="141" t="s">
        <v>99</v>
      </c>
      <c r="J16" s="136" t="s">
        <v>92</v>
      </c>
      <c r="K16" s="152" t="s">
        <v>93</v>
      </c>
    </row>
    <row r="17" spans="1:22" ht="16.5" customHeight="1" x14ac:dyDescent="0.15">
      <c r="A17" s="103" t="s">
        <v>100</v>
      </c>
      <c r="B17" s="97" t="s">
        <v>92</v>
      </c>
      <c r="C17" s="97" t="s">
        <v>93</v>
      </c>
      <c r="D17" s="58"/>
      <c r="E17" s="115" t="s">
        <v>101</v>
      </c>
      <c r="F17" s="97" t="s">
        <v>92</v>
      </c>
      <c r="G17" s="97" t="s">
        <v>93</v>
      </c>
      <c r="H17" s="143"/>
      <c r="I17" s="115" t="s">
        <v>102</v>
      </c>
      <c r="J17" s="97" t="s">
        <v>92</v>
      </c>
      <c r="K17" s="98" t="s">
        <v>93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 x14ac:dyDescent="0.15">
      <c r="A18" s="238" t="s">
        <v>103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ht="18" customHeight="1" x14ac:dyDescent="0.15">
      <c r="A19" s="234" t="s">
        <v>104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22" ht="16.5" customHeight="1" x14ac:dyDescent="0.15">
      <c r="A20" s="241" t="s">
        <v>105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 x14ac:dyDescent="0.15">
      <c r="A21" s="144" t="s">
        <v>106</v>
      </c>
      <c r="B21" s="115" t="s">
        <v>107</v>
      </c>
      <c r="C21" s="115" t="s">
        <v>108</v>
      </c>
      <c r="D21" s="115" t="s">
        <v>109</v>
      </c>
      <c r="E21" s="115" t="s">
        <v>110</v>
      </c>
      <c r="F21" s="115" t="s">
        <v>111</v>
      </c>
      <c r="G21" s="115" t="s">
        <v>112</v>
      </c>
      <c r="H21" s="115" t="s">
        <v>113</v>
      </c>
      <c r="I21" s="115" t="s">
        <v>114</v>
      </c>
      <c r="J21" s="115" t="s">
        <v>115</v>
      </c>
      <c r="K21" s="77" t="s">
        <v>116</v>
      </c>
    </row>
    <row r="22" spans="1:22" ht="16.5" customHeight="1" x14ac:dyDescent="0.15">
      <c r="A22" s="16" t="s">
        <v>117</v>
      </c>
      <c r="B22" s="145"/>
      <c r="C22" s="145"/>
      <c r="D22" s="145">
        <v>1</v>
      </c>
      <c r="E22" s="145">
        <v>1</v>
      </c>
      <c r="F22" s="145">
        <v>1</v>
      </c>
      <c r="G22" s="145">
        <v>1</v>
      </c>
      <c r="H22" s="145">
        <v>1</v>
      </c>
      <c r="I22" s="145">
        <v>1</v>
      </c>
      <c r="J22" s="145"/>
      <c r="K22" s="154"/>
    </row>
    <row r="23" spans="1:22" ht="16.5" customHeight="1" x14ac:dyDescent="0.15">
      <c r="A23" s="16" t="s">
        <v>118</v>
      </c>
      <c r="B23" s="145"/>
      <c r="C23" s="145"/>
      <c r="D23" s="145">
        <v>1</v>
      </c>
      <c r="E23" s="145">
        <v>1</v>
      </c>
      <c r="F23" s="145">
        <v>1</v>
      </c>
      <c r="G23" s="145">
        <v>1</v>
      </c>
      <c r="H23" s="145">
        <v>1</v>
      </c>
      <c r="I23" s="145">
        <v>1</v>
      </c>
      <c r="J23" s="145"/>
      <c r="K23" s="155"/>
    </row>
    <row r="24" spans="1:22" ht="16.5" customHeight="1" x14ac:dyDescent="0.15">
      <c r="A24" s="16" t="s">
        <v>119</v>
      </c>
      <c r="B24" s="145"/>
      <c r="C24" s="145"/>
      <c r="D24" s="145">
        <v>1</v>
      </c>
      <c r="E24" s="145">
        <v>1</v>
      </c>
      <c r="F24" s="145">
        <v>1</v>
      </c>
      <c r="G24" s="145">
        <v>1</v>
      </c>
      <c r="H24" s="145">
        <v>1</v>
      </c>
      <c r="I24" s="145">
        <v>1</v>
      </c>
      <c r="J24" s="145"/>
      <c r="K24" s="155"/>
    </row>
    <row r="25" spans="1:22" ht="16.5" customHeight="1" x14ac:dyDescent="0.15">
      <c r="A25" s="104"/>
      <c r="B25" s="145"/>
      <c r="C25" s="145"/>
      <c r="D25" s="145"/>
      <c r="E25" s="145"/>
      <c r="F25" s="145"/>
      <c r="G25" s="145"/>
      <c r="H25" s="145"/>
      <c r="I25" s="145"/>
      <c r="J25" s="145"/>
      <c r="K25" s="75"/>
    </row>
    <row r="26" spans="1:22" ht="16.5" customHeight="1" x14ac:dyDescent="0.15">
      <c r="A26" s="104"/>
      <c r="B26" s="145"/>
      <c r="C26" s="145"/>
      <c r="D26" s="145"/>
      <c r="E26" s="145"/>
      <c r="F26" s="145"/>
      <c r="G26" s="145"/>
      <c r="H26" s="145"/>
      <c r="I26" s="145"/>
      <c r="J26" s="145"/>
      <c r="K26" s="75"/>
    </row>
    <row r="27" spans="1:22" ht="16.5" customHeight="1" x14ac:dyDescent="0.15">
      <c r="A27" s="104"/>
      <c r="B27" s="145"/>
      <c r="C27" s="145"/>
      <c r="D27" s="145"/>
      <c r="E27" s="145"/>
      <c r="F27" s="145"/>
      <c r="G27" s="145"/>
      <c r="H27" s="145"/>
      <c r="I27" s="145"/>
      <c r="J27" s="145"/>
      <c r="K27" s="75"/>
    </row>
    <row r="28" spans="1:22" ht="16.5" customHeight="1" x14ac:dyDescent="0.15">
      <c r="A28" s="104"/>
      <c r="B28" s="145"/>
      <c r="C28" s="145"/>
      <c r="D28" s="145"/>
      <c r="E28" s="145"/>
      <c r="F28" s="145"/>
      <c r="G28" s="145"/>
      <c r="H28" s="145"/>
      <c r="I28" s="145"/>
      <c r="J28" s="145"/>
      <c r="K28" s="75"/>
    </row>
    <row r="29" spans="1:22" ht="18" customHeight="1" x14ac:dyDescent="0.15">
      <c r="A29" s="244" t="s">
        <v>120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22" ht="18.75" customHeight="1" x14ac:dyDescent="0.15">
      <c r="A30" s="247" t="s">
        <v>121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 x14ac:dyDescent="0.15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 x14ac:dyDescent="0.15">
      <c r="A32" s="244" t="s">
        <v>122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4.25" x14ac:dyDescent="0.15">
      <c r="A33" s="253" t="s">
        <v>123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4.25" x14ac:dyDescent="0.15">
      <c r="A34" s="256" t="s">
        <v>124</v>
      </c>
      <c r="B34" s="257"/>
      <c r="C34" s="97" t="s">
        <v>64</v>
      </c>
      <c r="D34" s="97" t="s">
        <v>65</v>
      </c>
      <c r="E34" s="258" t="s">
        <v>125</v>
      </c>
      <c r="F34" s="259"/>
      <c r="G34" s="259"/>
      <c r="H34" s="259"/>
      <c r="I34" s="259"/>
      <c r="J34" s="259"/>
      <c r="K34" s="260"/>
    </row>
    <row r="35" spans="1:11" ht="14.25" x14ac:dyDescent="0.15">
      <c r="A35" s="261" t="s">
        <v>126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11" ht="14.25" x14ac:dyDescent="0.15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4.25" x14ac:dyDescent="0.15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24"/>
    </row>
    <row r="38" spans="1:11" ht="14.25" x14ac:dyDescent="0.15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24"/>
    </row>
    <row r="39" spans="1:11" ht="14.25" x14ac:dyDescent="0.15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24"/>
    </row>
    <row r="40" spans="1:11" ht="14.25" x14ac:dyDescent="0.15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24"/>
    </row>
    <row r="41" spans="1:11" ht="14.25" x14ac:dyDescent="0.15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24"/>
    </row>
    <row r="42" spans="1:11" ht="14.25" x14ac:dyDescent="0.15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24"/>
    </row>
    <row r="43" spans="1:11" ht="14.25" x14ac:dyDescent="0.15">
      <c r="A43" s="267" t="s">
        <v>127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4.25" x14ac:dyDescent="0.15">
      <c r="A44" s="234" t="s">
        <v>128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6"/>
    </row>
    <row r="45" spans="1:11" ht="14.25" x14ac:dyDescent="0.15">
      <c r="A45" s="139" t="s">
        <v>129</v>
      </c>
      <c r="B45" s="136" t="s">
        <v>92</v>
      </c>
      <c r="C45" s="136" t="s">
        <v>93</v>
      </c>
      <c r="D45" s="136" t="s">
        <v>85</v>
      </c>
      <c r="E45" s="141" t="s">
        <v>130</v>
      </c>
      <c r="F45" s="136" t="s">
        <v>92</v>
      </c>
      <c r="G45" s="136" t="s">
        <v>93</v>
      </c>
      <c r="H45" s="136" t="s">
        <v>85</v>
      </c>
      <c r="I45" s="141" t="s">
        <v>131</v>
      </c>
      <c r="J45" s="136" t="s">
        <v>92</v>
      </c>
      <c r="K45" s="152" t="s">
        <v>93</v>
      </c>
    </row>
    <row r="46" spans="1:11" ht="14.25" x14ac:dyDescent="0.15">
      <c r="A46" s="103" t="s">
        <v>84</v>
      </c>
      <c r="B46" s="97" t="s">
        <v>92</v>
      </c>
      <c r="C46" s="97" t="s">
        <v>93</v>
      </c>
      <c r="D46" s="97" t="s">
        <v>85</v>
      </c>
      <c r="E46" s="115" t="s">
        <v>91</v>
      </c>
      <c r="F46" s="97" t="s">
        <v>92</v>
      </c>
      <c r="G46" s="97" t="s">
        <v>93</v>
      </c>
      <c r="H46" s="97" t="s">
        <v>85</v>
      </c>
      <c r="I46" s="115" t="s">
        <v>102</v>
      </c>
      <c r="J46" s="97" t="s">
        <v>92</v>
      </c>
      <c r="K46" s="98" t="s">
        <v>93</v>
      </c>
    </row>
    <row r="47" spans="1:11" ht="14.25" x14ac:dyDescent="0.15">
      <c r="A47" s="227" t="s">
        <v>95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37"/>
    </row>
    <row r="48" spans="1:11" ht="14.25" x14ac:dyDescent="0.15">
      <c r="A48" s="261" t="s">
        <v>132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pans="1:11" ht="14.25" x14ac:dyDescent="0.1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4.25" x14ac:dyDescent="0.15">
      <c r="A50" s="146" t="s">
        <v>133</v>
      </c>
      <c r="B50" s="270" t="s">
        <v>134</v>
      </c>
      <c r="C50" s="270"/>
      <c r="D50" s="147" t="s">
        <v>135</v>
      </c>
      <c r="E50" s="148" t="s">
        <v>136</v>
      </c>
      <c r="F50" s="149" t="s">
        <v>137</v>
      </c>
      <c r="G50" s="150">
        <v>45239</v>
      </c>
      <c r="H50" s="271" t="s">
        <v>138</v>
      </c>
      <c r="I50" s="272"/>
      <c r="J50" s="273" t="s">
        <v>139</v>
      </c>
      <c r="K50" s="274"/>
    </row>
    <row r="51" spans="1:11" ht="14.25" x14ac:dyDescent="0.15">
      <c r="A51" s="261" t="s">
        <v>140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4.25" x14ac:dyDescent="0.15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77"/>
    </row>
    <row r="53" spans="1:11" ht="14.25" x14ac:dyDescent="0.15">
      <c r="A53" s="146" t="s">
        <v>133</v>
      </c>
      <c r="B53" s="270" t="s">
        <v>134</v>
      </c>
      <c r="C53" s="270"/>
      <c r="D53" s="147" t="s">
        <v>135</v>
      </c>
      <c r="E53" s="151"/>
      <c r="F53" s="149" t="s">
        <v>141</v>
      </c>
      <c r="G53" s="150"/>
      <c r="H53" s="271" t="s">
        <v>138</v>
      </c>
      <c r="I53" s="272"/>
      <c r="J53" s="273"/>
      <c r="K53" s="27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sqref="A1:XFD1048576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9" width="16.5" style="40" customWidth="1"/>
    <col min="10" max="10" width="17" style="40" customWidth="1"/>
    <col min="11" max="11" width="18.5" style="40" customWidth="1"/>
    <col min="12" max="12" width="16.625" style="40" customWidth="1"/>
    <col min="13" max="13" width="14.125" style="40" customWidth="1"/>
    <col min="14" max="14" width="16.375" style="40" customWidth="1"/>
    <col min="15" max="16384" width="9" style="40"/>
  </cols>
  <sheetData>
    <row r="1" spans="1:14" ht="30" customHeight="1" x14ac:dyDescent="0.15">
      <c r="A1" s="278" t="s">
        <v>142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 x14ac:dyDescent="0.15">
      <c r="A2" s="34" t="s">
        <v>59</v>
      </c>
      <c r="B2" s="280" t="s">
        <v>60</v>
      </c>
      <c r="C2" s="280"/>
      <c r="D2" s="35" t="s">
        <v>66</v>
      </c>
      <c r="E2" s="280" t="s">
        <v>67</v>
      </c>
      <c r="F2" s="280"/>
      <c r="G2" s="280"/>
      <c r="H2" s="285"/>
      <c r="I2" s="42" t="s">
        <v>54</v>
      </c>
      <c r="J2" s="280" t="s">
        <v>55</v>
      </c>
      <c r="K2" s="280"/>
      <c r="L2" s="280"/>
      <c r="M2" s="280"/>
      <c r="N2" s="281"/>
    </row>
    <row r="3" spans="1:14" ht="29.1" customHeight="1" x14ac:dyDescent="0.15">
      <c r="A3" s="284" t="s">
        <v>143</v>
      </c>
      <c r="B3" s="282" t="s">
        <v>144</v>
      </c>
      <c r="C3" s="282"/>
      <c r="D3" s="282"/>
      <c r="E3" s="282"/>
      <c r="F3" s="282"/>
      <c r="G3" s="282"/>
      <c r="H3" s="286"/>
      <c r="I3" s="282" t="s">
        <v>145</v>
      </c>
      <c r="J3" s="282"/>
      <c r="K3" s="282"/>
      <c r="L3" s="282"/>
      <c r="M3" s="282"/>
      <c r="N3" s="283"/>
    </row>
    <row r="4" spans="1:14" ht="29.1" customHeight="1" x14ac:dyDescent="0.15">
      <c r="A4" s="284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86"/>
      <c r="I4" s="43"/>
      <c r="J4" s="45" t="s">
        <v>146</v>
      </c>
      <c r="K4" s="43"/>
      <c r="L4" s="43"/>
      <c r="M4" s="43"/>
      <c r="N4" s="44"/>
    </row>
    <row r="5" spans="1:14" ht="29.1" customHeight="1" x14ac:dyDescent="0.15">
      <c r="A5" s="284"/>
      <c r="B5" s="78" t="s">
        <v>147</v>
      </c>
      <c r="C5" s="78" t="s">
        <v>148</v>
      </c>
      <c r="D5" s="79" t="s">
        <v>149</v>
      </c>
      <c r="E5" s="78" t="s">
        <v>150</v>
      </c>
      <c r="F5" s="78" t="s">
        <v>151</v>
      </c>
      <c r="G5" s="78" t="s">
        <v>152</v>
      </c>
      <c r="H5" s="286"/>
      <c r="I5" s="45"/>
      <c r="J5" s="45" t="s">
        <v>153</v>
      </c>
      <c r="K5" s="45"/>
      <c r="L5" s="45"/>
      <c r="M5" s="45"/>
      <c r="N5" s="46"/>
    </row>
    <row r="6" spans="1:14" ht="29.1" customHeight="1" x14ac:dyDescent="0.15">
      <c r="A6" s="80" t="s">
        <v>154</v>
      </c>
      <c r="B6" s="80">
        <f>C6-1</f>
        <v>67</v>
      </c>
      <c r="C6" s="80">
        <f>D6-2</f>
        <v>68</v>
      </c>
      <c r="D6" s="81">
        <v>70</v>
      </c>
      <c r="E6" s="80">
        <f>D6+2</f>
        <v>72</v>
      </c>
      <c r="F6" s="80">
        <f>E6+2</f>
        <v>74</v>
      </c>
      <c r="G6" s="80">
        <f>F6+1</f>
        <v>75</v>
      </c>
      <c r="H6" s="286"/>
      <c r="I6" s="47"/>
      <c r="J6" s="47" t="s">
        <v>155</v>
      </c>
      <c r="K6" s="47"/>
      <c r="L6" s="47"/>
      <c r="M6" s="47"/>
      <c r="N6" s="48"/>
    </row>
    <row r="7" spans="1:14" ht="29.1" customHeight="1" x14ac:dyDescent="0.15">
      <c r="A7" s="82" t="s">
        <v>156</v>
      </c>
      <c r="B7" s="82">
        <f t="shared" ref="B7:B9" si="0">C7-4</f>
        <v>100</v>
      </c>
      <c r="C7" s="82">
        <f t="shared" ref="C7:C9" si="1">D7-4</f>
        <v>104</v>
      </c>
      <c r="D7" s="79">
        <v>108</v>
      </c>
      <c r="E7" s="82">
        <f t="shared" ref="E7:E9" si="2">D7+4</f>
        <v>112</v>
      </c>
      <c r="F7" s="82">
        <f>E7+4</f>
        <v>116</v>
      </c>
      <c r="G7" s="82">
        <f t="shared" ref="G7:G9" si="3">F7+6</f>
        <v>122</v>
      </c>
      <c r="H7" s="286"/>
      <c r="I7" s="38"/>
      <c r="J7" s="38" t="s">
        <v>157</v>
      </c>
      <c r="K7" s="38"/>
      <c r="L7" s="38"/>
      <c r="M7" s="49"/>
      <c r="N7" s="125"/>
    </row>
    <row r="8" spans="1:14" ht="29.1" customHeight="1" x14ac:dyDescent="0.15">
      <c r="A8" s="82" t="s">
        <v>158</v>
      </c>
      <c r="B8" s="82">
        <f t="shared" si="0"/>
        <v>98</v>
      </c>
      <c r="C8" s="82">
        <f t="shared" si="1"/>
        <v>102</v>
      </c>
      <c r="D8" s="79">
        <v>106</v>
      </c>
      <c r="E8" s="82">
        <f t="shared" si="2"/>
        <v>110</v>
      </c>
      <c r="F8" s="82">
        <f>E8+5</f>
        <v>115</v>
      </c>
      <c r="G8" s="82">
        <f t="shared" si="3"/>
        <v>121</v>
      </c>
      <c r="H8" s="286"/>
      <c r="I8" s="38"/>
      <c r="J8" s="38" t="s">
        <v>159</v>
      </c>
      <c r="K8" s="38"/>
      <c r="L8" s="38"/>
      <c r="M8" s="49"/>
      <c r="N8" s="125"/>
    </row>
    <row r="9" spans="1:14" ht="29.1" customHeight="1" x14ac:dyDescent="0.15">
      <c r="A9" s="82" t="s">
        <v>160</v>
      </c>
      <c r="B9" s="82">
        <f t="shared" si="0"/>
        <v>98</v>
      </c>
      <c r="C9" s="82">
        <f t="shared" si="1"/>
        <v>102</v>
      </c>
      <c r="D9" s="79">
        <v>106</v>
      </c>
      <c r="E9" s="82">
        <f t="shared" si="2"/>
        <v>110</v>
      </c>
      <c r="F9" s="82">
        <f>E9+5</f>
        <v>115</v>
      </c>
      <c r="G9" s="82">
        <f t="shared" si="3"/>
        <v>121</v>
      </c>
      <c r="H9" s="286"/>
      <c r="I9" s="38"/>
      <c r="J9" s="38" t="s">
        <v>161</v>
      </c>
      <c r="K9" s="38"/>
      <c r="L9" s="38"/>
      <c r="M9" s="49"/>
      <c r="N9" s="125"/>
    </row>
    <row r="10" spans="1:14" ht="29.1" customHeight="1" x14ac:dyDescent="0.15">
      <c r="A10" s="82" t="s">
        <v>162</v>
      </c>
      <c r="B10" s="82">
        <f>C10-1.2</f>
        <v>43.599999999999994</v>
      </c>
      <c r="C10" s="82">
        <f>D10-1.2</f>
        <v>44.8</v>
      </c>
      <c r="D10" s="79">
        <v>46</v>
      </c>
      <c r="E10" s="82">
        <f>D10+1.2</f>
        <v>47.2</v>
      </c>
      <c r="F10" s="82">
        <f>E10+1.2</f>
        <v>48.400000000000006</v>
      </c>
      <c r="G10" s="82">
        <f>F10+1.4</f>
        <v>49.800000000000004</v>
      </c>
      <c r="H10" s="286"/>
      <c r="I10" s="38"/>
      <c r="J10" s="38" t="s">
        <v>163</v>
      </c>
      <c r="K10" s="38"/>
      <c r="L10" s="38"/>
      <c r="M10" s="49"/>
      <c r="N10" s="125"/>
    </row>
    <row r="11" spans="1:14" ht="29.1" customHeight="1" x14ac:dyDescent="0.15">
      <c r="A11" s="82" t="s">
        <v>164</v>
      </c>
      <c r="B11" s="82">
        <f>C11-0.5</f>
        <v>19</v>
      </c>
      <c r="C11" s="82">
        <f>D11-0.5</f>
        <v>19.5</v>
      </c>
      <c r="D11" s="79">
        <v>20</v>
      </c>
      <c r="E11" s="82">
        <f t="shared" ref="E11:G11" si="4">D11+0.5</f>
        <v>20.5</v>
      </c>
      <c r="F11" s="82">
        <f t="shared" si="4"/>
        <v>21</v>
      </c>
      <c r="G11" s="82">
        <f t="shared" si="4"/>
        <v>21.5</v>
      </c>
      <c r="H11" s="286"/>
      <c r="I11" s="38"/>
      <c r="J11" s="38" t="s">
        <v>161</v>
      </c>
      <c r="K11" s="38"/>
      <c r="L11" s="38"/>
      <c r="M11" s="49"/>
      <c r="N11" s="125"/>
    </row>
    <row r="12" spans="1:14" ht="29.1" customHeight="1" x14ac:dyDescent="0.15">
      <c r="A12" s="82" t="s">
        <v>165</v>
      </c>
      <c r="B12" s="83">
        <f>C12-0.7</f>
        <v>18.100000000000001</v>
      </c>
      <c r="C12" s="83">
        <f>D12-0.7</f>
        <v>18.8</v>
      </c>
      <c r="D12" s="79">
        <v>19.5</v>
      </c>
      <c r="E12" s="83">
        <f>D12+0.7</f>
        <v>20.2</v>
      </c>
      <c r="F12" s="83">
        <f>E12+0.7</f>
        <v>20.9</v>
      </c>
      <c r="G12" s="83">
        <f>F12+0.95</f>
        <v>21.849999999999998</v>
      </c>
      <c r="H12" s="286"/>
      <c r="I12" s="47"/>
      <c r="J12" s="47" t="s">
        <v>161</v>
      </c>
      <c r="K12" s="47"/>
      <c r="L12" s="47"/>
      <c r="M12" s="51"/>
      <c r="N12" s="52"/>
    </row>
    <row r="13" spans="1:14" ht="29.1" customHeight="1" x14ac:dyDescent="0.15">
      <c r="A13" s="82" t="s">
        <v>166</v>
      </c>
      <c r="B13" s="82">
        <f>C13-0.7</f>
        <v>15.600000000000001</v>
      </c>
      <c r="C13" s="82">
        <f>D13-0.7</f>
        <v>16.3</v>
      </c>
      <c r="D13" s="79">
        <v>17</v>
      </c>
      <c r="E13" s="82">
        <f>D13+0.7</f>
        <v>17.7</v>
      </c>
      <c r="F13" s="82">
        <f>E13+0.7</f>
        <v>18.399999999999999</v>
      </c>
      <c r="G13" s="82">
        <f>F13+0.95</f>
        <v>19.349999999999998</v>
      </c>
      <c r="H13" s="286"/>
      <c r="I13" s="38"/>
      <c r="J13" s="38" t="s">
        <v>161</v>
      </c>
      <c r="K13" s="38"/>
      <c r="L13" s="38"/>
      <c r="M13" s="49"/>
      <c r="N13" s="126"/>
    </row>
    <row r="14" spans="1:14" ht="29.1" customHeight="1" x14ac:dyDescent="0.15">
      <c r="A14" s="82" t="s">
        <v>167</v>
      </c>
      <c r="B14" s="82">
        <f>C14-1</f>
        <v>43</v>
      </c>
      <c r="C14" s="82">
        <f>D14-1</f>
        <v>44</v>
      </c>
      <c r="D14" s="79">
        <v>45</v>
      </c>
      <c r="E14" s="82">
        <f>D14+1</f>
        <v>46</v>
      </c>
      <c r="F14" s="82">
        <f>E14+1</f>
        <v>47</v>
      </c>
      <c r="G14" s="82">
        <f>F14+1.5</f>
        <v>48.5</v>
      </c>
      <c r="H14" s="286"/>
      <c r="I14" s="38"/>
      <c r="J14" s="38" t="s">
        <v>168</v>
      </c>
      <c r="K14" s="38"/>
      <c r="L14" s="38"/>
      <c r="M14" s="49"/>
      <c r="N14" s="125"/>
    </row>
    <row r="15" spans="1:14" ht="29.1" customHeight="1" x14ac:dyDescent="0.15">
      <c r="A15" s="84" t="s">
        <v>169</v>
      </c>
      <c r="B15" s="82">
        <v>1.8</v>
      </c>
      <c r="C15" s="82">
        <v>1.8</v>
      </c>
      <c r="D15" s="82">
        <v>1.8</v>
      </c>
      <c r="E15" s="82">
        <v>1.8</v>
      </c>
      <c r="F15" s="82">
        <v>1.8</v>
      </c>
      <c r="G15" s="82">
        <v>1.8</v>
      </c>
      <c r="H15" s="286"/>
      <c r="I15" s="38"/>
      <c r="J15" s="38" t="s">
        <v>170</v>
      </c>
      <c r="K15" s="38"/>
      <c r="L15" s="38"/>
      <c r="M15" s="49"/>
      <c r="N15" s="127"/>
    </row>
    <row r="16" spans="1:14" ht="29.1" customHeight="1" x14ac:dyDescent="0.15">
      <c r="A16" s="85" t="s">
        <v>171</v>
      </c>
      <c r="B16" s="86">
        <v>5</v>
      </c>
      <c r="C16" s="86">
        <v>5</v>
      </c>
      <c r="D16" s="86">
        <v>5</v>
      </c>
      <c r="E16" s="86">
        <v>5</v>
      </c>
      <c r="F16" s="86">
        <v>5</v>
      </c>
      <c r="G16" s="86">
        <v>5</v>
      </c>
      <c r="H16" s="287"/>
      <c r="I16" s="128"/>
      <c r="J16" s="129" t="s">
        <v>161</v>
      </c>
      <c r="K16" s="130"/>
      <c r="L16" s="131"/>
      <c r="M16" s="131"/>
      <c r="N16" s="132"/>
    </row>
    <row r="17" spans="1:14" ht="14.25" x14ac:dyDescent="0.15">
      <c r="A17" s="122" t="s">
        <v>125</v>
      </c>
      <c r="B17" s="123"/>
      <c r="C17" s="123"/>
      <c r="D17" s="124"/>
      <c r="E17" s="124"/>
      <c r="F17" s="124"/>
      <c r="G17" s="124"/>
      <c r="H17" s="41"/>
      <c r="I17" s="41"/>
      <c r="J17" s="41"/>
      <c r="K17" s="41"/>
      <c r="L17" s="41"/>
      <c r="M17" s="41"/>
      <c r="N17" s="41"/>
    </row>
    <row r="18" spans="1:14" ht="14.25" x14ac:dyDescent="0.15">
      <c r="A18" s="40" t="s">
        <v>172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14.25" x14ac:dyDescent="0.15">
      <c r="A19" s="41"/>
      <c r="B19" s="41"/>
      <c r="C19" s="41"/>
      <c r="D19" s="41"/>
      <c r="E19" s="41"/>
      <c r="F19" s="41"/>
      <c r="G19" s="41"/>
      <c r="H19" s="41"/>
      <c r="I19" s="39" t="s">
        <v>173</v>
      </c>
      <c r="J19" s="53"/>
      <c r="K19" s="39" t="s">
        <v>174</v>
      </c>
      <c r="L19" s="39"/>
      <c r="M19" s="39" t="s">
        <v>175</v>
      </c>
      <c r="N19" s="40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E20" sqref="E20:H20"/>
    </sheetView>
  </sheetViews>
  <sheetFormatPr defaultColWidth="10" defaultRowHeight="16.5" customHeight="1" x14ac:dyDescent="0.15"/>
  <cols>
    <col min="1" max="16384" width="10" style="54"/>
  </cols>
  <sheetData>
    <row r="1" spans="1:11" ht="22.5" customHeight="1" x14ac:dyDescent="0.15">
      <c r="A1" s="288" t="s">
        <v>176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ht="17.25" customHeight="1" x14ac:dyDescent="0.15">
      <c r="A2" s="55" t="s">
        <v>50</v>
      </c>
      <c r="B2" s="206" t="s">
        <v>51</v>
      </c>
      <c r="C2" s="206"/>
      <c r="D2" s="207" t="s">
        <v>52</v>
      </c>
      <c r="E2" s="207"/>
      <c r="F2" s="208" t="s">
        <v>177</v>
      </c>
      <c r="G2" s="208"/>
      <c r="H2" s="56" t="s">
        <v>54</v>
      </c>
      <c r="I2" s="209" t="s">
        <v>55</v>
      </c>
      <c r="J2" s="209"/>
      <c r="K2" s="210"/>
    </row>
    <row r="3" spans="1:11" ht="16.5" customHeight="1" x14ac:dyDescent="0.15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6.5" customHeight="1" x14ac:dyDescent="0.15">
      <c r="A4" s="96" t="s">
        <v>59</v>
      </c>
      <c r="B4" s="217" t="s">
        <v>60</v>
      </c>
      <c r="C4" s="218"/>
      <c r="D4" s="219" t="s">
        <v>61</v>
      </c>
      <c r="E4" s="220"/>
      <c r="F4" s="221" t="s">
        <v>62</v>
      </c>
      <c r="G4" s="222"/>
      <c r="H4" s="219" t="s">
        <v>178</v>
      </c>
      <c r="I4" s="220"/>
      <c r="J4" s="97" t="s">
        <v>64</v>
      </c>
      <c r="K4" s="98" t="s">
        <v>65</v>
      </c>
    </row>
    <row r="5" spans="1:11" ht="16.5" customHeight="1" x14ac:dyDescent="0.15">
      <c r="A5" s="100" t="s">
        <v>66</v>
      </c>
      <c r="B5" s="217" t="s">
        <v>67</v>
      </c>
      <c r="C5" s="218"/>
      <c r="D5" s="219" t="s">
        <v>179</v>
      </c>
      <c r="E5" s="220"/>
      <c r="F5" s="221">
        <v>45235</v>
      </c>
      <c r="G5" s="222"/>
      <c r="H5" s="219" t="s">
        <v>180</v>
      </c>
      <c r="I5" s="220"/>
      <c r="J5" s="97" t="s">
        <v>64</v>
      </c>
      <c r="K5" s="98" t="s">
        <v>65</v>
      </c>
    </row>
    <row r="6" spans="1:11" ht="16.5" customHeight="1" x14ac:dyDescent="0.15">
      <c r="A6" s="96" t="s">
        <v>70</v>
      </c>
      <c r="B6" s="101"/>
      <c r="C6" s="102"/>
      <c r="D6" s="219" t="s">
        <v>181</v>
      </c>
      <c r="E6" s="220"/>
      <c r="F6" s="221">
        <v>45255</v>
      </c>
      <c r="G6" s="222"/>
      <c r="H6" s="289" t="s">
        <v>182</v>
      </c>
      <c r="I6" s="290"/>
      <c r="J6" s="290"/>
      <c r="K6" s="291"/>
    </row>
    <row r="7" spans="1:11" ht="16.5" customHeight="1" x14ac:dyDescent="0.15">
      <c r="A7" s="96" t="s">
        <v>73</v>
      </c>
      <c r="B7" s="223" t="s">
        <v>74</v>
      </c>
      <c r="C7" s="224"/>
      <c r="D7" s="96" t="s">
        <v>183</v>
      </c>
      <c r="E7" s="99"/>
      <c r="F7" s="221">
        <v>45280</v>
      </c>
      <c r="G7" s="222"/>
      <c r="H7" s="292"/>
      <c r="I7" s="217"/>
      <c r="J7" s="217"/>
      <c r="K7" s="218"/>
    </row>
    <row r="8" spans="1:11" ht="16.5" customHeight="1" x14ac:dyDescent="0.15">
      <c r="A8" s="105"/>
      <c r="B8" s="225"/>
      <c r="C8" s="226"/>
      <c r="D8" s="227" t="s">
        <v>77</v>
      </c>
      <c r="E8" s="228"/>
      <c r="F8" s="229">
        <v>45285</v>
      </c>
      <c r="G8" s="230"/>
      <c r="H8" s="293"/>
      <c r="I8" s="294"/>
      <c r="J8" s="294"/>
      <c r="K8" s="295"/>
    </row>
    <row r="9" spans="1:11" ht="16.5" customHeight="1" x14ac:dyDescent="0.15">
      <c r="A9" s="296" t="s">
        <v>184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 x14ac:dyDescent="0.15">
      <c r="A10" s="106" t="s">
        <v>81</v>
      </c>
      <c r="B10" s="107" t="s">
        <v>82</v>
      </c>
      <c r="C10" s="108" t="s">
        <v>83</v>
      </c>
      <c r="D10" s="109"/>
      <c r="E10" s="110" t="s">
        <v>86</v>
      </c>
      <c r="F10" s="107" t="s">
        <v>82</v>
      </c>
      <c r="G10" s="108" t="s">
        <v>83</v>
      </c>
      <c r="H10" s="107"/>
      <c r="I10" s="110" t="s">
        <v>84</v>
      </c>
      <c r="J10" s="107" t="s">
        <v>82</v>
      </c>
      <c r="K10" s="121" t="s">
        <v>83</v>
      </c>
    </row>
    <row r="11" spans="1:11" ht="16.5" customHeight="1" x14ac:dyDescent="0.15">
      <c r="A11" s="100" t="s">
        <v>87</v>
      </c>
      <c r="B11" s="111" t="s">
        <v>82</v>
      </c>
      <c r="C11" s="97" t="s">
        <v>83</v>
      </c>
      <c r="D11" s="112"/>
      <c r="E11" s="113" t="s">
        <v>89</v>
      </c>
      <c r="F11" s="111" t="s">
        <v>82</v>
      </c>
      <c r="G11" s="97" t="s">
        <v>83</v>
      </c>
      <c r="H11" s="111"/>
      <c r="I11" s="113" t="s">
        <v>94</v>
      </c>
      <c r="J11" s="111" t="s">
        <v>82</v>
      </c>
      <c r="K11" s="98" t="s">
        <v>83</v>
      </c>
    </row>
    <row r="12" spans="1:11" ht="16.5" customHeight="1" x14ac:dyDescent="0.15">
      <c r="A12" s="227" t="s">
        <v>125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37"/>
    </row>
    <row r="13" spans="1:11" ht="16.5" customHeight="1" x14ac:dyDescent="0.15">
      <c r="A13" s="297" t="s">
        <v>185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 x14ac:dyDescent="0.15">
      <c r="A14" s="298" t="s">
        <v>186</v>
      </c>
      <c r="B14" s="299"/>
      <c r="C14" s="299"/>
      <c r="D14" s="299"/>
      <c r="E14" s="299"/>
      <c r="F14" s="299"/>
      <c r="G14" s="299"/>
      <c r="H14" s="299"/>
      <c r="I14" s="300"/>
      <c r="J14" s="300"/>
      <c r="K14" s="301"/>
    </row>
    <row r="15" spans="1:11" ht="16.5" customHeight="1" x14ac:dyDescent="0.15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spans="1:11" ht="16.5" customHeight="1" x14ac:dyDescent="0.15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15">
      <c r="A17" s="297" t="s">
        <v>187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 x14ac:dyDescent="0.15">
      <c r="A18" s="298"/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 x14ac:dyDescent="0.15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15">
      <c r="A21" s="309" t="s">
        <v>122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 x14ac:dyDescent="0.15">
      <c r="A22" s="310" t="s">
        <v>123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 x14ac:dyDescent="0.15">
      <c r="A23" s="256" t="s">
        <v>124</v>
      </c>
      <c r="B23" s="257"/>
      <c r="C23" s="97" t="s">
        <v>64</v>
      </c>
      <c r="D23" s="97" t="s">
        <v>65</v>
      </c>
      <c r="E23" s="311"/>
      <c r="F23" s="311"/>
      <c r="G23" s="311"/>
      <c r="H23" s="311"/>
      <c r="I23" s="311"/>
      <c r="J23" s="311"/>
      <c r="K23" s="312"/>
    </row>
    <row r="24" spans="1:11" ht="16.5" customHeight="1" x14ac:dyDescent="0.15">
      <c r="A24" s="219" t="s">
        <v>188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8"/>
    </row>
    <row r="25" spans="1:11" ht="16.5" customHeight="1" x14ac:dyDescent="0.15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 x14ac:dyDescent="0.15">
      <c r="A26" s="296" t="s">
        <v>128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 x14ac:dyDescent="0.15">
      <c r="A27" s="94" t="s">
        <v>129</v>
      </c>
      <c r="B27" s="108" t="s">
        <v>92</v>
      </c>
      <c r="C27" s="108" t="s">
        <v>93</v>
      </c>
      <c r="D27" s="108" t="s">
        <v>85</v>
      </c>
      <c r="E27" s="95" t="s">
        <v>130</v>
      </c>
      <c r="F27" s="108" t="s">
        <v>92</v>
      </c>
      <c r="G27" s="108" t="s">
        <v>93</v>
      </c>
      <c r="H27" s="108" t="s">
        <v>85</v>
      </c>
      <c r="I27" s="95" t="s">
        <v>131</v>
      </c>
      <c r="J27" s="108" t="s">
        <v>92</v>
      </c>
      <c r="K27" s="121" t="s">
        <v>93</v>
      </c>
    </row>
    <row r="28" spans="1:11" ht="16.5" customHeight="1" x14ac:dyDescent="0.15">
      <c r="A28" s="103" t="s">
        <v>84</v>
      </c>
      <c r="B28" s="97" t="s">
        <v>92</v>
      </c>
      <c r="C28" s="97" t="s">
        <v>93</v>
      </c>
      <c r="D28" s="97" t="s">
        <v>85</v>
      </c>
      <c r="E28" s="115" t="s">
        <v>91</v>
      </c>
      <c r="F28" s="97" t="s">
        <v>92</v>
      </c>
      <c r="G28" s="97" t="s">
        <v>93</v>
      </c>
      <c r="H28" s="97" t="s">
        <v>85</v>
      </c>
      <c r="I28" s="115" t="s">
        <v>102</v>
      </c>
      <c r="J28" s="97" t="s">
        <v>92</v>
      </c>
      <c r="K28" s="98" t="s">
        <v>93</v>
      </c>
    </row>
    <row r="29" spans="1:11" ht="16.5" customHeight="1" x14ac:dyDescent="0.15">
      <c r="A29" s="219" t="s">
        <v>95</v>
      </c>
      <c r="B29" s="257"/>
      <c r="C29" s="257"/>
      <c r="D29" s="257"/>
      <c r="E29" s="257"/>
      <c r="F29" s="257"/>
      <c r="G29" s="257"/>
      <c r="H29" s="257"/>
      <c r="I29" s="257"/>
      <c r="J29" s="257"/>
      <c r="K29" s="316"/>
    </row>
    <row r="30" spans="1:11" ht="16.5" customHeight="1" x14ac:dyDescent="0.15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11" ht="16.5" customHeight="1" x14ac:dyDescent="0.15">
      <c r="A31" s="296" t="s">
        <v>189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 x14ac:dyDescent="0.15">
      <c r="A32" s="317" t="s">
        <v>190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7.25" customHeight="1" x14ac:dyDescent="0.15">
      <c r="A33" s="265" t="s">
        <v>191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24"/>
    </row>
    <row r="34" spans="1:11" ht="17.25" customHeight="1" x14ac:dyDescent="0.15">
      <c r="A34" s="265" t="s">
        <v>192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24"/>
    </row>
    <row r="35" spans="1:11" ht="17.25" customHeight="1" x14ac:dyDescent="0.15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24"/>
    </row>
    <row r="36" spans="1:11" ht="17.25" customHeight="1" x14ac:dyDescent="0.15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24"/>
    </row>
    <row r="37" spans="1:11" ht="17.25" customHeight="1" x14ac:dyDescent="0.15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24"/>
    </row>
    <row r="38" spans="1:11" ht="17.25" customHeight="1" x14ac:dyDescent="0.15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24"/>
    </row>
    <row r="39" spans="1:11" ht="17.25" customHeight="1" x14ac:dyDescent="0.15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24"/>
    </row>
    <row r="40" spans="1:11" ht="17.25" customHeight="1" x14ac:dyDescent="0.15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24"/>
    </row>
    <row r="41" spans="1:11" ht="17.25" customHeight="1" x14ac:dyDescent="0.15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24"/>
    </row>
    <row r="42" spans="1:11" ht="17.25" customHeight="1" x14ac:dyDescent="0.15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24"/>
    </row>
    <row r="43" spans="1:11" ht="17.25" customHeight="1" x14ac:dyDescent="0.15">
      <c r="A43" s="267" t="s">
        <v>127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6.5" customHeight="1" x14ac:dyDescent="0.15">
      <c r="A44" s="296" t="s">
        <v>193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8" customHeight="1" x14ac:dyDescent="0.15">
      <c r="A45" s="320" t="s">
        <v>125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spans="1:11" ht="18" customHeight="1" x14ac:dyDescent="0.15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spans="1:11" ht="18" customHeight="1" x14ac:dyDescent="0.15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 x14ac:dyDescent="0.15">
      <c r="A48" s="116" t="s">
        <v>133</v>
      </c>
      <c r="B48" s="323" t="s">
        <v>134</v>
      </c>
      <c r="C48" s="323"/>
      <c r="D48" s="117" t="s">
        <v>135</v>
      </c>
      <c r="E48" s="118" t="s">
        <v>136</v>
      </c>
      <c r="F48" s="117" t="s">
        <v>137</v>
      </c>
      <c r="G48" s="119">
        <v>45252</v>
      </c>
      <c r="H48" s="324" t="s">
        <v>138</v>
      </c>
      <c r="I48" s="324"/>
      <c r="J48" s="323" t="s">
        <v>139</v>
      </c>
      <c r="K48" s="325"/>
    </row>
    <row r="49" spans="1:11" ht="16.5" customHeight="1" x14ac:dyDescent="0.15">
      <c r="A49" s="234" t="s">
        <v>140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6.5" customHeight="1" x14ac:dyDescent="0.15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28"/>
    </row>
    <row r="51" spans="1:11" ht="16.5" customHeight="1" x14ac:dyDescent="0.15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21" customHeight="1" x14ac:dyDescent="0.15">
      <c r="A52" s="116" t="s">
        <v>133</v>
      </c>
      <c r="B52" s="323" t="s">
        <v>134</v>
      </c>
      <c r="C52" s="323"/>
      <c r="D52" s="117" t="s">
        <v>135</v>
      </c>
      <c r="E52" s="117"/>
      <c r="F52" s="117" t="s">
        <v>137</v>
      </c>
      <c r="G52" s="117"/>
      <c r="H52" s="324" t="s">
        <v>138</v>
      </c>
      <c r="I52" s="324"/>
      <c r="J52" s="332"/>
      <c r="K52" s="33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0"/>
  <sheetViews>
    <sheetView zoomScale="80" zoomScaleNormal="80" workbookViewId="0">
      <selection activeCell="K7" sqref="K7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14" width="15.625" style="40" customWidth="1"/>
    <col min="15" max="16384" width="9" style="40"/>
  </cols>
  <sheetData>
    <row r="1" spans="1:14" ht="30" customHeight="1" x14ac:dyDescent="0.15">
      <c r="A1" s="278" t="s">
        <v>142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 x14ac:dyDescent="0.15">
      <c r="A2" s="34" t="s">
        <v>59</v>
      </c>
      <c r="B2" s="280"/>
      <c r="C2" s="280"/>
      <c r="D2" s="35" t="s">
        <v>66</v>
      </c>
      <c r="E2" s="280"/>
      <c r="F2" s="280"/>
      <c r="G2" s="280"/>
      <c r="H2" s="285"/>
      <c r="I2" s="42" t="s">
        <v>54</v>
      </c>
      <c r="J2" s="280" t="s">
        <v>55</v>
      </c>
      <c r="K2" s="280"/>
      <c r="L2" s="280"/>
      <c r="M2" s="280"/>
      <c r="N2" s="281"/>
    </row>
    <row r="3" spans="1:14" ht="29.1" customHeight="1" x14ac:dyDescent="0.15">
      <c r="A3" s="284" t="s">
        <v>143</v>
      </c>
      <c r="B3" s="282" t="s">
        <v>144</v>
      </c>
      <c r="C3" s="282"/>
      <c r="D3" s="282"/>
      <c r="E3" s="282"/>
      <c r="F3" s="282"/>
      <c r="G3" s="282"/>
      <c r="H3" s="286"/>
      <c r="I3" s="282" t="s">
        <v>145</v>
      </c>
      <c r="J3" s="282"/>
      <c r="K3" s="282"/>
      <c r="L3" s="282"/>
      <c r="M3" s="282"/>
      <c r="N3" s="283"/>
    </row>
    <row r="4" spans="1:14" ht="29.1" customHeight="1" x14ac:dyDescent="0.15">
      <c r="A4" s="284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86"/>
      <c r="I4" s="36" t="s">
        <v>109</v>
      </c>
      <c r="J4" s="36" t="s">
        <v>110</v>
      </c>
      <c r="K4" s="37" t="s">
        <v>111</v>
      </c>
      <c r="L4" s="36" t="s">
        <v>112</v>
      </c>
      <c r="M4" s="36" t="s">
        <v>113</v>
      </c>
      <c r="N4" s="36" t="s">
        <v>114</v>
      </c>
    </row>
    <row r="5" spans="1:14" ht="29.1" customHeight="1" x14ac:dyDescent="0.15">
      <c r="A5" s="284"/>
      <c r="B5" s="78" t="s">
        <v>147</v>
      </c>
      <c r="C5" s="78" t="s">
        <v>148</v>
      </c>
      <c r="D5" s="79" t="s">
        <v>149</v>
      </c>
      <c r="E5" s="78" t="s">
        <v>150</v>
      </c>
      <c r="F5" s="78" t="s">
        <v>151</v>
      </c>
      <c r="G5" s="78" t="s">
        <v>152</v>
      </c>
      <c r="H5" s="286"/>
      <c r="I5" s="45" t="s">
        <v>117</v>
      </c>
      <c r="J5" s="45" t="s">
        <v>117</v>
      </c>
      <c r="K5" s="45" t="s">
        <v>118</v>
      </c>
      <c r="L5" s="45" t="s">
        <v>119</v>
      </c>
      <c r="M5" s="45" t="s">
        <v>117</v>
      </c>
      <c r="N5" s="45" t="s">
        <v>117</v>
      </c>
    </row>
    <row r="6" spans="1:14" ht="29.1" customHeight="1" x14ac:dyDescent="0.15">
      <c r="A6" s="80" t="s">
        <v>154</v>
      </c>
      <c r="B6" s="80">
        <f>C6-1</f>
        <v>67</v>
      </c>
      <c r="C6" s="80">
        <f>D6-2</f>
        <v>68</v>
      </c>
      <c r="D6" s="81">
        <v>70</v>
      </c>
      <c r="E6" s="80">
        <f>D6+2</f>
        <v>72</v>
      </c>
      <c r="F6" s="80">
        <f>E6+2</f>
        <v>74</v>
      </c>
      <c r="G6" s="80">
        <f>F6+1</f>
        <v>75</v>
      </c>
      <c r="H6" s="286"/>
      <c r="I6" s="47" t="s">
        <v>194</v>
      </c>
      <c r="J6" s="47" t="s">
        <v>195</v>
      </c>
      <c r="K6" s="47" t="s">
        <v>196</v>
      </c>
      <c r="L6" s="47" t="s">
        <v>197</v>
      </c>
      <c r="M6" s="47" t="s">
        <v>198</v>
      </c>
      <c r="N6" s="48" t="s">
        <v>199</v>
      </c>
    </row>
    <row r="7" spans="1:14" ht="29.1" customHeight="1" x14ac:dyDescent="0.15">
      <c r="A7" s="82" t="s">
        <v>156</v>
      </c>
      <c r="B7" s="82">
        <f t="shared" ref="B7:B9" si="0">C7-4</f>
        <v>100</v>
      </c>
      <c r="C7" s="82">
        <f t="shared" ref="C7:C9" si="1">D7-4</f>
        <v>104</v>
      </c>
      <c r="D7" s="79">
        <v>108</v>
      </c>
      <c r="E7" s="82">
        <f t="shared" ref="E7:E9" si="2">D7+4</f>
        <v>112</v>
      </c>
      <c r="F7" s="82">
        <f>E7+4</f>
        <v>116</v>
      </c>
      <c r="G7" s="82">
        <f t="shared" ref="G7:G9" si="3">F7+6</f>
        <v>122</v>
      </c>
      <c r="H7" s="286"/>
      <c r="I7" s="38" t="s">
        <v>200</v>
      </c>
      <c r="J7" s="38" t="s">
        <v>157</v>
      </c>
      <c r="K7" s="38" t="s">
        <v>201</v>
      </c>
      <c r="L7" s="38" t="s">
        <v>202</v>
      </c>
      <c r="M7" s="49" t="s">
        <v>203</v>
      </c>
      <c r="N7" s="50" t="s">
        <v>198</v>
      </c>
    </row>
    <row r="8" spans="1:14" ht="29.1" customHeight="1" x14ac:dyDescent="0.15">
      <c r="A8" s="82" t="s">
        <v>158</v>
      </c>
      <c r="B8" s="82">
        <f t="shared" si="0"/>
        <v>98</v>
      </c>
      <c r="C8" s="82">
        <f t="shared" si="1"/>
        <v>102</v>
      </c>
      <c r="D8" s="79">
        <v>106</v>
      </c>
      <c r="E8" s="82">
        <f t="shared" si="2"/>
        <v>110</v>
      </c>
      <c r="F8" s="82">
        <f>E8+5</f>
        <v>115</v>
      </c>
      <c r="G8" s="82">
        <f t="shared" si="3"/>
        <v>121</v>
      </c>
      <c r="H8" s="286"/>
      <c r="I8" s="38" t="s">
        <v>204</v>
      </c>
      <c r="J8" s="38" t="s">
        <v>205</v>
      </c>
      <c r="K8" s="38" t="s">
        <v>206</v>
      </c>
      <c r="L8" s="38" t="s">
        <v>207</v>
      </c>
      <c r="M8" s="49" t="s">
        <v>208</v>
      </c>
      <c r="N8" s="50" t="s">
        <v>198</v>
      </c>
    </row>
    <row r="9" spans="1:14" ht="29.1" customHeight="1" x14ac:dyDescent="0.15">
      <c r="A9" s="82" t="s">
        <v>160</v>
      </c>
      <c r="B9" s="82">
        <f t="shared" si="0"/>
        <v>98</v>
      </c>
      <c r="C9" s="82">
        <f t="shared" si="1"/>
        <v>102</v>
      </c>
      <c r="D9" s="79">
        <v>106</v>
      </c>
      <c r="E9" s="82">
        <f t="shared" si="2"/>
        <v>110</v>
      </c>
      <c r="F9" s="82">
        <f>E9+5</f>
        <v>115</v>
      </c>
      <c r="G9" s="82">
        <f t="shared" si="3"/>
        <v>121</v>
      </c>
      <c r="H9" s="286"/>
      <c r="I9" s="47" t="s">
        <v>209</v>
      </c>
      <c r="J9" s="47" t="s">
        <v>210</v>
      </c>
      <c r="K9" s="47" t="s">
        <v>211</v>
      </c>
      <c r="L9" s="47" t="s">
        <v>161</v>
      </c>
      <c r="M9" s="51" t="s">
        <v>197</v>
      </c>
      <c r="N9" s="52" t="s">
        <v>212</v>
      </c>
    </row>
    <row r="10" spans="1:14" ht="29.1" customHeight="1" x14ac:dyDescent="0.15">
      <c r="A10" s="82" t="s">
        <v>162</v>
      </c>
      <c r="B10" s="82">
        <f>C10-1.2</f>
        <v>43.599999999999994</v>
      </c>
      <c r="C10" s="82">
        <f>D10-1.2</f>
        <v>44.8</v>
      </c>
      <c r="D10" s="79">
        <v>46</v>
      </c>
      <c r="E10" s="82">
        <f>D10+1.2</f>
        <v>47.2</v>
      </c>
      <c r="F10" s="82">
        <f>E10+1.2</f>
        <v>48.400000000000006</v>
      </c>
      <c r="G10" s="82">
        <f>F10+1.4</f>
        <v>49.800000000000004</v>
      </c>
      <c r="H10" s="286"/>
      <c r="I10" s="38" t="s">
        <v>213</v>
      </c>
      <c r="J10" s="38" t="s">
        <v>214</v>
      </c>
      <c r="K10" s="38" t="s">
        <v>215</v>
      </c>
      <c r="L10" s="38" t="s">
        <v>216</v>
      </c>
      <c r="M10" s="49" t="s">
        <v>217</v>
      </c>
      <c r="N10" s="50" t="s">
        <v>218</v>
      </c>
    </row>
    <row r="11" spans="1:14" ht="29.1" customHeight="1" x14ac:dyDescent="0.15">
      <c r="A11" s="82" t="s">
        <v>164</v>
      </c>
      <c r="B11" s="82">
        <f>C11-0.5</f>
        <v>19</v>
      </c>
      <c r="C11" s="82">
        <f>D11-0.5</f>
        <v>19.5</v>
      </c>
      <c r="D11" s="79">
        <v>20</v>
      </c>
      <c r="E11" s="82">
        <f t="shared" ref="E11:G11" si="4">D11+0.5</f>
        <v>20.5</v>
      </c>
      <c r="F11" s="82">
        <f t="shared" si="4"/>
        <v>21</v>
      </c>
      <c r="G11" s="82">
        <f t="shared" si="4"/>
        <v>21.5</v>
      </c>
      <c r="H11" s="286"/>
      <c r="I11" s="38" t="s">
        <v>219</v>
      </c>
      <c r="J11" s="38" t="s">
        <v>161</v>
      </c>
      <c r="K11" s="38" t="s">
        <v>220</v>
      </c>
      <c r="L11" s="38" t="s">
        <v>221</v>
      </c>
      <c r="M11" s="49" t="s">
        <v>217</v>
      </c>
      <c r="N11" s="50" t="s">
        <v>222</v>
      </c>
    </row>
    <row r="12" spans="1:14" ht="29.1" customHeight="1" x14ac:dyDescent="0.15">
      <c r="A12" s="82" t="s">
        <v>165</v>
      </c>
      <c r="B12" s="83">
        <f>C12-0.7</f>
        <v>18.100000000000001</v>
      </c>
      <c r="C12" s="83">
        <f>D12-0.7</f>
        <v>18.8</v>
      </c>
      <c r="D12" s="79">
        <v>19.5</v>
      </c>
      <c r="E12" s="83">
        <f>D12+0.7</f>
        <v>20.2</v>
      </c>
      <c r="F12" s="83">
        <f>E12+0.7</f>
        <v>20.9</v>
      </c>
      <c r="G12" s="83">
        <f>F12+0.95</f>
        <v>21.849999999999998</v>
      </c>
      <c r="H12" s="286"/>
      <c r="I12" s="38" t="s">
        <v>223</v>
      </c>
      <c r="J12" s="38" t="s">
        <v>161</v>
      </c>
      <c r="K12" s="38" t="s">
        <v>161</v>
      </c>
      <c r="L12" s="38" t="s">
        <v>221</v>
      </c>
      <c r="M12" s="49" t="s">
        <v>213</v>
      </c>
      <c r="N12" s="50" t="s">
        <v>216</v>
      </c>
    </row>
    <row r="13" spans="1:14" ht="29.1" customHeight="1" x14ac:dyDescent="0.15">
      <c r="A13" s="82" t="s">
        <v>166</v>
      </c>
      <c r="B13" s="82">
        <f>C13-0.7</f>
        <v>15.600000000000001</v>
      </c>
      <c r="C13" s="82">
        <f>D13-0.7</f>
        <v>16.3</v>
      </c>
      <c r="D13" s="79">
        <v>17</v>
      </c>
      <c r="E13" s="82">
        <f>D13+0.7</f>
        <v>17.7</v>
      </c>
      <c r="F13" s="82">
        <f>E13+0.7</f>
        <v>18.399999999999999</v>
      </c>
      <c r="G13" s="82">
        <f>F13+0.95</f>
        <v>19.349999999999998</v>
      </c>
      <c r="H13" s="286"/>
      <c r="I13" s="38" t="s">
        <v>224</v>
      </c>
      <c r="J13" s="38" t="s">
        <v>220</v>
      </c>
      <c r="K13" s="38" t="s">
        <v>225</v>
      </c>
      <c r="L13" s="38" t="s">
        <v>226</v>
      </c>
      <c r="M13" s="49" t="s">
        <v>227</v>
      </c>
      <c r="N13" s="50" t="s">
        <v>161</v>
      </c>
    </row>
    <row r="14" spans="1:14" ht="29.1" customHeight="1" x14ac:dyDescent="0.15">
      <c r="A14" s="82" t="s">
        <v>167</v>
      </c>
      <c r="B14" s="82">
        <f>C14-1</f>
        <v>43</v>
      </c>
      <c r="C14" s="82">
        <f>D14-1</f>
        <v>44</v>
      </c>
      <c r="D14" s="79">
        <v>45</v>
      </c>
      <c r="E14" s="82">
        <f>D14+1</f>
        <v>46</v>
      </c>
      <c r="F14" s="82">
        <f>E14+1</f>
        <v>47</v>
      </c>
      <c r="G14" s="82">
        <f>F14+1.5</f>
        <v>48.5</v>
      </c>
      <c r="H14" s="286"/>
      <c r="I14" s="38" t="s">
        <v>228</v>
      </c>
      <c r="J14" s="38" t="s">
        <v>229</v>
      </c>
      <c r="K14" s="38" t="s">
        <v>230</v>
      </c>
      <c r="L14" s="38" t="s">
        <v>230</v>
      </c>
      <c r="M14" s="49" t="s">
        <v>231</v>
      </c>
      <c r="N14" s="50" t="s">
        <v>232</v>
      </c>
    </row>
    <row r="15" spans="1:14" ht="30.95" customHeight="1" x14ac:dyDescent="0.15">
      <c r="A15" s="84" t="s">
        <v>169</v>
      </c>
      <c r="B15" s="82">
        <v>1.8</v>
      </c>
      <c r="C15" s="82">
        <v>1.8</v>
      </c>
      <c r="D15" s="82">
        <v>1.8</v>
      </c>
      <c r="E15" s="82">
        <v>1.8</v>
      </c>
      <c r="F15" s="82">
        <v>1.8</v>
      </c>
      <c r="G15" s="82">
        <v>1.8</v>
      </c>
      <c r="H15" s="334"/>
      <c r="I15" s="90" t="s">
        <v>233</v>
      </c>
      <c r="J15" s="90" t="s">
        <v>233</v>
      </c>
      <c r="K15" s="91" t="s">
        <v>233</v>
      </c>
      <c r="L15" s="90" t="s">
        <v>233</v>
      </c>
      <c r="M15" s="90" t="s">
        <v>233</v>
      </c>
      <c r="N15" s="92" t="s">
        <v>233</v>
      </c>
    </row>
    <row r="16" spans="1:14" ht="24" customHeight="1" x14ac:dyDescent="0.15">
      <c r="A16" s="85" t="s">
        <v>171</v>
      </c>
      <c r="B16" s="86">
        <v>5</v>
      </c>
      <c r="C16" s="86">
        <v>5</v>
      </c>
      <c r="D16" s="86">
        <v>5</v>
      </c>
      <c r="E16" s="86">
        <v>5</v>
      </c>
      <c r="F16" s="86">
        <v>5</v>
      </c>
      <c r="G16" s="86">
        <v>5</v>
      </c>
      <c r="H16" s="87"/>
      <c r="I16" s="87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</row>
    <row r="17" spans="1:14" ht="23.1" customHeight="1" x14ac:dyDescent="0.15">
      <c r="A17" s="88"/>
      <c r="B17" s="89"/>
      <c r="C17" s="89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pans="1:14" ht="14.25" x14ac:dyDescent="0.15">
      <c r="A18" s="39" t="s">
        <v>125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14.25" x14ac:dyDescent="0.15">
      <c r="A19" s="40" t="s">
        <v>172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 ht="14.25" x14ac:dyDescent="0.15">
      <c r="A20" s="41"/>
      <c r="B20" s="41"/>
      <c r="C20" s="41"/>
      <c r="D20" s="41"/>
      <c r="E20" s="41"/>
      <c r="F20" s="41"/>
      <c r="G20" s="41"/>
      <c r="H20" s="41"/>
      <c r="I20" s="39" t="s">
        <v>234</v>
      </c>
      <c r="J20" s="53"/>
      <c r="K20" s="39" t="s">
        <v>174</v>
      </c>
      <c r="L20" s="39"/>
      <c r="M20" s="39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PageLayoutView="125" workbookViewId="0">
      <selection activeCell="A34" sqref="A34:K34"/>
    </sheetView>
  </sheetViews>
  <sheetFormatPr defaultColWidth="10.125" defaultRowHeight="14.25" x14ac:dyDescent="0.1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12.7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6.25" thickBot="1" x14ac:dyDescent="0.2">
      <c r="A1" s="335" t="s">
        <v>236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x14ac:dyDescent="0.15">
      <c r="A2" s="177" t="s">
        <v>50</v>
      </c>
      <c r="B2" s="336" t="s">
        <v>369</v>
      </c>
      <c r="C2" s="336"/>
      <c r="D2" s="179" t="s">
        <v>59</v>
      </c>
      <c r="E2" s="180" t="s">
        <v>372</v>
      </c>
      <c r="F2" s="70" t="s">
        <v>370</v>
      </c>
      <c r="G2" s="337" t="s">
        <v>67</v>
      </c>
      <c r="H2" s="337"/>
      <c r="I2" s="178" t="s">
        <v>54</v>
      </c>
      <c r="J2" s="337" t="s">
        <v>371</v>
      </c>
      <c r="K2" s="338"/>
    </row>
    <row r="3" spans="1:11" x14ac:dyDescent="0.15">
      <c r="A3" s="57" t="s">
        <v>73</v>
      </c>
      <c r="B3" s="342">
        <v>2850</v>
      </c>
      <c r="C3" s="342"/>
      <c r="D3" s="59" t="s">
        <v>237</v>
      </c>
      <c r="E3" s="376">
        <v>45356</v>
      </c>
      <c r="F3" s="377"/>
      <c r="G3" s="377"/>
      <c r="H3" s="311" t="s">
        <v>238</v>
      </c>
      <c r="I3" s="311"/>
      <c r="J3" s="311"/>
      <c r="K3" s="312"/>
    </row>
    <row r="4" spans="1:11" x14ac:dyDescent="0.15">
      <c r="A4" s="60" t="s">
        <v>70</v>
      </c>
      <c r="B4" s="181">
        <v>2</v>
      </c>
      <c r="C4" s="181">
        <v>6</v>
      </c>
      <c r="D4" s="61" t="s">
        <v>239</v>
      </c>
      <c r="E4" s="377"/>
      <c r="F4" s="377"/>
      <c r="G4" s="377"/>
      <c r="H4" s="257" t="s">
        <v>240</v>
      </c>
      <c r="I4" s="257"/>
      <c r="J4" s="182" t="s">
        <v>64</v>
      </c>
      <c r="K4" s="183" t="s">
        <v>65</v>
      </c>
    </row>
    <row r="5" spans="1:11" x14ac:dyDescent="0.15">
      <c r="A5" s="60" t="s">
        <v>241</v>
      </c>
      <c r="B5" s="342">
        <v>2</v>
      </c>
      <c r="C5" s="342"/>
      <c r="D5" s="59" t="s">
        <v>242</v>
      </c>
      <c r="E5" s="59" t="s">
        <v>243</v>
      </c>
      <c r="F5" s="59" t="s">
        <v>244</v>
      </c>
      <c r="G5" s="59" t="s">
        <v>245</v>
      </c>
      <c r="H5" s="257" t="s">
        <v>246</v>
      </c>
      <c r="I5" s="257"/>
      <c r="J5" s="182" t="s">
        <v>64</v>
      </c>
      <c r="K5" s="183" t="s">
        <v>65</v>
      </c>
    </row>
    <row r="6" spans="1:11" ht="15" thickBot="1" x14ac:dyDescent="0.2">
      <c r="A6" s="62" t="s">
        <v>247</v>
      </c>
      <c r="B6" s="344">
        <v>125</v>
      </c>
      <c r="C6" s="344"/>
      <c r="D6" s="63" t="s">
        <v>248</v>
      </c>
      <c r="E6" s="184"/>
      <c r="F6" s="185">
        <v>1611</v>
      </c>
      <c r="G6" s="63"/>
      <c r="H6" s="343" t="s">
        <v>249</v>
      </c>
      <c r="I6" s="343"/>
      <c r="J6" s="185" t="s">
        <v>64</v>
      </c>
      <c r="K6" s="186" t="s">
        <v>65</v>
      </c>
    </row>
    <row r="7" spans="1:11" ht="15" thickBot="1" x14ac:dyDescent="0.2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 x14ac:dyDescent="0.15">
      <c r="A8" s="69" t="s">
        <v>250</v>
      </c>
      <c r="B8" s="70" t="s">
        <v>251</v>
      </c>
      <c r="C8" s="70" t="s">
        <v>252</v>
      </c>
      <c r="D8" s="70" t="s">
        <v>253</v>
      </c>
      <c r="E8" s="70" t="s">
        <v>254</v>
      </c>
      <c r="F8" s="70" t="s">
        <v>255</v>
      </c>
      <c r="G8" s="339"/>
      <c r="H8" s="340"/>
      <c r="I8" s="340"/>
      <c r="J8" s="340"/>
      <c r="K8" s="341"/>
    </row>
    <row r="9" spans="1:11" x14ac:dyDescent="0.15">
      <c r="A9" s="256" t="s">
        <v>256</v>
      </c>
      <c r="B9" s="257"/>
      <c r="C9" s="71" t="s">
        <v>64</v>
      </c>
      <c r="D9" s="71" t="s">
        <v>65</v>
      </c>
      <c r="E9" s="59" t="s">
        <v>257</v>
      </c>
      <c r="F9" s="72" t="s">
        <v>258</v>
      </c>
      <c r="G9" s="345"/>
      <c r="H9" s="346"/>
      <c r="I9" s="346"/>
      <c r="J9" s="346"/>
      <c r="K9" s="347"/>
    </row>
    <row r="10" spans="1:11" x14ac:dyDescent="0.15">
      <c r="A10" s="256" t="s">
        <v>259</v>
      </c>
      <c r="B10" s="257"/>
      <c r="C10" s="71" t="s">
        <v>64</v>
      </c>
      <c r="D10" s="71" t="s">
        <v>65</v>
      </c>
      <c r="E10" s="59" t="s">
        <v>260</v>
      </c>
      <c r="F10" s="72" t="s">
        <v>261</v>
      </c>
      <c r="G10" s="345" t="s">
        <v>262</v>
      </c>
      <c r="H10" s="346"/>
      <c r="I10" s="346"/>
      <c r="J10" s="346"/>
      <c r="K10" s="347"/>
    </row>
    <row r="11" spans="1:11" x14ac:dyDescent="0.15">
      <c r="A11" s="320" t="s">
        <v>184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 x14ac:dyDescent="0.15">
      <c r="A12" s="57" t="s">
        <v>86</v>
      </c>
      <c r="B12" s="71" t="s">
        <v>82</v>
      </c>
      <c r="C12" s="71" t="s">
        <v>83</v>
      </c>
      <c r="D12" s="72"/>
      <c r="E12" s="59" t="s">
        <v>84</v>
      </c>
      <c r="F12" s="71" t="s">
        <v>82</v>
      </c>
      <c r="G12" s="71" t="s">
        <v>83</v>
      </c>
      <c r="H12" s="71"/>
      <c r="I12" s="59" t="s">
        <v>263</v>
      </c>
      <c r="J12" s="71" t="s">
        <v>82</v>
      </c>
      <c r="K12" s="75" t="s">
        <v>83</v>
      </c>
    </row>
    <row r="13" spans="1:11" x14ac:dyDescent="0.15">
      <c r="A13" s="57" t="s">
        <v>89</v>
      </c>
      <c r="B13" s="71" t="s">
        <v>82</v>
      </c>
      <c r="C13" s="71" t="s">
        <v>83</v>
      </c>
      <c r="D13" s="72"/>
      <c r="E13" s="59" t="s">
        <v>94</v>
      </c>
      <c r="F13" s="71" t="s">
        <v>82</v>
      </c>
      <c r="G13" s="71" t="s">
        <v>83</v>
      </c>
      <c r="H13" s="71"/>
      <c r="I13" s="59" t="s">
        <v>264</v>
      </c>
      <c r="J13" s="71" t="s">
        <v>82</v>
      </c>
      <c r="K13" s="75" t="s">
        <v>83</v>
      </c>
    </row>
    <row r="14" spans="1:11" x14ac:dyDescent="0.15">
      <c r="A14" s="62" t="s">
        <v>265</v>
      </c>
      <c r="B14" s="65" t="s">
        <v>82</v>
      </c>
      <c r="C14" s="65" t="s">
        <v>83</v>
      </c>
      <c r="D14" s="64"/>
      <c r="E14" s="63" t="s">
        <v>266</v>
      </c>
      <c r="F14" s="65" t="s">
        <v>82</v>
      </c>
      <c r="G14" s="65" t="s">
        <v>83</v>
      </c>
      <c r="H14" s="65"/>
      <c r="I14" s="63" t="s">
        <v>267</v>
      </c>
      <c r="J14" s="65" t="s">
        <v>82</v>
      </c>
      <c r="K14" s="76" t="s">
        <v>83</v>
      </c>
    </row>
    <row r="15" spans="1:11" x14ac:dyDescent="0.15">
      <c r="A15" s="66"/>
      <c r="B15" s="68"/>
      <c r="C15" s="68"/>
      <c r="D15" s="67"/>
      <c r="E15" s="66"/>
      <c r="F15" s="68"/>
      <c r="G15" s="68"/>
      <c r="H15" s="68"/>
      <c r="I15" s="66"/>
      <c r="J15" s="68"/>
      <c r="K15" s="68"/>
    </row>
    <row r="16" spans="1:11" x14ac:dyDescent="0.15">
      <c r="A16" s="310" t="s">
        <v>268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15">
      <c r="A17" s="256" t="s">
        <v>269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16"/>
    </row>
    <row r="18" spans="1:11" x14ac:dyDescent="0.15">
      <c r="A18" s="256" t="s">
        <v>270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16"/>
    </row>
    <row r="19" spans="1:11" x14ac:dyDescent="0.15">
      <c r="A19" s="348" t="s">
        <v>375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1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51"/>
    </row>
    <row r="21" spans="1:11" x14ac:dyDescent="0.15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51"/>
    </row>
    <row r="22" spans="1:11" x14ac:dyDescent="0.15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51"/>
    </row>
    <row r="23" spans="1:11" x14ac:dyDescent="0.15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 x14ac:dyDescent="0.15">
      <c r="A24" s="256" t="s">
        <v>124</v>
      </c>
      <c r="B24" s="257"/>
      <c r="C24" s="71" t="s">
        <v>64</v>
      </c>
      <c r="D24" s="71" t="s">
        <v>65</v>
      </c>
      <c r="E24" s="311"/>
      <c r="F24" s="311"/>
      <c r="G24" s="311"/>
      <c r="H24" s="311"/>
      <c r="I24" s="311"/>
      <c r="J24" s="311"/>
      <c r="K24" s="312"/>
    </row>
    <row r="25" spans="1:11" x14ac:dyDescent="0.15">
      <c r="A25" s="73" t="s">
        <v>271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 x14ac:dyDescent="0.15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 x14ac:dyDescent="0.15">
      <c r="A27" s="358" t="s">
        <v>272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 x14ac:dyDescent="0.15">
      <c r="A28" s="361" t="s">
        <v>423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 x14ac:dyDescent="0.15">
      <c r="A29" s="361" t="s">
        <v>376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 x14ac:dyDescent="0.15">
      <c r="A30" s="361" t="s">
        <v>424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 x14ac:dyDescent="0.15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 x14ac:dyDescent="0.15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3.1" customHeight="1" x14ac:dyDescent="0.15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23.1" customHeight="1" x14ac:dyDescent="0.15">
      <c r="A34" s="302"/>
      <c r="B34" s="303"/>
      <c r="C34" s="303"/>
      <c r="D34" s="303"/>
      <c r="E34" s="303"/>
      <c r="F34" s="303"/>
      <c r="G34" s="303"/>
      <c r="H34" s="303"/>
      <c r="I34" s="303"/>
      <c r="J34" s="303"/>
      <c r="K34" s="351"/>
    </row>
    <row r="35" spans="1:11" ht="23.1" customHeight="1" x14ac:dyDescent="0.15">
      <c r="A35" s="364"/>
      <c r="B35" s="303"/>
      <c r="C35" s="303"/>
      <c r="D35" s="303"/>
      <c r="E35" s="303"/>
      <c r="F35" s="303"/>
      <c r="G35" s="303"/>
      <c r="H35" s="303"/>
      <c r="I35" s="303"/>
      <c r="J35" s="303"/>
      <c r="K35" s="351"/>
    </row>
    <row r="36" spans="1:11" ht="23.1" customHeight="1" x14ac:dyDescent="0.15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 ht="18.75" customHeight="1" x14ac:dyDescent="0.15">
      <c r="A37" s="368" t="s">
        <v>273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1" ht="18.75" customHeight="1" x14ac:dyDescent="0.15">
      <c r="A38" s="256" t="s">
        <v>274</v>
      </c>
      <c r="B38" s="257"/>
      <c r="C38" s="257"/>
      <c r="D38" s="311" t="s">
        <v>275</v>
      </c>
      <c r="E38" s="311"/>
      <c r="F38" s="306" t="s">
        <v>276</v>
      </c>
      <c r="G38" s="371"/>
      <c r="H38" s="257" t="s">
        <v>277</v>
      </c>
      <c r="I38" s="257"/>
      <c r="J38" s="257" t="s">
        <v>278</v>
      </c>
      <c r="K38" s="316"/>
    </row>
    <row r="39" spans="1:11" ht="18.75" customHeight="1" x14ac:dyDescent="0.15">
      <c r="A39" s="60" t="s">
        <v>125</v>
      </c>
      <c r="B39" s="257" t="s">
        <v>279</v>
      </c>
      <c r="C39" s="257"/>
      <c r="D39" s="257"/>
      <c r="E39" s="257"/>
      <c r="F39" s="257"/>
      <c r="G39" s="257"/>
      <c r="H39" s="257"/>
      <c r="I39" s="257"/>
      <c r="J39" s="257"/>
      <c r="K39" s="316"/>
    </row>
    <row r="40" spans="1:11" ht="30.95" customHeight="1" x14ac:dyDescent="0.15">
      <c r="A40" s="256" t="s">
        <v>422</v>
      </c>
      <c r="B40" s="257"/>
      <c r="C40" s="257"/>
      <c r="D40" s="257"/>
      <c r="E40" s="257"/>
      <c r="F40" s="257"/>
      <c r="G40" s="257"/>
      <c r="H40" s="257"/>
      <c r="I40" s="257"/>
      <c r="J40" s="257"/>
      <c r="K40" s="316"/>
    </row>
    <row r="41" spans="1:11" ht="18.75" customHeight="1" x14ac:dyDescent="0.1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16"/>
    </row>
    <row r="42" spans="1:11" ht="32.1" customHeight="1" x14ac:dyDescent="0.15">
      <c r="A42" s="62" t="s">
        <v>133</v>
      </c>
      <c r="B42" s="372" t="s">
        <v>280</v>
      </c>
      <c r="C42" s="372"/>
      <c r="D42" s="63" t="s">
        <v>281</v>
      </c>
      <c r="E42" s="184" t="s">
        <v>373</v>
      </c>
      <c r="F42" s="63" t="s">
        <v>137</v>
      </c>
      <c r="G42" s="74">
        <v>45351</v>
      </c>
      <c r="H42" s="373" t="s">
        <v>138</v>
      </c>
      <c r="I42" s="373"/>
      <c r="J42" s="374" t="s">
        <v>374</v>
      </c>
      <c r="K42" s="37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16:K16"/>
    <mergeCell ref="A17:K17"/>
    <mergeCell ref="A18:K18"/>
    <mergeCell ref="A19:K19"/>
    <mergeCell ref="A20:K20"/>
    <mergeCell ref="A9:B9"/>
    <mergeCell ref="G9:K9"/>
    <mergeCell ref="A10:B10"/>
    <mergeCell ref="G10:K10"/>
    <mergeCell ref="A11:K11"/>
    <mergeCell ref="A1:K1"/>
    <mergeCell ref="B2:C2"/>
    <mergeCell ref="G2:H2"/>
    <mergeCell ref="J2:K2"/>
    <mergeCell ref="G8:K8"/>
    <mergeCell ref="B5:C5"/>
    <mergeCell ref="H6:I6"/>
    <mergeCell ref="H5:I5"/>
    <mergeCell ref="B6:C6"/>
    <mergeCell ref="B3:C3"/>
    <mergeCell ref="E3:G3"/>
    <mergeCell ref="H3:K3"/>
    <mergeCell ref="E4:G4"/>
    <mergeCell ref="H4:I4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6</xdr:row>
                    <xdr:rowOff>0</xdr:rowOff>
                  </from>
                  <to>
                    <xdr:col>9</xdr:col>
                    <xdr:colOff>619125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6</xdr:row>
                    <xdr:rowOff>0</xdr:rowOff>
                  </from>
                  <to>
                    <xdr:col>10</xdr:col>
                    <xdr:colOff>619125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6</xdr:row>
                    <xdr:rowOff>0</xdr:rowOff>
                  </from>
                  <to>
                    <xdr:col>10</xdr:col>
                    <xdr:colOff>619125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6</xdr:row>
                    <xdr:rowOff>0</xdr:rowOff>
                  </from>
                  <to>
                    <xdr:col>9</xdr:col>
                    <xdr:colOff>619125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80" zoomScaleNormal="80" workbookViewId="0">
      <selection activeCell="K12" sqref="K12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14" width="20.75" style="40" customWidth="1"/>
    <col min="15" max="16384" width="9" style="40"/>
  </cols>
  <sheetData>
    <row r="1" spans="1:14" ht="30" customHeight="1" thickBot="1" x14ac:dyDescent="0.2">
      <c r="A1" s="278" t="s">
        <v>142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 thickTop="1" x14ac:dyDescent="0.15">
      <c r="A2" s="34" t="s">
        <v>59</v>
      </c>
      <c r="B2" s="280" t="s">
        <v>60</v>
      </c>
      <c r="C2" s="280"/>
      <c r="D2" s="35" t="s">
        <v>66</v>
      </c>
      <c r="E2" s="280" t="s">
        <v>67</v>
      </c>
      <c r="F2" s="280"/>
      <c r="G2" s="280"/>
      <c r="H2" s="285"/>
      <c r="I2" s="42" t="s">
        <v>54</v>
      </c>
      <c r="J2" s="280" t="s">
        <v>55</v>
      </c>
      <c r="K2" s="280"/>
      <c r="L2" s="280"/>
      <c r="M2" s="280"/>
      <c r="N2" s="281"/>
    </row>
    <row r="3" spans="1:14" ht="29.1" customHeight="1" x14ac:dyDescent="0.15">
      <c r="A3" s="284" t="s">
        <v>143</v>
      </c>
      <c r="B3" s="282" t="s">
        <v>144</v>
      </c>
      <c r="C3" s="282"/>
      <c r="D3" s="282"/>
      <c r="E3" s="282"/>
      <c r="F3" s="282"/>
      <c r="G3" s="282"/>
      <c r="H3" s="286"/>
      <c r="I3" s="282" t="s">
        <v>145</v>
      </c>
      <c r="J3" s="282"/>
      <c r="K3" s="282"/>
      <c r="L3" s="282"/>
      <c r="M3" s="282"/>
      <c r="N3" s="283"/>
    </row>
    <row r="4" spans="1:14" ht="29.1" customHeight="1" x14ac:dyDescent="0.15">
      <c r="A4" s="284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86"/>
      <c r="I4" s="36" t="s">
        <v>109</v>
      </c>
      <c r="J4" s="36" t="s">
        <v>110</v>
      </c>
      <c r="K4" s="37" t="s">
        <v>111</v>
      </c>
      <c r="L4" s="36" t="s">
        <v>112</v>
      </c>
      <c r="M4" s="36" t="s">
        <v>113</v>
      </c>
      <c r="N4" s="36" t="s">
        <v>114</v>
      </c>
    </row>
    <row r="5" spans="1:14" ht="29.1" customHeight="1" x14ac:dyDescent="0.15">
      <c r="A5" s="284"/>
      <c r="B5" s="78" t="s">
        <v>147</v>
      </c>
      <c r="C5" s="78" t="s">
        <v>148</v>
      </c>
      <c r="D5" s="79" t="s">
        <v>149</v>
      </c>
      <c r="E5" s="78" t="s">
        <v>150</v>
      </c>
      <c r="F5" s="78" t="s">
        <v>151</v>
      </c>
      <c r="G5" s="78" t="s">
        <v>152</v>
      </c>
      <c r="H5" s="286"/>
      <c r="I5" s="187" t="s">
        <v>425</v>
      </c>
      <c r="J5" s="187" t="s">
        <v>425</v>
      </c>
      <c r="K5" s="187" t="s">
        <v>425</v>
      </c>
      <c r="L5" s="187" t="s">
        <v>425</v>
      </c>
      <c r="M5" s="187" t="s">
        <v>425</v>
      </c>
      <c r="N5" s="187" t="s">
        <v>425</v>
      </c>
    </row>
    <row r="6" spans="1:14" ht="29.1" customHeight="1" x14ac:dyDescent="0.15">
      <c r="A6" s="80" t="s">
        <v>154</v>
      </c>
      <c r="B6" s="80">
        <f>C6-1</f>
        <v>67</v>
      </c>
      <c r="C6" s="80">
        <f>D6-2</f>
        <v>68</v>
      </c>
      <c r="D6" s="81">
        <v>70</v>
      </c>
      <c r="E6" s="80">
        <f>D6+2</f>
        <v>72</v>
      </c>
      <c r="F6" s="80">
        <f>E6+2</f>
        <v>74</v>
      </c>
      <c r="G6" s="80">
        <f>F6+1</f>
        <v>75</v>
      </c>
      <c r="H6" s="286"/>
      <c r="I6" s="188" t="s">
        <v>377</v>
      </c>
      <c r="J6" s="188" t="s">
        <v>385</v>
      </c>
      <c r="K6" s="188" t="s">
        <v>392</v>
      </c>
      <c r="L6" s="188" t="s">
        <v>399</v>
      </c>
      <c r="M6" s="188" t="s">
        <v>406</v>
      </c>
      <c r="N6" s="192" t="s">
        <v>414</v>
      </c>
    </row>
    <row r="7" spans="1:14" ht="29.1" customHeight="1" x14ac:dyDescent="0.15">
      <c r="A7" s="82" t="s">
        <v>156</v>
      </c>
      <c r="B7" s="82">
        <f t="shared" ref="B7:C8" si="0">C7-4</f>
        <v>100</v>
      </c>
      <c r="C7" s="82">
        <f t="shared" si="0"/>
        <v>104</v>
      </c>
      <c r="D7" s="79">
        <v>108</v>
      </c>
      <c r="E7" s="82">
        <f t="shared" ref="E7:E8" si="1">D7+4</f>
        <v>112</v>
      </c>
      <c r="F7" s="82">
        <f>E7+4</f>
        <v>116</v>
      </c>
      <c r="G7" s="82">
        <f t="shared" ref="G7:G8" si="2">F7+6</f>
        <v>122</v>
      </c>
      <c r="H7" s="286"/>
      <c r="I7" s="189" t="s">
        <v>378</v>
      </c>
      <c r="J7" s="189" t="s">
        <v>386</v>
      </c>
      <c r="K7" s="189" t="s">
        <v>393</v>
      </c>
      <c r="L7" s="189" t="s">
        <v>400</v>
      </c>
      <c r="M7" s="190" t="s">
        <v>407</v>
      </c>
      <c r="N7" s="193" t="s">
        <v>415</v>
      </c>
    </row>
    <row r="8" spans="1:14" ht="29.1" customHeight="1" x14ac:dyDescent="0.15">
      <c r="A8" s="82" t="s">
        <v>160</v>
      </c>
      <c r="B8" s="82">
        <f t="shared" si="0"/>
        <v>98</v>
      </c>
      <c r="C8" s="82">
        <f t="shared" si="0"/>
        <v>102</v>
      </c>
      <c r="D8" s="79">
        <v>106</v>
      </c>
      <c r="E8" s="82">
        <f t="shared" si="1"/>
        <v>110</v>
      </c>
      <c r="F8" s="82">
        <f>E8+5</f>
        <v>115</v>
      </c>
      <c r="G8" s="82">
        <f t="shared" si="2"/>
        <v>121</v>
      </c>
      <c r="H8" s="286"/>
      <c r="I8" s="189" t="s">
        <v>379</v>
      </c>
      <c r="J8" s="189" t="s">
        <v>387</v>
      </c>
      <c r="K8" s="189" t="s">
        <v>383</v>
      </c>
      <c r="L8" s="189" t="s">
        <v>383</v>
      </c>
      <c r="M8" s="190" t="s">
        <v>408</v>
      </c>
      <c r="N8" s="193" t="s">
        <v>416</v>
      </c>
    </row>
    <row r="9" spans="1:14" ht="29.1" customHeight="1" x14ac:dyDescent="0.15">
      <c r="A9" s="82" t="s">
        <v>162</v>
      </c>
      <c r="B9" s="82">
        <f>C9-1.2</f>
        <v>43.599999999999994</v>
      </c>
      <c r="C9" s="82">
        <f>D9-1.2</f>
        <v>44.8</v>
      </c>
      <c r="D9" s="79">
        <v>46</v>
      </c>
      <c r="E9" s="82">
        <f>D9+1.2</f>
        <v>47.2</v>
      </c>
      <c r="F9" s="82">
        <f>E9+1.2</f>
        <v>48.400000000000006</v>
      </c>
      <c r="G9" s="82">
        <f>F9+1.4</f>
        <v>49.800000000000004</v>
      </c>
      <c r="H9" s="286"/>
      <c r="I9" s="189" t="s">
        <v>380</v>
      </c>
      <c r="J9" s="189" t="s">
        <v>388</v>
      </c>
      <c r="K9" s="189" t="s">
        <v>394</v>
      </c>
      <c r="L9" s="189" t="s">
        <v>401</v>
      </c>
      <c r="M9" s="190" t="s">
        <v>409</v>
      </c>
      <c r="N9" s="193" t="s">
        <v>417</v>
      </c>
    </row>
    <row r="10" spans="1:14" ht="29.1" customHeight="1" x14ac:dyDescent="0.15">
      <c r="A10" s="82" t="s">
        <v>164</v>
      </c>
      <c r="B10" s="82">
        <f>C10-0.5</f>
        <v>19</v>
      </c>
      <c r="C10" s="82">
        <f>D10-0.5</f>
        <v>19.5</v>
      </c>
      <c r="D10" s="79">
        <v>20</v>
      </c>
      <c r="E10" s="82">
        <f t="shared" ref="E10:G10" si="3">D10+0.5</f>
        <v>20.5</v>
      </c>
      <c r="F10" s="82">
        <f t="shared" si="3"/>
        <v>21</v>
      </c>
      <c r="G10" s="82">
        <f t="shared" si="3"/>
        <v>21.5</v>
      </c>
      <c r="H10" s="286"/>
      <c r="I10" s="189" t="s">
        <v>381</v>
      </c>
      <c r="J10" s="189" t="s">
        <v>389</v>
      </c>
      <c r="K10" s="189" t="s">
        <v>395</v>
      </c>
      <c r="L10" s="189" t="s">
        <v>402</v>
      </c>
      <c r="M10" s="190" t="s">
        <v>410</v>
      </c>
      <c r="N10" s="193" t="s">
        <v>418</v>
      </c>
    </row>
    <row r="11" spans="1:14" ht="29.1" customHeight="1" x14ac:dyDescent="0.15">
      <c r="A11" s="82" t="s">
        <v>165</v>
      </c>
      <c r="B11" s="83">
        <f>C11-0.7</f>
        <v>18.100000000000001</v>
      </c>
      <c r="C11" s="83">
        <f>D11-0.7</f>
        <v>18.8</v>
      </c>
      <c r="D11" s="79">
        <v>19.5</v>
      </c>
      <c r="E11" s="83">
        <f>D11+0.7</f>
        <v>20.2</v>
      </c>
      <c r="F11" s="83">
        <f>E11+0.7</f>
        <v>20.9</v>
      </c>
      <c r="G11" s="83">
        <f>F11+0.95</f>
        <v>21.849999999999998</v>
      </c>
      <c r="H11" s="286"/>
      <c r="I11" s="188" t="s">
        <v>382</v>
      </c>
      <c r="J11" s="188" t="s">
        <v>383</v>
      </c>
      <c r="K11" s="188" t="s">
        <v>396</v>
      </c>
      <c r="L11" s="188" t="s">
        <v>403</v>
      </c>
      <c r="M11" s="191" t="s">
        <v>411</v>
      </c>
      <c r="N11" s="194" t="s">
        <v>419</v>
      </c>
    </row>
    <row r="12" spans="1:14" ht="29.1" customHeight="1" x14ac:dyDescent="0.15">
      <c r="A12" s="82" t="s">
        <v>166</v>
      </c>
      <c r="B12" s="82">
        <f>C12-0.7</f>
        <v>15.600000000000001</v>
      </c>
      <c r="C12" s="82">
        <f>D12-0.7</f>
        <v>16.3</v>
      </c>
      <c r="D12" s="79">
        <v>17</v>
      </c>
      <c r="E12" s="82">
        <f>D12+0.7</f>
        <v>17.7</v>
      </c>
      <c r="F12" s="82">
        <f>E12+0.7</f>
        <v>18.399999999999999</v>
      </c>
      <c r="G12" s="82">
        <f>F12+0.95</f>
        <v>19.349999999999998</v>
      </c>
      <c r="H12" s="286"/>
      <c r="I12" s="189" t="s">
        <v>383</v>
      </c>
      <c r="J12" s="189" t="s">
        <v>390</v>
      </c>
      <c r="K12" s="189" t="s">
        <v>397</v>
      </c>
      <c r="L12" s="189" t="s">
        <v>404</v>
      </c>
      <c r="M12" s="190" t="s">
        <v>412</v>
      </c>
      <c r="N12" s="195" t="s">
        <v>420</v>
      </c>
    </row>
    <row r="13" spans="1:14" ht="29.1" customHeight="1" x14ac:dyDescent="0.15">
      <c r="A13" s="82" t="s">
        <v>167</v>
      </c>
      <c r="B13" s="82">
        <f>C13-1</f>
        <v>43</v>
      </c>
      <c r="C13" s="82">
        <f>D13-1</f>
        <v>44</v>
      </c>
      <c r="D13" s="79">
        <v>45</v>
      </c>
      <c r="E13" s="82">
        <f>D13+1</f>
        <v>46</v>
      </c>
      <c r="F13" s="82">
        <f>E13+1</f>
        <v>47</v>
      </c>
      <c r="G13" s="82">
        <f>F13+1.5</f>
        <v>48.5</v>
      </c>
      <c r="H13" s="286"/>
      <c r="I13" s="189" t="s">
        <v>384</v>
      </c>
      <c r="J13" s="189" t="s">
        <v>391</v>
      </c>
      <c r="K13" s="189" t="s">
        <v>398</v>
      </c>
      <c r="L13" s="189" t="s">
        <v>405</v>
      </c>
      <c r="M13" s="190" t="s">
        <v>413</v>
      </c>
      <c r="N13" s="193" t="s">
        <v>421</v>
      </c>
    </row>
    <row r="14" spans="1:14" ht="29.1" customHeight="1" x14ac:dyDescent="0.15">
      <c r="A14" s="84"/>
      <c r="B14" s="82"/>
      <c r="C14" s="82"/>
      <c r="D14" s="82"/>
      <c r="E14" s="82"/>
      <c r="F14" s="82"/>
      <c r="G14" s="82"/>
      <c r="H14" s="286"/>
      <c r="I14" s="38"/>
      <c r="J14" s="38"/>
      <c r="K14" s="38"/>
      <c r="L14" s="38"/>
      <c r="M14" s="49"/>
      <c r="N14" s="127"/>
    </row>
    <row r="15" spans="1:14" ht="29.1" customHeight="1" thickBot="1" x14ac:dyDescent="0.2">
      <c r="A15" s="85"/>
      <c r="B15" s="86"/>
      <c r="C15" s="86"/>
      <c r="D15" s="86"/>
      <c r="E15" s="86"/>
      <c r="F15" s="86"/>
      <c r="G15" s="86"/>
      <c r="H15" s="287"/>
      <c r="I15" s="128"/>
      <c r="J15" s="129"/>
      <c r="K15" s="130"/>
      <c r="L15" s="131"/>
      <c r="M15" s="131"/>
      <c r="N15" s="132"/>
    </row>
    <row r="16" spans="1:14" ht="15" thickTop="1" x14ac:dyDescent="0.15">
      <c r="A16" s="122" t="s">
        <v>125</v>
      </c>
      <c r="B16" s="123"/>
      <c r="C16" s="123"/>
      <c r="D16" s="124"/>
      <c r="E16" s="124"/>
      <c r="F16" s="124"/>
      <c r="G16" s="124"/>
      <c r="H16" s="41"/>
      <c r="I16" s="41"/>
      <c r="J16" s="41"/>
      <c r="K16" s="41"/>
      <c r="L16" s="41"/>
      <c r="M16" s="41"/>
      <c r="N16" s="41"/>
    </row>
    <row r="17" spans="1:14" ht="14.25" x14ac:dyDescent="0.15">
      <c r="A17" s="40" t="s">
        <v>172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 x14ac:dyDescent="0.15">
      <c r="A18" s="41"/>
      <c r="B18" s="41"/>
      <c r="C18" s="41"/>
      <c r="D18" s="41"/>
      <c r="E18" s="41"/>
      <c r="F18" s="41"/>
      <c r="G18" s="41"/>
      <c r="H18" s="41"/>
      <c r="I18" s="196" t="s">
        <v>426</v>
      </c>
      <c r="J18" s="53">
        <v>45351</v>
      </c>
      <c r="K18" s="39" t="s">
        <v>174</v>
      </c>
      <c r="L18" s="39"/>
      <c r="M18" s="39" t="s">
        <v>175</v>
      </c>
      <c r="N18" s="40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zoomScalePageLayoutView="125" workbookViewId="0">
      <selection activeCell="E20" sqref="E2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8" t="s">
        <v>282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 x14ac:dyDescent="0.3">
      <c r="A2" s="387" t="s">
        <v>283</v>
      </c>
      <c r="B2" s="388" t="s">
        <v>284</v>
      </c>
      <c r="C2" s="388" t="s">
        <v>285</v>
      </c>
      <c r="D2" s="388" t="s">
        <v>286</v>
      </c>
      <c r="E2" s="388" t="s">
        <v>287</v>
      </c>
      <c r="F2" s="388" t="s">
        <v>288</v>
      </c>
      <c r="G2" s="388" t="s">
        <v>289</v>
      </c>
      <c r="H2" s="388" t="s">
        <v>290</v>
      </c>
      <c r="I2" s="3" t="s">
        <v>291</v>
      </c>
      <c r="J2" s="3" t="s">
        <v>292</v>
      </c>
      <c r="K2" s="3" t="s">
        <v>293</v>
      </c>
      <c r="L2" s="3" t="s">
        <v>294</v>
      </c>
      <c r="M2" s="3" t="s">
        <v>295</v>
      </c>
      <c r="N2" s="388" t="s">
        <v>296</v>
      </c>
      <c r="O2" s="388" t="s">
        <v>297</v>
      </c>
    </row>
    <row r="3" spans="1:15" s="1" customFormat="1" ht="16.5" x14ac:dyDescent="0.3">
      <c r="A3" s="387"/>
      <c r="B3" s="389"/>
      <c r="C3" s="389"/>
      <c r="D3" s="389"/>
      <c r="E3" s="389"/>
      <c r="F3" s="389"/>
      <c r="G3" s="389"/>
      <c r="H3" s="389"/>
      <c r="I3" s="3" t="s">
        <v>298</v>
      </c>
      <c r="J3" s="3" t="s">
        <v>298</v>
      </c>
      <c r="K3" s="3" t="s">
        <v>298</v>
      </c>
      <c r="L3" s="3" t="s">
        <v>298</v>
      </c>
      <c r="M3" s="3" t="s">
        <v>298</v>
      </c>
      <c r="N3" s="389"/>
      <c r="O3" s="389"/>
    </row>
    <row r="4" spans="1:15" ht="17.100000000000001" customHeight="1" x14ac:dyDescent="0.15">
      <c r="A4" s="25">
        <v>1</v>
      </c>
      <c r="B4" s="10">
        <v>230819012</v>
      </c>
      <c r="C4" s="25" t="s">
        <v>299</v>
      </c>
      <c r="D4" s="11" t="s">
        <v>118</v>
      </c>
      <c r="E4" s="12" t="s">
        <v>60</v>
      </c>
      <c r="F4" s="12" t="s">
        <v>300</v>
      </c>
      <c r="G4" s="25"/>
      <c r="H4" s="25"/>
      <c r="I4" s="25">
        <v>1</v>
      </c>
      <c r="J4" s="25">
        <v>1</v>
      </c>
      <c r="K4" s="25">
        <v>2</v>
      </c>
      <c r="L4" s="25">
        <v>0</v>
      </c>
      <c r="M4" s="25">
        <v>1</v>
      </c>
      <c r="N4" s="25"/>
      <c r="O4" s="25" t="s">
        <v>301</v>
      </c>
    </row>
    <row r="5" spans="1:15" ht="17.100000000000001" customHeight="1" x14ac:dyDescent="0.15">
      <c r="A5" s="25">
        <v>2</v>
      </c>
      <c r="B5" s="10">
        <v>230914021</v>
      </c>
      <c r="C5" s="25" t="s">
        <v>299</v>
      </c>
      <c r="D5" s="11" t="s">
        <v>117</v>
      </c>
      <c r="E5" s="12" t="s">
        <v>302</v>
      </c>
      <c r="F5" s="12" t="s">
        <v>300</v>
      </c>
      <c r="G5" s="25"/>
      <c r="H5" s="25"/>
      <c r="I5" s="25">
        <v>2</v>
      </c>
      <c r="J5" s="25">
        <v>0</v>
      </c>
      <c r="K5" s="25">
        <v>1</v>
      </c>
      <c r="L5" s="25">
        <v>0</v>
      </c>
      <c r="M5" s="25">
        <v>2</v>
      </c>
      <c r="N5" s="25"/>
      <c r="O5" s="25" t="s">
        <v>301</v>
      </c>
    </row>
    <row r="6" spans="1:15" ht="17.100000000000001" customHeight="1" x14ac:dyDescent="0.15">
      <c r="A6" s="25">
        <v>3</v>
      </c>
      <c r="B6" s="10">
        <v>230905065</v>
      </c>
      <c r="C6" s="25" t="s">
        <v>299</v>
      </c>
      <c r="D6" s="11" t="s">
        <v>119</v>
      </c>
      <c r="E6" s="12" t="s">
        <v>60</v>
      </c>
      <c r="F6" s="12" t="s">
        <v>300</v>
      </c>
      <c r="G6" s="25"/>
      <c r="H6" s="25"/>
      <c r="I6" s="25">
        <v>1</v>
      </c>
      <c r="J6" s="25">
        <v>1</v>
      </c>
      <c r="K6" s="25">
        <v>2</v>
      </c>
      <c r="L6" s="25">
        <v>0</v>
      </c>
      <c r="M6" s="25">
        <v>1</v>
      </c>
      <c r="N6" s="25"/>
      <c r="O6" s="25" t="s">
        <v>301</v>
      </c>
    </row>
    <row r="7" spans="1:15" ht="17.100000000000001" customHeight="1" x14ac:dyDescent="0.15">
      <c r="A7" s="28"/>
      <c r="B7" s="29"/>
      <c r="C7" s="29"/>
      <c r="D7" s="30"/>
      <c r="E7" s="31"/>
      <c r="F7" s="32"/>
      <c r="G7" s="33"/>
      <c r="H7" s="33"/>
      <c r="I7" s="30"/>
      <c r="J7" s="28"/>
      <c r="K7" s="29"/>
      <c r="L7" s="29"/>
      <c r="M7" s="30"/>
      <c r="N7" s="29"/>
      <c r="O7" s="30"/>
    </row>
    <row r="8" spans="1:15" s="2" customFormat="1" x14ac:dyDescent="0.15">
      <c r="A8" s="379" t="s">
        <v>303</v>
      </c>
      <c r="B8" s="380"/>
      <c r="C8" s="380"/>
      <c r="D8" s="381"/>
      <c r="E8" s="382"/>
      <c r="F8" s="383"/>
      <c r="G8" s="383"/>
      <c r="H8" s="383"/>
      <c r="I8" s="384"/>
      <c r="J8" s="379" t="s">
        <v>304</v>
      </c>
      <c r="K8" s="380"/>
      <c r="L8" s="380"/>
      <c r="M8" s="381"/>
      <c r="N8" s="26"/>
      <c r="O8" s="27"/>
    </row>
    <row r="9" spans="1:15" ht="16.5" x14ac:dyDescent="0.15">
      <c r="A9" s="385" t="s">
        <v>305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 O5 O6 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尾期第2批</vt:lpstr>
      <vt:lpstr>尾期尺寸表第1批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2020-03-11T17:34:00Z</dcterms:created>
  <dcterms:modified xsi:type="dcterms:W3CDTF">2024-02-29T10:58:14Z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F07BB4CAA79945DF9422FCA8797EBD25_13</vt:lpwstr>
  </property>
  <property fmtid="{D5CDD505-2E9C-101B-9397-08002B2CF9AE}" pid="3" name="KSOProductBuildVer">
    <vt:lpwstr>2052-12.1.0.15712</vt:lpwstr>
  </property>
</Properties>
</file>