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9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9" r:id="rId5"/>
    <sheet name="验货尺寸表 （中期）" sheetId="20" r:id="rId6"/>
    <sheet name="尾期" sheetId="21" r:id="rId7"/>
    <sheet name="验货尺寸表（尾期）" sheetId="22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<sst xmlns="http://schemas.openxmlformats.org/spreadsheetml/2006/main" count="1127" uniqueCount="332">
  <si>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</si>
  <si>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</si>
  <si>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</si>
  <si>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</si>
  <si>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</si>
  <si>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</si>
  <si>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</si>
  <si>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</si>
  <si>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</si>
  <si>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</si>
  <si>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</si>
  <si>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</si>
  <si>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</si>
  <si>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</si>
  <si>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</si>
  <si>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</si>
  <si>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</si>
  <si>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</si>
  <si>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</si>
  <si>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</si>
  <si>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</si>
  <si>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</si>
  <si>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</si>
  <si>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</si>
  <si>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</si>
  <si>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</si>
  <si>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</si>
  <si>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</si>
  <si>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</si>
  <si>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</si>
  <si>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</si>
  <si>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</si>
  <si>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</si>
  <si>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</si>
  <si>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</si>
  <si>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</si>
  <si>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</si>
  <si>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</si>
  <si>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</si>
  <si>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</si>
  <si>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</si>
  <si>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</si>
  <si>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</si>
  <si>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</si>
  <si>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</si>
  <si>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</si>
  <si>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</si>
  <si>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TAWWBL90474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</si>
  <si>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</si>
  <si>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</si>
  <si>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</si>
  <si>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</si>
  <si>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</si>
  <si>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</si>
  <si>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</si>
  <si>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</si>
  <si>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</si>
  <si>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</si>
  <si>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</si>
  <si>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</si>
  <si>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</si>
  <si>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</si>
  <si>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</si>
  <si>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RK20240116000026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</si>
  <si>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</si>
  <si>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</si>
  <si>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</si>
  <si>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</si>
  <si>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</si>
  <si>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</si>
  <si>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</si>
  <si>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</si>
  <si>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</si>
  <si>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</si>
  <si>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</si>
  <si>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</si>
  <si>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</si>
  <si>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</si>
  <si>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</si>
  <si>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</si>
  <si>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</si>
  <si>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</si>
  <si>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</si>
  <si>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</si>
  <si>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</si>
  <si>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</si>
  <si>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</si>
  <si>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</si>
  <si>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</si>
  <si>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</si>
  <si>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</si>
  <si>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</si>
  <si>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</si>
  <si>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</si>
  <si>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</si>
  <si>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</si>
  <si>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</si>
  <si>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</si>
  <si>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</si>
  <si>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</si>
  <si>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</si>
  <si>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</si>
  <si>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</si>
  <si>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</si>
  <si>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</si>
  <si>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</si>
  <si>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黑色/30件，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</si>
  <si>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</si>
  <si>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</si>
  <si>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</si>
  <si>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</si>
  <si>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</si>
  <si>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1，清理干净脏污，线毛，</t>
  </si>
  <si>
    <t>2，压胶要平整，不能有褶皱。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</si>
  <si>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</si>
  <si>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</si>
  <si>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</si>
  <si>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</si>
  <si>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</si>
  <si>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</si>
  <si>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</si>
  <si>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</si>
  <si>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</si>
  <si>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</si>
  <si>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</si>
  <si>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</si>
  <si>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</si>
  <si>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</si>
  <si>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</si>
  <si>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</si>
  <si>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</si>
  <si>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</si>
  <si>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</si>
  <si>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</si>
  <si>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</si>
  <si>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</si>
  <si>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</si>
  <si>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</si>
  <si>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</si>
  <si>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</si>
  <si>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</si>
  <si>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</si>
  <si>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</si>
  <si>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</si>
  <si>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</si>
  <si>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</si>
  <si>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前中拉链长</t>
  </si>
  <si>
    <t>+0.3/0.3</t>
  </si>
  <si>
    <t>+0.4/+0.2</t>
  </si>
  <si>
    <t>+0.4/0</t>
  </si>
  <si>
    <t>胸围</t>
  </si>
  <si>
    <t>0.5/0</t>
  </si>
  <si>
    <t>摆围（平量）</t>
  </si>
  <si>
    <t>0/-0.5</t>
  </si>
  <si>
    <t>肩宽</t>
  </si>
  <si>
    <t>前领高</t>
  </si>
  <si>
    <t>-0.5/-0.4</t>
  </si>
  <si>
    <t>-0.6/-0.8</t>
  </si>
  <si>
    <t>-1/-0.7</t>
  </si>
  <si>
    <t>-1/-1</t>
  </si>
  <si>
    <t>-0.8/-0.8</t>
  </si>
  <si>
    <t>上领围</t>
  </si>
  <si>
    <t>0/-0.1</t>
  </si>
  <si>
    <t>-0.2/-0.2</t>
  </si>
  <si>
    <t>0/-0.3</t>
  </si>
  <si>
    <t>下领围</t>
  </si>
  <si>
    <t>+0.2/+0.2</t>
  </si>
  <si>
    <t>+0.3/+0.3</t>
  </si>
  <si>
    <t>肩点袖长</t>
  </si>
  <si>
    <t>袖肥/2（参考值）</t>
  </si>
  <si>
    <t>袖肘围/2</t>
  </si>
  <si>
    <t>袖口围/2(松量)</t>
  </si>
  <si>
    <t>袖口围/2(拉量)</t>
  </si>
  <si>
    <t>+0.4/+0.3</t>
  </si>
  <si>
    <t>+0.5/+0.3</t>
  </si>
  <si>
    <t>插手袋长</t>
  </si>
  <si>
    <t>充绒量</t>
  </si>
  <si>
    <t>验货时间：</t>
  </si>
  <si>
    <t>跟单QC:</t>
  </si>
  <si>
    <t>工厂负责人：</t>
  </si>
  <si>
    <t>TOREAD-QC中期检验报告书</t>
  </si>
  <si>
    <t>TAWWBl90474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</si>
  <si>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</si>
  <si>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</si>
  <si>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</si>
  <si>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</si>
  <si>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</si>
  <si>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</si>
  <si>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CGDD24010800004</t>
  </si>
  <si>
    <t>无异常</t>
  </si>
  <si>
    <t>【附属资料确认】</t>
  </si>
  <si>
    <t>【检验明细】：检验明细（要求齐色、齐号至少10件检查）</t>
  </si>
  <si>
    <t>黑色/30件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</si>
  <si>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</si>
  <si>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</si>
  <si>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</si>
  <si>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</si>
  <si>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</si>
  <si>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</si>
  <si>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</si>
  <si>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</si>
  <si>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</si>
  <si>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</si>
  <si>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</si>
  <si>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</si>
  <si>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</si>
  <si>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</si>
  <si>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</si>
  <si>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</si>
  <si>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</si>
  <si>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</si>
  <si>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</si>
  <si>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</si>
  <si>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</si>
  <si>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</si>
  <si>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</si>
  <si>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</si>
  <si>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</si>
  <si>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</si>
  <si>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</si>
  <si>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</si>
  <si>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采购凭证编号：CGDD24010800004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</si>
  <si>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</si>
  <si>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</si>
  <si>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</si>
  <si>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</si>
  <si>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</si>
  <si>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</si>
  <si>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</si>
  <si>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</si>
  <si>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</si>
  <si>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</si>
  <si>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</si>
  <si>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</si>
  <si>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</si>
  <si>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</si>
  <si>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极地白：3#6#8#16#19#20#34#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</si>
  <si>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</si>
  <si>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</si>
  <si>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</si>
  <si>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</si>
  <si>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</si>
  <si>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</si>
  <si>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</si>
  <si>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</si>
  <si>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</si>
  <si>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</si>
  <si>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</si>
  <si>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</si>
  <si>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</si>
  <si>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</si>
  <si>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</si>
  <si>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</si>
  <si>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</si>
  <si>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1/2</t>
  </si>
  <si>
    <t>FW09362</t>
  </si>
  <si>
    <t>赢合纺织</t>
  </si>
  <si>
    <t>4/1</t>
  </si>
  <si>
    <t>1/6</t>
  </si>
  <si>
    <t>雪松石</t>
  </si>
  <si>
    <t>8/11</t>
  </si>
  <si>
    <t>松霜绿</t>
  </si>
  <si>
    <t>5/10</t>
  </si>
  <si>
    <t>寂静紫</t>
  </si>
  <si>
    <t>制表时间：2024/1/17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</si>
  <si>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</si>
  <si>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</si>
  <si>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</si>
  <si>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</si>
  <si>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</si>
  <si>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</si>
  <si>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</si>
  <si>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</si>
  <si>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</si>
  <si>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</si>
  <si>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</si>
  <si>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</si>
  <si>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</si>
  <si>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</si>
  <si>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</si>
  <si>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</si>
  <si>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</si>
  <si>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</si>
  <si>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</si>
  <si>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</si>
  <si>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赢合</t>
  </si>
  <si>
    <t>FW11850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</si>
  <si>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</si>
  <si>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</si>
  <si>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</si>
  <si>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</si>
  <si>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</si>
  <si>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</si>
  <si>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</si>
  <si>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t>制表时间：2024\1\17</t>
  </si>
  <si>
    <r>
      <rPr>
        <b/>
        <sz val="10"/>
        <rFont val="微软雅黑"/>
        <charset val="134"/>
      </rPr>
      <t>测试要求：</t>
    </r>
    <r>
      <rPr>
        <sz val="10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</si>
  <si>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</si>
  <si>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</si>
  <si>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</si>
  <si>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</si>
  <si>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</si>
  <si>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</si>
  <si>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</si>
  <si>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</si>
  <si>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</si>
  <si>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</si>
  <si>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制表时间：2024年1月17日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</si>
  <si>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</si>
  <si>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</si>
  <si>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</si>
  <si>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</si>
  <si>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</si>
  <si>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</si>
  <si>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</si>
  <si>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所有缝份</t>
  </si>
  <si>
    <t>胶条</t>
  </si>
  <si>
    <t>印花</t>
  </si>
  <si>
    <t>装饰胶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</si>
  <si>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</si>
  <si>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</si>
  <si>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</si>
  <si>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</si>
  <si>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</si>
  <si>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</si>
  <si>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</si>
  <si>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</si>
  <si>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</si>
  <si>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弹力绳（0.25）:G14FWXJ002</t>
  </si>
  <si>
    <t>19SS黑色</t>
  </si>
  <si>
    <t>订卡织带</t>
  </si>
  <si>
    <t xml:space="preserve">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</si>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</sst>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0.0_ "/>
    <numFmt numFmtId="179" formatCode="yyyy/m/d;@"/>
  </numFmts>
  <fonts count="6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微软雅黑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b/>
      <sz val="12"/>
      <name val="Arial"/>
      <charset val="134"/>
    </font>
    <font>
      <b/>
      <sz val="12"/>
      <name val="华文楷体"/>
      <charset val="134"/>
    </font>
    <font>
      <sz val="12"/>
      <name val="华文楷体"/>
      <charset val="134"/>
    </font>
    <font>
      <b/>
      <sz val="10"/>
      <color rgb="FFFF0000"/>
      <name val="微软雅黑"/>
      <charset val="134"/>
    </font>
    <font>
      <sz val="12"/>
      <color theme="1"/>
      <name val="宋体"/>
      <charset val="134"/>
      <scheme val="maj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8" borderId="6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0" applyNumberFormat="0" applyFill="0" applyAlignment="0" applyProtection="0">
      <alignment vertical="center"/>
    </xf>
    <xf numFmtId="0" fontId="45" fillId="0" borderId="70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9" borderId="72" applyNumberFormat="0" applyAlignment="0" applyProtection="0">
      <alignment vertical="center"/>
    </xf>
    <xf numFmtId="0" fontId="48" fillId="10" borderId="73" applyNumberFormat="0" applyAlignment="0" applyProtection="0">
      <alignment vertical="center"/>
    </xf>
    <xf numFmtId="0" fontId="49" fillId="10" borderId="72" applyNumberFormat="0" applyAlignment="0" applyProtection="0">
      <alignment vertical="center"/>
    </xf>
    <xf numFmtId="0" fontId="50" fillId="11" borderId="74" applyNumberFormat="0" applyAlignment="0" applyProtection="0">
      <alignment vertical="center"/>
    </xf>
    <xf numFmtId="0" fontId="51" fillId="0" borderId="75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58" fillId="0" borderId="0">
      <alignment vertical="center"/>
    </xf>
    <xf numFmtId="0" fontId="31" fillId="0" borderId="0">
      <alignment vertical="center"/>
    </xf>
    <xf numFmtId="0" fontId="31" fillId="0" borderId="0"/>
    <xf numFmtId="0" fontId="1" fillId="0" borderId="0">
      <alignment vertical="center"/>
    </xf>
    <xf numFmtId="0" fontId="31" fillId="0" borderId="0"/>
    <xf numFmtId="0" fontId="31" fillId="0" borderId="0"/>
    <xf numFmtId="176" fontId="5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31" fillId="0" borderId="0"/>
    <xf numFmtId="0" fontId="17" fillId="0" borderId="0">
      <alignment vertical="center"/>
    </xf>
  </cellStyleXfs>
  <cellXfs count="376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176" fontId="7" fillId="0" borderId="2" xfId="59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0" fontId="1" fillId="0" borderId="5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4" fillId="3" borderId="0" xfId="55" applyFont="1" applyFill="1"/>
    <xf numFmtId="0" fontId="15" fillId="3" borderId="9" xfId="55" applyFont="1" applyFill="1" applyBorder="1" applyAlignment="1">
      <alignment horizontal="center" vertical="center"/>
    </xf>
    <xf numFmtId="0" fontId="15" fillId="3" borderId="10" xfId="55" applyFont="1" applyFill="1" applyBorder="1" applyAlignment="1">
      <alignment horizontal="center" vertical="center"/>
    </xf>
    <xf numFmtId="0" fontId="16" fillId="0" borderId="11" xfId="57" applyFont="1" applyBorder="1" applyAlignment="1">
      <alignment horizontal="center"/>
    </xf>
    <xf numFmtId="0" fontId="17" fillId="0" borderId="2" xfId="54" applyFont="1" applyBorder="1" applyAlignment="1">
      <alignment horizontal="left" vertical="center"/>
    </xf>
    <xf numFmtId="0" fontId="16" fillId="0" borderId="2" xfId="57" applyFont="1" applyBorder="1" applyAlignment="1">
      <alignment horizontal="left" vertical="center"/>
    </xf>
    <xf numFmtId="0" fontId="16" fillId="0" borderId="2" xfId="57" applyFont="1" applyBorder="1" applyAlignment="1">
      <alignment horizontal="center" vertical="center"/>
    </xf>
    <xf numFmtId="0" fontId="16" fillId="0" borderId="11" xfId="57" applyFont="1" applyBorder="1" applyAlignment="1">
      <alignment horizontal="center" vertical="center"/>
    </xf>
    <xf numFmtId="0" fontId="16" fillId="0" borderId="2" xfId="57" applyFont="1" applyFill="1" applyBorder="1" applyAlignment="1">
      <alignment horizontal="center" vertical="center"/>
    </xf>
    <xf numFmtId="0" fontId="16" fillId="0" borderId="11" xfId="57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4" borderId="2" xfId="0" applyNumberFormat="1" applyFont="1" applyFill="1" applyBorder="1" applyAlignment="1">
      <alignment horizontal="center" vertical="center"/>
    </xf>
    <xf numFmtId="0" fontId="19" fillId="0" borderId="2" xfId="63" applyFont="1" applyBorder="1" applyAlignment="1">
      <alignment horizontal="center" vertical="top"/>
    </xf>
    <xf numFmtId="0" fontId="19" fillId="0" borderId="11" xfId="63" applyFont="1" applyBorder="1" applyAlignment="1">
      <alignment horizontal="center" vertical="top"/>
    </xf>
    <xf numFmtId="0" fontId="20" fillId="0" borderId="2" xfId="63" applyFont="1" applyBorder="1" applyAlignment="1">
      <alignment horizontal="center" vertical="top"/>
    </xf>
    <xf numFmtId="0" fontId="19" fillId="0" borderId="11" xfId="63" applyFont="1" applyBorder="1" applyAlignment="1">
      <alignment horizontal="center" vertical="top" wrapText="1"/>
    </xf>
    <xf numFmtId="178" fontId="7" fillId="0" borderId="2" xfId="57" applyNumberFormat="1" applyFont="1" applyFill="1" applyBorder="1" applyAlignment="1">
      <alignment horizontal="center"/>
    </xf>
    <xf numFmtId="0" fontId="21" fillId="0" borderId="2" xfId="62" applyFont="1" applyFill="1" applyBorder="1" applyAlignment="1">
      <alignment horizontal="center" vertical="center"/>
    </xf>
    <xf numFmtId="0" fontId="0" fillId="3" borderId="11" xfId="56" applyFont="1" applyFill="1" applyBorder="1">
      <alignment vertical="center"/>
    </xf>
    <xf numFmtId="0" fontId="0" fillId="3" borderId="2" xfId="56" applyFont="1" applyFill="1" applyBorder="1">
      <alignment vertical="center"/>
    </xf>
    <xf numFmtId="0" fontId="0" fillId="3" borderId="12" xfId="56" applyFont="1" applyFill="1" applyBorder="1">
      <alignment vertical="center"/>
    </xf>
    <xf numFmtId="0" fontId="0" fillId="3" borderId="13" xfId="56" applyFont="1" applyFill="1" applyBorder="1">
      <alignment vertical="center"/>
    </xf>
    <xf numFmtId="0" fontId="15" fillId="3" borderId="14" xfId="55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6" fillId="0" borderId="2" xfId="57" applyFont="1" applyBorder="1" applyAlignment="1">
      <alignment horizontal="center"/>
    </xf>
    <xf numFmtId="0" fontId="16" fillId="0" borderId="15" xfId="57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0" fontId="16" fillId="0" borderId="15" xfId="57" applyFont="1" applyBorder="1" applyAlignment="1">
      <alignment horizontal="center"/>
    </xf>
    <xf numFmtId="0" fontId="15" fillId="3" borderId="2" xfId="55" applyFont="1" applyFill="1" applyBorder="1"/>
    <xf numFmtId="14" fontId="15" fillId="3" borderId="2" xfId="55" applyNumberFormat="1" applyFont="1" applyFill="1" applyBorder="1"/>
    <xf numFmtId="0" fontId="14" fillId="3" borderId="15" xfId="55" applyFont="1" applyFill="1" applyBorder="1"/>
    <xf numFmtId="0" fontId="15" fillId="3" borderId="13" xfId="55" applyFont="1" applyFill="1" applyBorder="1"/>
    <xf numFmtId="14" fontId="15" fillId="3" borderId="13" xfId="55" applyNumberFormat="1" applyFont="1" applyFill="1" applyBorder="1"/>
    <xf numFmtId="0" fontId="14" fillId="3" borderId="16" xfId="55" applyFont="1" applyFill="1" applyBorder="1"/>
    <xf numFmtId="0" fontId="23" fillId="0" borderId="13" xfId="54" applyFont="1" applyFill="1" applyBorder="1" applyAlignment="1">
      <alignment horizontal="center" vertical="top"/>
    </xf>
    <xf numFmtId="0" fontId="24" fillId="0" borderId="17" xfId="54" applyFont="1" applyFill="1" applyBorder="1" applyAlignment="1">
      <alignment horizontal="left" vertical="center"/>
    </xf>
    <xf numFmtId="0" fontId="17" fillId="0" borderId="18" xfId="54" applyFont="1" applyFill="1" applyBorder="1" applyAlignment="1">
      <alignment horizontal="center" vertical="center"/>
    </xf>
    <xf numFmtId="0" fontId="24" fillId="0" borderId="18" xfId="54" applyFont="1" applyFill="1" applyBorder="1" applyAlignment="1">
      <alignment horizontal="center" vertical="center"/>
    </xf>
    <xf numFmtId="0" fontId="25" fillId="0" borderId="18" xfId="54" applyFont="1" applyFill="1" applyBorder="1" applyAlignment="1">
      <alignment vertical="center"/>
    </xf>
    <xf numFmtId="0" fontId="24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horizontal="center" vertical="center"/>
    </xf>
    <xf numFmtId="0" fontId="24" fillId="0" borderId="19" xfId="54" applyFont="1" applyFill="1" applyBorder="1" applyAlignment="1">
      <alignment vertical="center"/>
    </xf>
    <xf numFmtId="0" fontId="17" fillId="0" borderId="20" xfId="54" applyFont="1" applyFill="1" applyBorder="1" applyAlignment="1">
      <alignment horizontal="center" vertical="center"/>
    </xf>
    <xf numFmtId="0" fontId="24" fillId="0" borderId="20" xfId="54" applyFont="1" applyFill="1" applyBorder="1" applyAlignment="1">
      <alignment vertical="center"/>
    </xf>
    <xf numFmtId="179" fontId="25" fillId="0" borderId="20" xfId="54" applyNumberFormat="1" applyFont="1" applyFill="1" applyBorder="1" applyAlignment="1">
      <alignment horizontal="center" vertical="center"/>
    </xf>
    <xf numFmtId="0" fontId="24" fillId="0" borderId="20" xfId="54" applyFont="1" applyFill="1" applyBorder="1" applyAlignment="1">
      <alignment horizontal="center" vertical="center"/>
    </xf>
    <xf numFmtId="0" fontId="24" fillId="0" borderId="19" xfId="54" applyFont="1" applyFill="1" applyBorder="1" applyAlignment="1">
      <alignment horizontal="left" vertical="center"/>
    </xf>
    <xf numFmtId="0" fontId="17" fillId="0" borderId="20" xfId="54" applyFont="1" applyFill="1" applyBorder="1" applyAlignment="1">
      <alignment horizontal="right" vertical="center"/>
    </xf>
    <xf numFmtId="0" fontId="24" fillId="0" borderId="20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horizontal="center" vertical="center"/>
    </xf>
    <xf numFmtId="0" fontId="24" fillId="0" borderId="21" xfId="54" applyFont="1" applyFill="1" applyBorder="1" applyAlignment="1">
      <alignment vertical="center"/>
    </xf>
    <xf numFmtId="0" fontId="17" fillId="0" borderId="22" xfId="54" applyFont="1" applyFill="1" applyBorder="1" applyAlignment="1">
      <alignment horizontal="center" vertical="center"/>
    </xf>
    <xf numFmtId="0" fontId="24" fillId="0" borderId="22" xfId="54" applyFont="1" applyFill="1" applyBorder="1" applyAlignment="1">
      <alignment vertical="center"/>
    </xf>
    <xf numFmtId="0" fontId="25" fillId="0" borderId="22" xfId="54" applyFont="1" applyFill="1" applyBorder="1" applyAlignment="1">
      <alignment vertical="center"/>
    </xf>
    <xf numFmtId="0" fontId="25" fillId="0" borderId="22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4" fillId="0" borderId="17" xfId="54" applyFont="1" applyFill="1" applyBorder="1" applyAlignment="1">
      <alignment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vertical="center"/>
    </xf>
    <xf numFmtId="0" fontId="25" fillId="0" borderId="25" xfId="54" applyFont="1" applyFill="1" applyBorder="1" applyAlignment="1">
      <alignment horizontal="center" vertical="center"/>
    </xf>
    <xf numFmtId="0" fontId="25" fillId="0" borderId="26" xfId="54" applyFont="1" applyFill="1" applyBorder="1" applyAlignment="1">
      <alignment horizontal="center" vertical="center"/>
    </xf>
    <xf numFmtId="0" fontId="26" fillId="0" borderId="27" xfId="54" applyFont="1" applyFill="1" applyBorder="1" applyAlignment="1">
      <alignment horizontal="left" vertical="center"/>
    </xf>
    <xf numFmtId="0" fontId="26" fillId="0" borderId="26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4" fillId="0" borderId="18" xfId="54" applyFont="1" applyFill="1" applyBorder="1" applyAlignment="1">
      <alignment horizontal="left" vertical="center"/>
    </xf>
    <xf numFmtId="0" fontId="25" fillId="0" borderId="19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center" vertical="center"/>
    </xf>
    <xf numFmtId="0" fontId="24" fillId="0" borderId="29" xfId="54" applyFont="1" applyFill="1" applyBorder="1" applyAlignment="1">
      <alignment horizontal="center" vertical="center"/>
    </xf>
    <xf numFmtId="0" fontId="25" fillId="0" borderId="29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4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center" vertical="center"/>
    </xf>
    <xf numFmtId="0" fontId="26" fillId="0" borderId="32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7" fillId="0" borderId="13" xfId="54" applyFont="1" applyBorder="1" applyAlignment="1">
      <alignment horizontal="center" vertical="top"/>
    </xf>
    <xf numFmtId="0" fontId="28" fillId="0" borderId="33" xfId="54" applyFont="1" applyBorder="1" applyAlignment="1">
      <alignment horizontal="left" vertical="center"/>
    </xf>
    <xf numFmtId="0" fontId="17" fillId="0" borderId="34" xfId="54" applyFont="1" applyBorder="1" applyAlignment="1">
      <alignment horizontal="center" vertical="center"/>
    </xf>
    <xf numFmtId="0" fontId="28" fillId="0" borderId="34" xfId="54" applyFont="1" applyBorder="1" applyAlignment="1">
      <alignment horizontal="center" vertical="center"/>
    </xf>
    <xf numFmtId="0" fontId="26" fillId="0" borderId="34" xfId="54" applyFont="1" applyBorder="1" applyAlignment="1">
      <alignment horizontal="left" vertical="center"/>
    </xf>
    <xf numFmtId="0" fontId="26" fillId="0" borderId="17" xfId="54" applyFont="1" applyBorder="1" applyAlignment="1">
      <alignment horizontal="center" vertical="center"/>
    </xf>
    <xf numFmtId="0" fontId="26" fillId="0" borderId="18" xfId="54" applyFont="1" applyBorder="1" applyAlignment="1">
      <alignment horizontal="center" vertical="center"/>
    </xf>
    <xf numFmtId="0" fontId="26" fillId="0" borderId="28" xfId="54" applyFont="1" applyBorder="1" applyAlignment="1">
      <alignment horizontal="center" vertical="center"/>
    </xf>
    <xf numFmtId="0" fontId="28" fillId="0" borderId="17" xfId="54" applyFont="1" applyBorder="1" applyAlignment="1">
      <alignment horizontal="center" vertical="center"/>
    </xf>
    <xf numFmtId="0" fontId="28" fillId="0" borderId="18" xfId="54" applyFont="1" applyBorder="1" applyAlignment="1">
      <alignment horizontal="center" vertical="center"/>
    </xf>
    <xf numFmtId="0" fontId="28" fillId="0" borderId="28" xfId="54" applyFont="1" applyBorder="1" applyAlignment="1">
      <alignment horizontal="center" vertical="center"/>
    </xf>
    <xf numFmtId="0" fontId="26" fillId="0" borderId="19" xfId="54" applyFont="1" applyBorder="1" applyAlignment="1">
      <alignment horizontal="left" vertical="center"/>
    </xf>
    <xf numFmtId="0" fontId="17" fillId="0" borderId="20" xfId="54" applyFont="1" applyBorder="1" applyAlignment="1">
      <alignment horizontal="left" vertical="center"/>
    </xf>
    <xf numFmtId="0" fontId="17" fillId="0" borderId="29" xfId="54" applyFont="1" applyBorder="1" applyAlignment="1">
      <alignment horizontal="left" vertical="center"/>
    </xf>
    <xf numFmtId="0" fontId="26" fillId="0" borderId="20" xfId="54" applyFont="1" applyBorder="1" applyAlignment="1">
      <alignment horizontal="left" vertical="center"/>
    </xf>
    <xf numFmtId="14" fontId="17" fillId="0" borderId="20" xfId="54" applyNumberFormat="1" applyFont="1" applyBorder="1" applyAlignment="1">
      <alignment horizontal="center" vertical="center"/>
    </xf>
    <xf numFmtId="14" fontId="17" fillId="0" borderId="29" xfId="54" applyNumberFormat="1" applyFont="1" applyBorder="1" applyAlignment="1">
      <alignment horizontal="center" vertical="center"/>
    </xf>
    <xf numFmtId="0" fontId="26" fillId="0" borderId="19" xfId="54" applyFont="1" applyBorder="1" applyAlignment="1">
      <alignment vertical="center"/>
    </xf>
    <xf numFmtId="9" fontId="17" fillId="0" borderId="20" xfId="54" applyNumberFormat="1" applyFont="1" applyBorder="1" applyAlignment="1">
      <alignment horizontal="center" vertical="center"/>
    </xf>
    <xf numFmtId="0" fontId="17" fillId="0" borderId="29" xfId="54" applyFont="1" applyBorder="1" applyAlignment="1">
      <alignment horizontal="center" vertical="center"/>
    </xf>
    <xf numFmtId="0" fontId="26" fillId="0" borderId="19" xfId="54" applyFont="1" applyBorder="1" applyAlignment="1">
      <alignment horizontal="center" vertical="center"/>
    </xf>
    <xf numFmtId="0" fontId="17" fillId="0" borderId="25" xfId="54" applyFont="1" applyBorder="1" applyAlignment="1">
      <alignment horizontal="left" vertical="center"/>
    </xf>
    <xf numFmtId="0" fontId="17" fillId="0" borderId="32" xfId="54" applyFont="1" applyBorder="1" applyAlignment="1">
      <alignment horizontal="left" vertical="center"/>
    </xf>
    <xf numFmtId="0" fontId="17" fillId="0" borderId="19" xfId="54" applyFont="1" applyBorder="1" applyAlignment="1">
      <alignment horizontal="left" vertical="center"/>
    </xf>
    <xf numFmtId="0" fontId="29" fillId="0" borderId="21" xfId="54" applyFont="1" applyBorder="1" applyAlignment="1">
      <alignment vertical="center"/>
    </xf>
    <xf numFmtId="0" fontId="30" fillId="0" borderId="22" xfId="6" applyNumberFormat="1" applyFont="1" applyFill="1" applyBorder="1" applyAlignment="1" applyProtection="1">
      <alignment horizontal="center" vertical="center" wrapText="1"/>
    </xf>
    <xf numFmtId="0" fontId="17" fillId="0" borderId="30" xfId="54" applyFont="1" applyBorder="1" applyAlignment="1">
      <alignment horizontal="center" vertical="center" wrapText="1"/>
    </xf>
    <xf numFmtId="0" fontId="26" fillId="0" borderId="21" xfId="54" applyFont="1" applyBorder="1" applyAlignment="1">
      <alignment horizontal="left" vertical="center"/>
    </xf>
    <xf numFmtId="0" fontId="26" fillId="0" borderId="22" xfId="54" applyFont="1" applyBorder="1" applyAlignment="1">
      <alignment horizontal="left" vertical="center"/>
    </xf>
    <xf numFmtId="14" fontId="17" fillId="0" borderId="22" xfId="54" applyNumberFormat="1" applyFont="1" applyBorder="1" applyAlignment="1">
      <alignment horizontal="center" vertical="center" wrapText="1"/>
    </xf>
    <xf numFmtId="14" fontId="17" fillId="0" borderId="30" xfId="54" applyNumberFormat="1" applyFont="1" applyBorder="1" applyAlignment="1">
      <alignment horizontal="center" vertical="center" wrapText="1"/>
    </xf>
    <xf numFmtId="0" fontId="28" fillId="0" borderId="0" xfId="54" applyFont="1" applyBorder="1" applyAlignment="1">
      <alignment horizontal="left" vertical="center"/>
    </xf>
    <xf numFmtId="0" fontId="26" fillId="0" borderId="17" xfId="54" applyFont="1" applyBorder="1" applyAlignment="1">
      <alignment vertical="center"/>
    </xf>
    <xf numFmtId="0" fontId="31" fillId="0" borderId="18" xfId="54" applyFont="1" applyBorder="1" applyAlignment="1">
      <alignment horizontal="left" vertical="center"/>
    </xf>
    <xf numFmtId="0" fontId="17" fillId="0" borderId="18" xfId="54" applyFont="1" applyBorder="1" applyAlignment="1">
      <alignment horizontal="left" vertical="center"/>
    </xf>
    <xf numFmtId="0" fontId="31" fillId="0" borderId="18" xfId="54" applyFont="1" applyBorder="1" applyAlignment="1">
      <alignment vertical="center"/>
    </xf>
    <xf numFmtId="0" fontId="26" fillId="0" borderId="18" xfId="54" applyFont="1" applyBorder="1" applyAlignment="1">
      <alignment vertical="center"/>
    </xf>
    <xf numFmtId="0" fontId="31" fillId="0" borderId="20" xfId="54" applyFont="1" applyBorder="1" applyAlignment="1">
      <alignment horizontal="left" vertical="center"/>
    </xf>
    <xf numFmtId="0" fontId="31" fillId="0" borderId="20" xfId="54" applyFont="1" applyBorder="1" applyAlignment="1">
      <alignment vertical="center"/>
    </xf>
    <xf numFmtId="0" fontId="26" fillId="0" borderId="20" xfId="54" applyFont="1" applyBorder="1" applyAlignment="1">
      <alignment vertical="center"/>
    </xf>
    <xf numFmtId="0" fontId="26" fillId="0" borderId="0" xfId="54" applyFont="1" applyBorder="1" applyAlignment="1">
      <alignment horizontal="left" vertical="center"/>
    </xf>
    <xf numFmtId="0" fontId="25" fillId="0" borderId="17" xfId="54" applyFont="1" applyBorder="1" applyAlignment="1">
      <alignment horizontal="left" vertical="center"/>
    </xf>
    <xf numFmtId="0" fontId="25" fillId="0" borderId="18" xfId="54" applyFont="1" applyBorder="1" applyAlignment="1">
      <alignment horizontal="left" vertical="center"/>
    </xf>
    <xf numFmtId="0" fontId="25" fillId="0" borderId="27" xfId="54" applyFont="1" applyBorder="1" applyAlignment="1">
      <alignment horizontal="left" vertical="center"/>
    </xf>
    <xf numFmtId="0" fontId="25" fillId="0" borderId="26" xfId="54" applyFont="1" applyBorder="1" applyAlignment="1">
      <alignment horizontal="left" vertical="center"/>
    </xf>
    <xf numFmtId="0" fontId="25" fillId="0" borderId="35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0" fontId="17" fillId="0" borderId="21" xfId="54" applyFont="1" applyBorder="1" applyAlignment="1">
      <alignment horizontal="left" vertical="center"/>
    </xf>
    <xf numFmtId="0" fontId="17" fillId="0" borderId="22" xfId="54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6" fillId="0" borderId="19" xfId="54" applyFont="1" applyFill="1" applyBorder="1" applyAlignment="1">
      <alignment horizontal="left" vertical="center"/>
    </xf>
    <xf numFmtId="0" fontId="17" fillId="0" borderId="20" xfId="54" applyFont="1" applyFill="1" applyBorder="1" applyAlignment="1">
      <alignment horizontal="left" vertical="center"/>
    </xf>
    <xf numFmtId="0" fontId="26" fillId="0" borderId="21" xfId="54" applyFont="1" applyBorder="1" applyAlignment="1">
      <alignment horizontal="center" vertical="center"/>
    </xf>
    <xf numFmtId="0" fontId="26" fillId="0" borderId="22" xfId="54" applyFont="1" applyBorder="1" applyAlignment="1">
      <alignment horizontal="center" vertical="center"/>
    </xf>
    <xf numFmtId="0" fontId="26" fillId="0" borderId="20" xfId="54" applyFont="1" applyBorder="1" applyAlignment="1">
      <alignment horizontal="center" vertical="center"/>
    </xf>
    <xf numFmtId="0" fontId="24" fillId="0" borderId="20" xfId="54" applyFont="1" applyBorder="1" applyAlignment="1">
      <alignment horizontal="left" vertical="center"/>
    </xf>
    <xf numFmtId="0" fontId="26" fillId="0" borderId="36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horizontal="left" vertical="center"/>
    </xf>
    <xf numFmtId="0" fontId="17" fillId="0" borderId="27" xfId="54" applyFont="1" applyFill="1" applyBorder="1" applyAlignment="1">
      <alignment horizontal="left" vertical="center"/>
    </xf>
    <xf numFmtId="0" fontId="17" fillId="0" borderId="26" xfId="54" applyFont="1" applyFill="1" applyBorder="1" applyAlignment="1">
      <alignment horizontal="left" vertical="center"/>
    </xf>
    <xf numFmtId="0" fontId="26" fillId="0" borderId="27" xfId="54" applyFont="1" applyBorder="1" applyAlignment="1">
      <alignment horizontal="left" vertical="center"/>
    </xf>
    <xf numFmtId="0" fontId="26" fillId="0" borderId="26" xfId="54" applyFont="1" applyBorder="1" applyAlignment="1">
      <alignment horizontal="left" vertical="center"/>
    </xf>
    <xf numFmtId="0" fontId="28" fillId="0" borderId="38" xfId="54" applyFont="1" applyBorder="1" applyAlignment="1">
      <alignment vertical="center"/>
    </xf>
    <xf numFmtId="0" fontId="17" fillId="0" borderId="39" xfId="54" applyFont="1" applyBorder="1" applyAlignment="1">
      <alignment horizontal="center" vertical="center"/>
    </xf>
    <xf numFmtId="0" fontId="28" fillId="0" borderId="39" xfId="54" applyFont="1" applyBorder="1" applyAlignment="1">
      <alignment vertical="center"/>
    </xf>
    <xf numFmtId="0" fontId="17" fillId="0" borderId="39" xfId="54" applyFont="1" applyBorder="1" applyAlignment="1">
      <alignment vertical="center"/>
    </xf>
    <xf numFmtId="58" fontId="31" fillId="0" borderId="39" xfId="54" applyNumberFormat="1" applyFont="1" applyBorder="1" applyAlignment="1">
      <alignment vertical="center"/>
    </xf>
    <xf numFmtId="0" fontId="28" fillId="0" borderId="39" xfId="54" applyFont="1" applyBorder="1" applyAlignment="1">
      <alignment horizontal="center" vertical="center"/>
    </xf>
    <xf numFmtId="0" fontId="28" fillId="0" borderId="40" xfId="54" applyFont="1" applyFill="1" applyBorder="1" applyAlignment="1">
      <alignment horizontal="left" vertical="center"/>
    </xf>
    <xf numFmtId="0" fontId="28" fillId="0" borderId="39" xfId="54" applyFont="1" applyFill="1" applyBorder="1" applyAlignment="1">
      <alignment horizontal="left" vertical="center"/>
    </xf>
    <xf numFmtId="0" fontId="28" fillId="0" borderId="41" xfId="54" applyFont="1" applyFill="1" applyBorder="1" applyAlignment="1">
      <alignment horizontal="center" vertical="center"/>
    </xf>
    <xf numFmtId="0" fontId="28" fillId="0" borderId="42" xfId="54" applyFont="1" applyFill="1" applyBorder="1" applyAlignment="1">
      <alignment horizontal="center" vertical="center"/>
    </xf>
    <xf numFmtId="0" fontId="28" fillId="0" borderId="21" xfId="54" applyFont="1" applyFill="1" applyBorder="1" applyAlignment="1">
      <alignment horizontal="center" vertical="center"/>
    </xf>
    <xf numFmtId="0" fontId="28" fillId="0" borderId="22" xfId="54" applyFont="1" applyFill="1" applyBorder="1" applyAlignment="1">
      <alignment horizontal="center" vertical="center"/>
    </xf>
    <xf numFmtId="58" fontId="28" fillId="0" borderId="39" xfId="54" applyNumberFormat="1" applyFont="1" applyBorder="1" applyAlignment="1">
      <alignment vertical="center"/>
    </xf>
    <xf numFmtId="0" fontId="31" fillId="0" borderId="34" xfId="54" applyFont="1" applyBorder="1" applyAlignment="1">
      <alignment horizontal="center" vertical="center"/>
    </xf>
    <xf numFmtId="0" fontId="31" fillId="0" borderId="43" xfId="54" applyFont="1" applyBorder="1" applyAlignment="1">
      <alignment horizontal="center" vertical="center"/>
    </xf>
    <xf numFmtId="0" fontId="26" fillId="0" borderId="29" xfId="54" applyFont="1" applyBorder="1" applyAlignment="1">
      <alignment horizontal="center" vertical="center"/>
    </xf>
    <xf numFmtId="0" fontId="26" fillId="0" borderId="30" xfId="54" applyFont="1" applyBorder="1" applyAlignment="1">
      <alignment horizontal="left" vertical="center"/>
    </xf>
    <xf numFmtId="0" fontId="17" fillId="0" borderId="28" xfId="54" applyFont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0" fontId="24" fillId="0" borderId="28" xfId="54" applyFont="1" applyBorder="1" applyAlignment="1">
      <alignment horizontal="left" vertical="center"/>
    </xf>
    <xf numFmtId="0" fontId="24" fillId="0" borderId="25" xfId="54" applyFont="1" applyBorder="1" applyAlignment="1">
      <alignment horizontal="left" vertical="center"/>
    </xf>
    <xf numFmtId="0" fontId="24" fillId="0" borderId="26" xfId="54" applyFont="1" applyBorder="1" applyAlignment="1">
      <alignment horizontal="left" vertical="center"/>
    </xf>
    <xf numFmtId="0" fontId="24" fillId="0" borderId="32" xfId="54" applyFont="1" applyBorder="1" applyAlignment="1">
      <alignment horizontal="left" vertical="center"/>
    </xf>
    <xf numFmtId="0" fontId="17" fillId="0" borderId="30" xfId="54" applyFont="1" applyBorder="1" applyAlignment="1">
      <alignment horizontal="left" vertical="center"/>
    </xf>
    <xf numFmtId="0" fontId="17" fillId="0" borderId="29" xfId="54" applyFont="1" applyFill="1" applyBorder="1" applyAlignment="1">
      <alignment horizontal="left" vertical="center"/>
    </xf>
    <xf numFmtId="0" fontId="26" fillId="0" borderId="30" xfId="54" applyFont="1" applyBorder="1" applyAlignment="1">
      <alignment horizontal="center" vertical="center"/>
    </xf>
    <xf numFmtId="0" fontId="24" fillId="0" borderId="29" xfId="54" applyFont="1" applyBorder="1" applyAlignment="1">
      <alignment horizontal="left" vertical="center"/>
    </xf>
    <xf numFmtId="0" fontId="26" fillId="0" borderId="44" xfId="54" applyFont="1" applyFill="1" applyBorder="1" applyAlignment="1">
      <alignment horizontal="left" vertical="center"/>
    </xf>
    <xf numFmtId="0" fontId="17" fillId="0" borderId="32" xfId="54" applyFont="1" applyFill="1" applyBorder="1" applyAlignment="1">
      <alignment horizontal="left" vertical="center"/>
    </xf>
    <xf numFmtId="0" fontId="26" fillId="0" borderId="32" xfId="54" applyFont="1" applyBorder="1" applyAlignment="1">
      <alignment horizontal="left" vertical="center"/>
    </xf>
    <xf numFmtId="0" fontId="17" fillId="0" borderId="45" xfId="54" applyFont="1" applyBorder="1" applyAlignment="1">
      <alignment horizontal="center" vertical="center"/>
    </xf>
    <xf numFmtId="0" fontId="28" fillId="0" borderId="46" xfId="54" applyFont="1" applyFill="1" applyBorder="1" applyAlignment="1">
      <alignment horizontal="left" vertical="center"/>
    </xf>
    <xf numFmtId="0" fontId="28" fillId="0" borderId="47" xfId="54" applyFont="1" applyFill="1" applyBorder="1" applyAlignment="1">
      <alignment horizontal="center" vertical="center"/>
    </xf>
    <xf numFmtId="0" fontId="28" fillId="0" borderId="30" xfId="54" applyFont="1" applyFill="1" applyBorder="1" applyAlignment="1">
      <alignment horizontal="center" vertical="center"/>
    </xf>
    <xf numFmtId="0" fontId="31" fillId="0" borderId="39" xfId="54" applyFont="1" applyBorder="1" applyAlignment="1">
      <alignment horizontal="center" vertical="center"/>
    </xf>
    <xf numFmtId="0" fontId="31" fillId="0" borderId="45" xfId="54" applyFont="1" applyBorder="1" applyAlignment="1">
      <alignment horizontal="center" vertical="center"/>
    </xf>
    <xf numFmtId="0" fontId="15" fillId="3" borderId="48" xfId="55" applyFont="1" applyFill="1" applyBorder="1" applyAlignment="1">
      <alignment horizontal="center" vertical="center"/>
    </xf>
    <xf numFmtId="0" fontId="15" fillId="3" borderId="0" xfId="55" applyFont="1" applyFill="1" applyAlignment="1">
      <alignment horizontal="center" vertical="center"/>
    </xf>
    <xf numFmtId="0" fontId="16" fillId="0" borderId="3" xfId="57" applyFont="1" applyBorder="1" applyAlignment="1">
      <alignment horizontal="left" vertical="center"/>
    </xf>
    <xf numFmtId="0" fontId="16" fillId="0" borderId="3" xfId="57" applyFont="1" applyBorder="1" applyAlignment="1">
      <alignment horizontal="center" vertical="center"/>
    </xf>
    <xf numFmtId="0" fontId="16" fillId="0" borderId="7" xfId="57" applyFont="1" applyBorder="1" applyAlignment="1">
      <alignment horizontal="center" vertical="center"/>
    </xf>
    <xf numFmtId="0" fontId="18" fillId="0" borderId="49" xfId="0" applyNumberFormat="1" applyFont="1" applyFill="1" applyBorder="1" applyAlignment="1">
      <alignment horizontal="center" vertical="center"/>
    </xf>
    <xf numFmtId="0" fontId="18" fillId="4" borderId="50" xfId="0" applyNumberFormat="1" applyFont="1" applyFill="1" applyBorder="1" applyAlignment="1">
      <alignment horizontal="center" vertical="center"/>
    </xf>
    <xf numFmtId="0" fontId="18" fillId="0" borderId="51" xfId="0" applyNumberFormat="1" applyFont="1" applyFill="1" applyBorder="1" applyAlignment="1">
      <alignment horizontal="center" vertical="center"/>
    </xf>
    <xf numFmtId="0" fontId="18" fillId="0" borderId="52" xfId="0" applyNumberFormat="1" applyFont="1" applyFill="1" applyBorder="1" applyAlignment="1">
      <alignment horizontal="center" vertical="center"/>
    </xf>
    <xf numFmtId="0" fontId="19" fillId="0" borderId="2" xfId="63" applyFont="1" applyBorder="1" applyAlignment="1">
      <alignment horizontal="center" vertical="top" wrapText="1"/>
    </xf>
    <xf numFmtId="0" fontId="0" fillId="3" borderId="0" xfId="56" applyFont="1" applyFill="1">
      <alignment vertical="center"/>
    </xf>
    <xf numFmtId="0" fontId="22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8" fillId="0" borderId="53" xfId="0" applyNumberFormat="1" applyFont="1" applyFill="1" applyBorder="1" applyAlignment="1">
      <alignment horizontal="center" vertical="center"/>
    </xf>
    <xf numFmtId="0" fontId="18" fillId="4" borderId="53" xfId="0" applyNumberFormat="1" applyFont="1" applyFill="1" applyBorder="1" applyAlignment="1">
      <alignment horizontal="center" vertical="center"/>
    </xf>
    <xf numFmtId="0" fontId="18" fillId="0" borderId="54" xfId="0" applyNumberFormat="1" applyFont="1" applyFill="1" applyBorder="1" applyAlignment="1">
      <alignment horizontal="center" vertical="center"/>
    </xf>
    <xf numFmtId="0" fontId="18" fillId="0" borderId="55" xfId="0" applyNumberFormat="1" applyFont="1" applyFill="1" applyBorder="1" applyAlignment="1">
      <alignment horizontal="center" vertical="center"/>
    </xf>
    <xf numFmtId="0" fontId="14" fillId="3" borderId="2" xfId="55" applyFont="1" applyFill="1" applyBorder="1"/>
    <xf numFmtId="0" fontId="15" fillId="3" borderId="0" xfId="55" applyFont="1" applyFill="1"/>
    <xf numFmtId="14" fontId="15" fillId="3" borderId="0" xfId="55" applyNumberFormat="1" applyFont="1" applyFill="1"/>
    <xf numFmtId="0" fontId="31" fillId="0" borderId="0" xfId="54" applyFont="1" applyBorder="1" applyAlignment="1">
      <alignment horizontal="left" vertical="center"/>
    </xf>
    <xf numFmtId="0" fontId="31" fillId="0" borderId="0" xfId="54" applyFont="1" applyAlignment="1">
      <alignment horizontal="left" vertical="center"/>
    </xf>
    <xf numFmtId="0" fontId="32" fillId="0" borderId="13" xfId="54" applyFont="1" applyBorder="1" applyAlignment="1">
      <alignment horizontal="center" vertical="top"/>
    </xf>
    <xf numFmtId="14" fontId="17" fillId="0" borderId="20" xfId="54" applyNumberFormat="1" applyFont="1" applyFill="1" applyBorder="1" applyAlignment="1">
      <alignment horizontal="center" vertical="center"/>
    </xf>
    <xf numFmtId="14" fontId="17" fillId="0" borderId="29" xfId="54" applyNumberFormat="1" applyFont="1" applyFill="1" applyBorder="1" applyAlignment="1">
      <alignment horizontal="center" vertical="center"/>
    </xf>
    <xf numFmtId="0" fontId="17" fillId="0" borderId="20" xfId="54" applyFont="1" applyBorder="1" applyAlignment="1">
      <alignment vertical="center"/>
    </xf>
    <xf numFmtId="0" fontId="17" fillId="0" borderId="29" xfId="54" applyFont="1" applyBorder="1" applyAlignment="1">
      <alignment vertical="center"/>
    </xf>
    <xf numFmtId="0" fontId="17" fillId="0" borderId="30" xfId="54" applyFont="1" applyFill="1" applyBorder="1" applyAlignment="1">
      <alignment horizontal="center" vertical="center" wrapText="1"/>
    </xf>
    <xf numFmtId="14" fontId="17" fillId="0" borderId="22" xfId="54" applyNumberFormat="1" applyFont="1" applyFill="1" applyBorder="1" applyAlignment="1">
      <alignment horizontal="center" vertical="center"/>
    </xf>
    <xf numFmtId="14" fontId="17" fillId="0" borderId="30" xfId="54" applyNumberFormat="1" applyFont="1" applyFill="1" applyBorder="1" applyAlignment="1">
      <alignment horizontal="center" vertical="center"/>
    </xf>
    <xf numFmtId="0" fontId="26" fillId="0" borderId="56" xfId="54" applyFont="1" applyBorder="1" applyAlignment="1">
      <alignment horizontal="left" vertical="center"/>
    </xf>
    <xf numFmtId="0" fontId="26" fillId="0" borderId="57" xfId="54" applyFont="1" applyBorder="1" applyAlignment="1">
      <alignment horizontal="left" vertical="center"/>
    </xf>
    <xf numFmtId="0" fontId="28" fillId="0" borderId="40" xfId="54" applyFont="1" applyBorder="1" applyAlignment="1">
      <alignment horizontal="left" vertical="center"/>
    </xf>
    <xf numFmtId="0" fontId="28" fillId="0" borderId="39" xfId="54" applyFont="1" applyBorder="1" applyAlignment="1">
      <alignment horizontal="left" vertical="center"/>
    </xf>
    <xf numFmtId="0" fontId="26" fillId="0" borderId="41" xfId="54" applyFont="1" applyBorder="1" applyAlignment="1">
      <alignment vertical="center"/>
    </xf>
    <xf numFmtId="0" fontId="31" fillId="0" borderId="42" xfId="54" applyFont="1" applyBorder="1" applyAlignment="1">
      <alignment horizontal="left" vertical="center"/>
    </xf>
    <xf numFmtId="0" fontId="17" fillId="0" borderId="42" xfId="54" applyFont="1" applyBorder="1" applyAlignment="1">
      <alignment horizontal="left" vertical="center"/>
    </xf>
    <xf numFmtId="0" fontId="31" fillId="0" borderId="42" xfId="54" applyFont="1" applyBorder="1" applyAlignment="1">
      <alignment vertical="center"/>
    </xf>
    <xf numFmtId="0" fontId="26" fillId="0" borderId="42" xfId="54" applyFont="1" applyBorder="1" applyAlignment="1">
      <alignment vertical="center"/>
    </xf>
    <xf numFmtId="0" fontId="26" fillId="0" borderId="41" xfId="54" applyFont="1" applyBorder="1" applyAlignment="1">
      <alignment horizontal="center" vertical="center"/>
    </xf>
    <xf numFmtId="0" fontId="17" fillId="0" borderId="42" xfId="54" applyFont="1" applyBorder="1" applyAlignment="1">
      <alignment horizontal="center" vertical="center"/>
    </xf>
    <xf numFmtId="0" fontId="26" fillId="0" borderId="42" xfId="54" applyFont="1" applyBorder="1" applyAlignment="1">
      <alignment horizontal="center" vertical="center"/>
    </xf>
    <xf numFmtId="0" fontId="31" fillId="0" borderId="42" xfId="54" applyFont="1" applyBorder="1" applyAlignment="1">
      <alignment horizontal="center" vertical="center"/>
    </xf>
    <xf numFmtId="0" fontId="17" fillId="0" borderId="20" xfId="54" applyFont="1" applyBorder="1" applyAlignment="1">
      <alignment horizontal="center" vertical="center"/>
    </xf>
    <xf numFmtId="0" fontId="31" fillId="0" borderId="20" xfId="54" applyFont="1" applyBorder="1" applyAlignment="1">
      <alignment horizontal="center" vertical="center"/>
    </xf>
    <xf numFmtId="0" fontId="26" fillId="0" borderId="36" xfId="54" applyFont="1" applyBorder="1" applyAlignment="1">
      <alignment horizontal="left" vertical="center" wrapText="1"/>
    </xf>
    <xf numFmtId="0" fontId="26" fillId="0" borderId="37" xfId="54" applyFont="1" applyBorder="1" applyAlignment="1">
      <alignment horizontal="left" vertical="center" wrapText="1"/>
    </xf>
    <xf numFmtId="0" fontId="26" fillId="0" borderId="41" xfId="54" applyFont="1" applyBorder="1" applyAlignment="1">
      <alignment horizontal="left" vertical="center"/>
    </xf>
    <xf numFmtId="0" fontId="26" fillId="0" borderId="42" xfId="54" applyFont="1" applyBorder="1" applyAlignment="1">
      <alignment horizontal="left" vertical="center"/>
    </xf>
    <xf numFmtId="0" fontId="33" fillId="0" borderId="58" xfId="54" applyFont="1" applyBorder="1" applyAlignment="1">
      <alignment horizontal="left" vertical="center" wrapText="1"/>
    </xf>
    <xf numFmtId="0" fontId="28" fillId="0" borderId="40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9" fontId="17" fillId="0" borderId="59" xfId="54" applyNumberFormat="1" applyFont="1" applyBorder="1" applyAlignment="1">
      <alignment horizontal="left" vertical="center"/>
    </xf>
    <xf numFmtId="9" fontId="17" fillId="0" borderId="24" xfId="54" applyNumberFormat="1" applyFont="1" applyBorder="1" applyAlignment="1">
      <alignment horizontal="left" vertical="center"/>
    </xf>
    <xf numFmtId="9" fontId="17" fillId="0" borderId="36" xfId="54" applyNumberFormat="1" applyFont="1" applyBorder="1" applyAlignment="1">
      <alignment horizontal="left" vertical="center"/>
    </xf>
    <xf numFmtId="9" fontId="17" fillId="0" borderId="37" xfId="54" applyNumberFormat="1" applyFont="1" applyBorder="1" applyAlignment="1">
      <alignment horizontal="left" vertical="center"/>
    </xf>
    <xf numFmtId="0" fontId="24" fillId="0" borderId="41" xfId="54" applyFont="1" applyFill="1" applyBorder="1" applyAlignment="1">
      <alignment horizontal="left" vertical="center"/>
    </xf>
    <xf numFmtId="0" fontId="24" fillId="0" borderId="42" xfId="54" applyFont="1" applyFill="1" applyBorder="1" applyAlignment="1">
      <alignment horizontal="left" vertical="center"/>
    </xf>
    <xf numFmtId="0" fontId="24" fillId="0" borderId="60" xfId="54" applyFont="1" applyFill="1" applyBorder="1" applyAlignment="1">
      <alignment horizontal="left" vertical="center"/>
    </xf>
    <xf numFmtId="0" fontId="24" fillId="0" borderId="37" xfId="54" applyFont="1" applyFill="1" applyBorder="1" applyAlignment="1">
      <alignment horizontal="left" vertical="center"/>
    </xf>
    <xf numFmtId="0" fontId="28" fillId="0" borderId="57" xfId="54" applyFont="1" applyFill="1" applyBorder="1" applyAlignment="1">
      <alignment horizontal="left" vertical="center"/>
    </xf>
    <xf numFmtId="0" fontId="17" fillId="0" borderId="61" xfId="54" applyFont="1" applyFill="1" applyBorder="1" applyAlignment="1">
      <alignment horizontal="left" vertical="center"/>
    </xf>
    <xf numFmtId="0" fontId="17" fillId="0" borderId="62" xfId="54" applyFont="1" applyFill="1" applyBorder="1" applyAlignment="1">
      <alignment horizontal="left" vertical="center"/>
    </xf>
    <xf numFmtId="0" fontId="28" fillId="0" borderId="33" xfId="54" applyFont="1" applyBorder="1" applyAlignment="1">
      <alignment vertical="center"/>
    </xf>
    <xf numFmtId="0" fontId="34" fillId="0" borderId="39" xfId="54" applyFont="1" applyBorder="1" applyAlignment="1">
      <alignment horizontal="center" vertical="center"/>
    </xf>
    <xf numFmtId="0" fontId="28" fillId="0" borderId="34" xfId="54" applyFont="1" applyBorder="1" applyAlignment="1">
      <alignment vertical="center"/>
    </xf>
    <xf numFmtId="0" fontId="17" fillId="0" borderId="63" xfId="54" applyFont="1" applyBorder="1" applyAlignment="1">
      <alignment vertical="center"/>
    </xf>
    <xf numFmtId="0" fontId="28" fillId="0" borderId="63" xfId="54" applyFont="1" applyBorder="1" applyAlignment="1">
      <alignment vertical="center"/>
    </xf>
    <xf numFmtId="58" fontId="31" fillId="0" borderId="34" xfId="54" applyNumberFormat="1" applyFont="1" applyBorder="1" applyAlignment="1">
      <alignment vertical="center"/>
    </xf>
    <xf numFmtId="0" fontId="28" fillId="0" borderId="57" xfId="54" applyFont="1" applyBorder="1" applyAlignment="1">
      <alignment horizontal="center" vertical="center"/>
    </xf>
    <xf numFmtId="0" fontId="17" fillId="0" borderId="56" xfId="54" applyFont="1" applyFill="1" applyBorder="1" applyAlignment="1">
      <alignment horizontal="left" vertical="center"/>
    </xf>
    <xf numFmtId="0" fontId="17" fillId="0" borderId="57" xfId="54" applyFont="1" applyFill="1" applyBorder="1" applyAlignment="1">
      <alignment horizontal="left" vertical="center"/>
    </xf>
    <xf numFmtId="0" fontId="31" fillId="0" borderId="63" xfId="54" applyFont="1" applyBorder="1" applyAlignment="1">
      <alignment vertical="center"/>
    </xf>
    <xf numFmtId="0" fontId="26" fillId="0" borderId="64" xfId="54" applyFont="1" applyBorder="1" applyAlignment="1">
      <alignment horizontal="left" vertical="center"/>
    </xf>
    <xf numFmtId="0" fontId="28" fillId="0" borderId="46" xfId="54" applyFont="1" applyBorder="1" applyAlignment="1">
      <alignment horizontal="left" vertical="center"/>
    </xf>
    <xf numFmtId="0" fontId="17" fillId="0" borderId="47" xfId="54" applyFont="1" applyBorder="1" applyAlignment="1">
      <alignment horizontal="left" vertical="center"/>
    </xf>
    <xf numFmtId="0" fontId="26" fillId="0" borderId="0" xfId="54" applyFont="1" applyBorder="1" applyAlignment="1">
      <alignment vertical="center"/>
    </xf>
    <xf numFmtId="0" fontId="26" fillId="0" borderId="44" xfId="54" applyFont="1" applyBorder="1" applyAlignment="1">
      <alignment horizontal="left" vertical="center" wrapText="1"/>
    </xf>
    <xf numFmtId="0" fontId="26" fillId="0" borderId="47" xfId="54" applyFont="1" applyBorder="1" applyAlignment="1">
      <alignment horizontal="left" vertical="center"/>
    </xf>
    <xf numFmtId="0" fontId="35" fillId="0" borderId="29" xfId="54" applyFont="1" applyBorder="1" applyAlignment="1">
      <alignment horizontal="left" vertical="center"/>
    </xf>
    <xf numFmtId="0" fontId="25" fillId="0" borderId="29" xfId="54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9" fontId="17" fillId="0" borderId="31" xfId="54" applyNumberFormat="1" applyFont="1" applyBorder="1" applyAlignment="1">
      <alignment horizontal="left" vertical="center"/>
    </xf>
    <xf numFmtId="9" fontId="17" fillId="0" borderId="44" xfId="54" applyNumberFormat="1" applyFont="1" applyBorder="1" applyAlignment="1">
      <alignment horizontal="left" vertical="center"/>
    </xf>
    <xf numFmtId="0" fontId="24" fillId="0" borderId="47" xfId="54" applyFont="1" applyFill="1" applyBorder="1" applyAlignment="1">
      <alignment horizontal="left" vertical="center"/>
    </xf>
    <xf numFmtId="0" fontId="24" fillId="0" borderId="44" xfId="54" applyFont="1" applyFill="1" applyBorder="1" applyAlignment="1">
      <alignment horizontal="left" vertical="center"/>
    </xf>
    <xf numFmtId="0" fontId="17" fillId="0" borderId="65" xfId="54" applyFont="1" applyFill="1" applyBorder="1" applyAlignment="1">
      <alignment horizontal="left" vertical="center"/>
    </xf>
    <xf numFmtId="0" fontId="28" fillId="0" borderId="66" xfId="54" applyFont="1" applyBorder="1" applyAlignment="1">
      <alignment horizontal="center" vertical="center"/>
    </xf>
    <xf numFmtId="0" fontId="17" fillId="0" borderId="63" xfId="54" applyFont="1" applyBorder="1" applyAlignment="1">
      <alignment horizontal="center" vertical="center"/>
    </xf>
    <xf numFmtId="0" fontId="17" fillId="0" borderId="64" xfId="54" applyFont="1" applyBorder="1" applyAlignment="1">
      <alignment horizontal="center" vertical="center"/>
    </xf>
    <xf numFmtId="0" fontId="17" fillId="0" borderId="64" xfId="54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11" xfId="0" applyBorder="1"/>
    <xf numFmtId="0" fontId="0" fillId="0" borderId="2" xfId="0" applyBorder="1"/>
    <xf numFmtId="0" fontId="0" fillId="5" borderId="2" xfId="0" applyFill="1" applyBorder="1"/>
    <xf numFmtId="0" fontId="0" fillId="0" borderId="67" xfId="0" applyBorder="1"/>
    <xf numFmtId="0" fontId="0" fillId="0" borderId="53" xfId="0" applyBorder="1"/>
    <xf numFmtId="0" fontId="0" fillId="5" borderId="53" xfId="0" applyFill="1" applyBorder="1"/>
    <xf numFmtId="0" fontId="0" fillId="6" borderId="0" xfId="0" applyFill="1"/>
    <xf numFmtId="0" fontId="36" fillId="0" borderId="14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15" xfId="0" applyFont="1" applyBorder="1"/>
    <xf numFmtId="0" fontId="0" fillId="0" borderId="15" xfId="0" applyBorder="1"/>
    <xf numFmtId="0" fontId="0" fillId="0" borderId="5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horizontal="center"/>
    </xf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23 2" xfId="63"/>
    <cellStyle name="常规 43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2139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2139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1717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08200"/>
              <a:ext cx="393700" cy="339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1781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368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165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3559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47775"/>
              <a:ext cx="393700" cy="1955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382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572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185420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185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147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189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1915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572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47775"/>
              <a:ext cx="393700" cy="193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3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245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4234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232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4234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232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232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241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0993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0993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21</xdr:row>
      <xdr:rowOff>224155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0661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90805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4606925" y="2023745"/>
              <a:ext cx="39370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53975</xdr:colOff>
          <xdr:row>10</xdr:row>
          <xdr:rowOff>13335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974215" y="1857375"/>
              <a:ext cx="411480" cy="2006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64770</xdr:colOff>
          <xdr:row>11</xdr:row>
          <xdr:rowOff>40005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967230" y="2075180"/>
              <a:ext cx="42926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198120</xdr:rowOff>
        </xdr:from>
        <xdr:to>
          <xdr:col>6</xdr:col>
          <xdr:colOff>102235</xdr:colOff>
          <xdr:row>10</xdr:row>
          <xdr:rowOff>53340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034155" y="1852295"/>
              <a:ext cx="411480" cy="245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62230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4612640" y="1817370"/>
              <a:ext cx="393700" cy="2895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96520</xdr:colOff>
          <xdr:row>11</xdr:row>
          <xdr:rowOff>35560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028440" y="2070735"/>
              <a:ext cx="41148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89535</xdr:colOff>
          <xdr:row>10</xdr:row>
          <xdr:rowOff>13970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339215" y="1856740"/>
              <a:ext cx="41148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106680</xdr:colOff>
          <xdr:row>11</xdr:row>
          <xdr:rowOff>46990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1344930" y="2077720"/>
              <a:ext cx="42291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198120</xdr:rowOff>
        </xdr:from>
        <xdr:to>
          <xdr:col>10</xdr:col>
          <xdr:colOff>94615</xdr:colOff>
          <xdr:row>10</xdr:row>
          <xdr:rowOff>40005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724015" y="1852295"/>
              <a:ext cx="411480" cy="2324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52070</xdr:colOff>
          <xdr:row>10</xdr:row>
          <xdr:rowOff>76835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7352030" y="1834515"/>
              <a:ext cx="411480" cy="2870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94615</xdr:colOff>
          <xdr:row>11</xdr:row>
          <xdr:rowOff>30480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6724015" y="2065655"/>
              <a:ext cx="41148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57785</xdr:colOff>
          <xdr:row>11</xdr:row>
          <xdr:rowOff>59690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357745" y="2028825"/>
              <a:ext cx="411480" cy="266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46355</xdr:colOff>
          <xdr:row>4</xdr:row>
          <xdr:rowOff>50800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6675755" y="678180"/>
              <a:ext cx="411480" cy="2647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77470</xdr:colOff>
          <xdr:row>4</xdr:row>
          <xdr:rowOff>26035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377430" y="709295"/>
              <a:ext cx="411480" cy="2089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53340</xdr:colOff>
          <xdr:row>5</xdr:row>
          <xdr:rowOff>51435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6682740" y="862965"/>
              <a:ext cx="411480" cy="2711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95250</xdr:colOff>
          <xdr:row>5</xdr:row>
          <xdr:rowOff>51435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364730" y="857250"/>
              <a:ext cx="44196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35560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851660" y="4375150"/>
              <a:ext cx="393700" cy="2387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22860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2522220" y="4375150"/>
              <a:ext cx="393700" cy="2260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24130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193800" y="51816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11430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181100" y="53594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11430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1838960" y="53594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24130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1838960" y="51816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189230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876040" y="5359400"/>
              <a:ext cx="393700" cy="1892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11430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3876040" y="51689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11430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46600" y="53594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11430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4533900" y="51689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11430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6586220" y="53594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24130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44080" y="53721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11430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6573520" y="51689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11430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244080" y="51689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320040</xdr:colOff>
          <xdr:row>28</xdr:row>
          <xdr:rowOff>11430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626100" y="53594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320040</xdr:colOff>
          <xdr:row>27</xdr:row>
          <xdr:rowOff>11430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5626100" y="51689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320040</xdr:colOff>
          <xdr:row>28</xdr:row>
          <xdr:rowOff>11430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2928620" y="53594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320040</xdr:colOff>
          <xdr:row>27</xdr:row>
          <xdr:rowOff>11430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2928620" y="51689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320040</xdr:colOff>
          <xdr:row>28</xdr:row>
          <xdr:rowOff>11430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5626100" y="53594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1</xdr:row>
      <xdr:rowOff>0</xdr:rowOff>
    </xdr:from>
    <xdr:to>
      <xdr:col>9</xdr:col>
      <xdr:colOff>465455</xdr:colOff>
      <xdr:row>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21</xdr:row>
      <xdr:rowOff>224155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418715" y="60661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485140</xdr:colOff>
          <xdr:row>12</xdr:row>
          <xdr:rowOff>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709420" y="224790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204470</xdr:colOff>
          <xdr:row>8</xdr:row>
          <xdr:rowOff>76200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1134110" y="1451610"/>
              <a:ext cx="411480" cy="3009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497840</xdr:colOff>
          <xdr:row>14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722120" y="2628900"/>
              <a:ext cx="7874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104140</xdr:colOff>
          <xdr:row>12</xdr:row>
          <xdr:rowOff>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3934460" y="2247900"/>
              <a:ext cx="406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383540</xdr:colOff>
          <xdr:row>12</xdr:row>
          <xdr:rowOff>76200</xdr:rowOff>
        </xdr:to>
        <xdr:sp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>
            <a:xfrm>
              <a:off x="4655820" y="2120900"/>
              <a:ext cx="635000" cy="393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383540</xdr:colOff>
          <xdr:row>13</xdr:row>
          <xdr:rowOff>50800</xdr:rowOff>
        </xdr:to>
        <xdr:sp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>
            <a:xfrm>
              <a:off x="4655820" y="2311400"/>
              <a:ext cx="635000" cy="368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104140</xdr:colOff>
          <xdr:row>13</xdr:row>
          <xdr:rowOff>165100</xdr:rowOff>
        </xdr:to>
        <xdr:sp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>
            <a:xfrm>
              <a:off x="3934460" y="26289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383540</xdr:colOff>
          <xdr:row>14</xdr:row>
          <xdr:rowOff>0</xdr:rowOff>
        </xdr:to>
        <xdr:sp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>
            <a:xfrm>
              <a:off x="4655820" y="2527300"/>
              <a:ext cx="635000" cy="301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104140</xdr:colOff>
          <xdr:row>12</xdr:row>
          <xdr:rowOff>76200</xdr:rowOff>
        </xdr:to>
        <xdr:sp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>
            <a:xfrm>
              <a:off x="7338060" y="2108200"/>
              <a:ext cx="355600" cy="406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104140</xdr:colOff>
          <xdr:row>13</xdr:row>
          <xdr:rowOff>50800</xdr:rowOff>
        </xdr:to>
        <xdr:sp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>
            <a:xfrm>
              <a:off x="7338060" y="2311400"/>
              <a:ext cx="355600" cy="368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104140</xdr:colOff>
          <xdr:row>13</xdr:row>
          <xdr:rowOff>165100</xdr:rowOff>
        </xdr:to>
        <xdr:sp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6616700" y="26289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104140</xdr:colOff>
          <xdr:row>14</xdr:row>
          <xdr:rowOff>139700</xdr:rowOff>
        </xdr:to>
        <xdr:sp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7338060" y="2463800"/>
              <a:ext cx="355600" cy="5048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6477000" y="1108075"/>
              <a:ext cx="393700" cy="244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7147560" y="7270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7147560" y="9175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485140</xdr:colOff>
          <xdr:row>9</xdr:row>
          <xdr:rowOff>0</xdr:rowOff>
        </xdr:to>
        <xdr:sp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1709420" y="167640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256540</xdr:colOff>
          <xdr:row>9</xdr:row>
          <xdr:rowOff>0</xdr:rowOff>
        </xdr:to>
        <xdr:sp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2341880" y="1689100"/>
              <a:ext cx="5969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256540</xdr:colOff>
          <xdr:row>10</xdr:row>
          <xdr:rowOff>0</xdr:rowOff>
        </xdr:to>
        <xdr:sp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2341880" y="1879600"/>
              <a:ext cx="5969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284480</xdr:colOff>
          <xdr:row>8</xdr:row>
          <xdr:rowOff>0</xdr:rowOff>
        </xdr:to>
        <xdr:sp>
          <xdr:nvSpPr>
            <xdr:cNvPr id="8246" name="Check Box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3075940" y="1485900"/>
              <a:ext cx="774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421640</xdr:colOff>
          <xdr:row>8</xdr:row>
          <xdr:rowOff>0</xdr:rowOff>
        </xdr:to>
        <xdr:sp>
          <xdr:nvSpPr>
            <xdr:cNvPr id="8247" name="Check Box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2443480" y="1485900"/>
              <a:ext cx="660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154940</xdr:colOff>
          <xdr:row>8</xdr:row>
          <xdr:rowOff>0</xdr:rowOff>
        </xdr:to>
        <xdr:sp>
          <xdr:nvSpPr>
            <xdr:cNvPr id="8248" name="Check Box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4048760" y="1485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104140</xdr:colOff>
          <xdr:row>11</xdr:row>
          <xdr:rowOff>165100</xdr:rowOff>
        </xdr:to>
        <xdr:sp>
          <xdr:nvSpPr>
            <xdr:cNvPr id="8249" name="Check Box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>
            <a:xfrm>
              <a:off x="6616700" y="22479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104140</xdr:colOff>
          <xdr:row>12</xdr:row>
          <xdr:rowOff>165100</xdr:rowOff>
        </xdr:to>
        <xdr:sp>
          <xdr:nvSpPr>
            <xdr:cNvPr id="8250" name="Check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>
            <a:xfrm>
              <a:off x="6616700" y="24384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8251" name="Check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7147560" y="1108075"/>
              <a:ext cx="393700" cy="244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8252" name="Check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>
            <a:xfrm>
              <a:off x="6477000" y="9175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8253" name="Check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>
            <a:xfrm>
              <a:off x="6477000" y="7270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256540</xdr:colOff>
          <xdr:row>13</xdr:row>
          <xdr:rowOff>50800</xdr:rowOff>
        </xdr:to>
        <xdr:sp>
          <xdr:nvSpPr>
            <xdr:cNvPr id="8254" name="Check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>
            <a:xfrm>
              <a:off x="1078230" y="2407285"/>
              <a:ext cx="519430" cy="2724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485140</xdr:colOff>
          <xdr:row>13</xdr:row>
          <xdr:rowOff>0</xdr:rowOff>
        </xdr:to>
        <xdr:sp>
          <xdr:nvSpPr>
            <xdr:cNvPr id="8255" name="Check Box 63" hidden="1">
              <a:extLst>
                <a:ext uri="{63B3BB69-23CF-44E3-9099-C40C66FF867C}">
                  <a14:compatExt spid="_x0000_s8255"/>
                </a:ext>
              </a:extLst>
            </xdr:cNvPr>
            <xdr:cNvSpPr/>
          </xdr:nvSpPr>
          <xdr:spPr>
            <a:xfrm>
              <a:off x="1709420" y="2400300"/>
              <a:ext cx="7874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362585</xdr:colOff>
          <xdr:row>14</xdr:row>
          <xdr:rowOff>10795</xdr:rowOff>
        </xdr:to>
        <xdr:sp>
          <xdr:nvSpPr>
            <xdr:cNvPr id="8256" name="Check Box 64" hidden="1">
              <a:extLst>
                <a:ext uri="{63B3BB69-23CF-44E3-9099-C40C66FF867C}">
                  <a14:compatExt spid="_x0000_s8256"/>
                </a:ext>
              </a:extLst>
            </xdr:cNvPr>
            <xdr:cNvSpPr/>
          </xdr:nvSpPr>
          <xdr:spPr>
            <a:xfrm>
              <a:off x="1068705" y="2626995"/>
              <a:ext cx="635000" cy="212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358140</xdr:colOff>
          <xdr:row>12</xdr:row>
          <xdr:rowOff>25400</xdr:rowOff>
        </xdr:to>
        <xdr:sp>
          <xdr:nvSpPr>
            <xdr:cNvPr id="8257" name="Check Box 65" hidden="1">
              <a:extLst>
                <a:ext uri="{63B3BB69-23CF-44E3-9099-C40C66FF867C}">
                  <a14:compatExt spid="_x0000_s8257"/>
                </a:ext>
              </a:extLst>
            </xdr:cNvPr>
            <xdr:cNvSpPr/>
          </xdr:nvSpPr>
          <xdr:spPr>
            <a:xfrm>
              <a:off x="1064260" y="2235200"/>
              <a:ext cx="635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370840</xdr:colOff>
          <xdr:row>13</xdr:row>
          <xdr:rowOff>12700</xdr:rowOff>
        </xdr:to>
        <xdr:sp>
          <xdr:nvSpPr>
            <xdr:cNvPr id="8258" name="Check Box 66" hidden="1">
              <a:extLst>
                <a:ext uri="{63B3BB69-23CF-44E3-9099-C40C66FF867C}">
                  <a14:compatExt spid="_x0000_s8258"/>
                </a:ext>
              </a:extLst>
            </xdr:cNvPr>
            <xdr:cNvSpPr/>
          </xdr:nvSpPr>
          <xdr:spPr>
            <a:xfrm>
              <a:off x="3909060" y="2413000"/>
              <a:ext cx="6985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150495</xdr:colOff>
          <xdr:row>8</xdr:row>
          <xdr:rowOff>67310</xdr:rowOff>
        </xdr:to>
        <xdr:sp>
          <xdr:nvSpPr>
            <xdr:cNvPr id="8259" name="Check Box 67" hidden="1">
              <a:extLst>
                <a:ext uri="{63B3BB69-23CF-44E3-9099-C40C66FF867C}">
                  <a14:compatExt spid="_x0000_s8259"/>
                </a:ext>
              </a:extLst>
            </xdr:cNvPr>
            <xdr:cNvSpPr/>
          </xdr:nvSpPr>
          <xdr:spPr>
            <a:xfrm>
              <a:off x="1753235" y="1438275"/>
              <a:ext cx="408940" cy="3054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113665</xdr:colOff>
          <xdr:row>10</xdr:row>
          <xdr:rowOff>23495</xdr:rowOff>
        </xdr:to>
        <xdr:sp>
          <xdr:nvSpPr>
            <xdr:cNvPr id="8260" name="Check Box 68" hidden="1">
              <a:extLst>
                <a:ext uri="{63B3BB69-23CF-44E3-9099-C40C66FF867C}">
                  <a14:compatExt spid="_x0000_s8260"/>
                </a:ext>
              </a:extLst>
            </xdr:cNvPr>
            <xdr:cNvSpPr/>
          </xdr:nvSpPr>
          <xdr:spPr>
            <a:xfrm>
              <a:off x="1716405" y="1866900"/>
              <a:ext cx="408940" cy="2139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1</xdr:row>
      <xdr:rowOff>0</xdr:rowOff>
    </xdr:from>
    <xdr:to>
      <xdr:col>9</xdr:col>
      <xdr:colOff>465455</xdr:colOff>
      <xdr:row>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21</xdr:row>
      <xdr:rowOff>224155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418715" y="60661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6.xml"/><Relationship Id="rId8" Type="http://schemas.openxmlformats.org/officeDocument/2006/relationships/ctrlProp" Target="../ctrlProps/ctrlProp105.xml"/><Relationship Id="rId7" Type="http://schemas.openxmlformats.org/officeDocument/2006/relationships/ctrlProp" Target="../ctrlProps/ctrlProp104.xml"/><Relationship Id="rId6" Type="http://schemas.openxmlformats.org/officeDocument/2006/relationships/ctrlProp" Target="../ctrlProps/ctrlProp103.xml"/><Relationship Id="rId5" Type="http://schemas.openxmlformats.org/officeDocument/2006/relationships/ctrlProp" Target="../ctrlProps/ctrlProp102.xml"/><Relationship Id="rId4" Type="http://schemas.openxmlformats.org/officeDocument/2006/relationships/ctrlProp" Target="../ctrlProps/ctrlProp101.xml"/><Relationship Id="rId35" Type="http://schemas.openxmlformats.org/officeDocument/2006/relationships/ctrlProp" Target="../ctrlProps/ctrlProp132.xml"/><Relationship Id="rId34" Type="http://schemas.openxmlformats.org/officeDocument/2006/relationships/ctrlProp" Target="../ctrlProps/ctrlProp131.xml"/><Relationship Id="rId33" Type="http://schemas.openxmlformats.org/officeDocument/2006/relationships/ctrlProp" Target="../ctrlProps/ctrlProp130.xml"/><Relationship Id="rId32" Type="http://schemas.openxmlformats.org/officeDocument/2006/relationships/ctrlProp" Target="../ctrlProps/ctrlProp129.xml"/><Relationship Id="rId31" Type="http://schemas.openxmlformats.org/officeDocument/2006/relationships/ctrlProp" Target="../ctrlProps/ctrlProp128.xml"/><Relationship Id="rId30" Type="http://schemas.openxmlformats.org/officeDocument/2006/relationships/ctrlProp" Target="../ctrlProps/ctrlProp127.xml"/><Relationship Id="rId3" Type="http://schemas.openxmlformats.org/officeDocument/2006/relationships/ctrlProp" Target="../ctrlProps/ctrlProp100.xml"/><Relationship Id="rId29" Type="http://schemas.openxmlformats.org/officeDocument/2006/relationships/ctrlProp" Target="../ctrlProps/ctrlProp126.xml"/><Relationship Id="rId28" Type="http://schemas.openxmlformats.org/officeDocument/2006/relationships/ctrlProp" Target="../ctrlProps/ctrlProp125.xml"/><Relationship Id="rId27" Type="http://schemas.openxmlformats.org/officeDocument/2006/relationships/ctrlProp" Target="../ctrlProps/ctrlProp124.xml"/><Relationship Id="rId26" Type="http://schemas.openxmlformats.org/officeDocument/2006/relationships/ctrlProp" Target="../ctrlProps/ctrlProp123.xml"/><Relationship Id="rId25" Type="http://schemas.openxmlformats.org/officeDocument/2006/relationships/ctrlProp" Target="../ctrlProps/ctrlProp122.xml"/><Relationship Id="rId24" Type="http://schemas.openxmlformats.org/officeDocument/2006/relationships/ctrlProp" Target="../ctrlProps/ctrlProp121.xml"/><Relationship Id="rId23" Type="http://schemas.openxmlformats.org/officeDocument/2006/relationships/ctrlProp" Target="../ctrlProps/ctrlProp120.xml"/><Relationship Id="rId22" Type="http://schemas.openxmlformats.org/officeDocument/2006/relationships/ctrlProp" Target="../ctrlProps/ctrlProp119.xml"/><Relationship Id="rId21" Type="http://schemas.openxmlformats.org/officeDocument/2006/relationships/ctrlProp" Target="../ctrlProps/ctrlProp118.xml"/><Relationship Id="rId20" Type="http://schemas.openxmlformats.org/officeDocument/2006/relationships/ctrlProp" Target="../ctrlProps/ctrlProp11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6.xml"/><Relationship Id="rId18" Type="http://schemas.openxmlformats.org/officeDocument/2006/relationships/ctrlProp" Target="../ctrlProps/ctrlProp115.xml"/><Relationship Id="rId17" Type="http://schemas.openxmlformats.org/officeDocument/2006/relationships/ctrlProp" Target="../ctrlProps/ctrlProp114.xml"/><Relationship Id="rId16" Type="http://schemas.openxmlformats.org/officeDocument/2006/relationships/ctrlProp" Target="../ctrlProps/ctrlProp113.xml"/><Relationship Id="rId15" Type="http://schemas.openxmlformats.org/officeDocument/2006/relationships/ctrlProp" Target="../ctrlProps/ctrlProp112.xml"/><Relationship Id="rId14" Type="http://schemas.openxmlformats.org/officeDocument/2006/relationships/ctrlProp" Target="../ctrlProps/ctrlProp111.xml"/><Relationship Id="rId13" Type="http://schemas.openxmlformats.org/officeDocument/2006/relationships/ctrlProp" Target="../ctrlProps/ctrlProp110.xml"/><Relationship Id="rId12" Type="http://schemas.openxmlformats.org/officeDocument/2006/relationships/ctrlProp" Target="../ctrlProps/ctrlProp109.xml"/><Relationship Id="rId11" Type="http://schemas.openxmlformats.org/officeDocument/2006/relationships/ctrlProp" Target="../ctrlProps/ctrlProp108.xml"/><Relationship Id="rId10" Type="http://schemas.openxmlformats.org/officeDocument/2006/relationships/ctrlProp" Target="../ctrlProps/ctrlProp107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" outlineLevelCol="1"/>
  <cols>
    <col min="1" max="1" width="5.5" style="364" customWidth="1"/>
    <col min="2" max="2" width="96.3333333333333" style="365" customWidth="1"/>
    <col min="3" max="3" width="10.1666666666667" customWidth="1"/>
  </cols>
  <sheetData>
    <row r="1" customFormat="1" ht="21" customHeight="1" spans="1:2">
      <c r="A1" s="366"/>
      <c r="B1" s="367" t="s">
        <v>0</v>
      </c>
    </row>
    <row r="2" customFormat="1" spans="1:2">
      <c r="A2" s="368">
        <v>1</v>
      </c>
      <c r="B2" s="369" t="s">
        <v>1</v>
      </c>
    </row>
    <row r="3" customFormat="1" spans="1:2">
      <c r="A3" s="368">
        <v>2</v>
      </c>
      <c r="B3" s="369" t="s">
        <v>2</v>
      </c>
    </row>
    <row r="4" customFormat="1" spans="1:2">
      <c r="A4" s="368">
        <v>3</v>
      </c>
      <c r="B4" s="369" t="s">
        <v>3</v>
      </c>
    </row>
    <row r="5" customFormat="1" spans="1:2">
      <c r="A5" s="368">
        <v>4</v>
      </c>
      <c r="B5" s="369" t="s">
        <v>4</v>
      </c>
    </row>
    <row r="6" customFormat="1" spans="1:2">
      <c r="A6" s="368">
        <v>5</v>
      </c>
      <c r="B6" s="369" t="s">
        <v>5</v>
      </c>
    </row>
    <row r="7" customFormat="1" spans="1:2">
      <c r="A7" s="368">
        <v>6</v>
      </c>
      <c r="B7" s="369" t="s">
        <v>6</v>
      </c>
    </row>
    <row r="8" s="363" customFormat="1" ht="35" customHeight="1" spans="1:2">
      <c r="A8" s="370">
        <v>7</v>
      </c>
      <c r="B8" s="371" t="s">
        <v>7</v>
      </c>
    </row>
    <row r="9" customFormat="1" ht="19" customHeight="1" spans="1:2">
      <c r="A9" s="366"/>
      <c r="B9" s="372" t="s">
        <v>8</v>
      </c>
    </row>
    <row r="10" customFormat="1" ht="30" customHeight="1" spans="1:2">
      <c r="A10" s="368">
        <v>1</v>
      </c>
      <c r="B10" s="373" t="s">
        <v>9</v>
      </c>
    </row>
    <row r="11" customFormat="1" spans="1:2">
      <c r="A11" s="368">
        <v>2</v>
      </c>
      <c r="B11" s="371" t="s">
        <v>10</v>
      </c>
    </row>
    <row r="12" customFormat="1" spans="1:2">
      <c r="A12" s="368"/>
      <c r="B12" s="369"/>
    </row>
    <row r="13" customFormat="1" ht="21" spans="1:2">
      <c r="A13" s="366"/>
      <c r="B13" s="372" t="s">
        <v>11</v>
      </c>
    </row>
    <row r="14" customFormat="1" ht="30" spans="1:2">
      <c r="A14" s="368">
        <v>1</v>
      </c>
      <c r="B14" s="373" t="s">
        <v>12</v>
      </c>
    </row>
    <row r="15" customFormat="1" spans="1:2">
      <c r="A15" s="368">
        <v>2</v>
      </c>
      <c r="B15" s="369" t="s">
        <v>13</v>
      </c>
    </row>
    <row r="16" customFormat="1" spans="1:2">
      <c r="A16" s="368">
        <v>3</v>
      </c>
      <c r="B16" s="369" t="s">
        <v>14</v>
      </c>
    </row>
    <row r="17" customFormat="1" spans="1:2">
      <c r="A17" s="368"/>
      <c r="B17" s="369"/>
    </row>
    <row r="18" customFormat="1" ht="21" spans="1:2">
      <c r="A18" s="366"/>
      <c r="B18" s="372" t="s">
        <v>15</v>
      </c>
    </row>
    <row r="19" customFormat="1" ht="30" spans="1:2">
      <c r="A19" s="368">
        <v>1</v>
      </c>
      <c r="B19" s="373" t="s">
        <v>16</v>
      </c>
    </row>
    <row r="20" customFormat="1" spans="1:2">
      <c r="A20" s="368">
        <v>2</v>
      </c>
      <c r="B20" s="369" t="s">
        <v>17</v>
      </c>
    </row>
    <row r="21" customFormat="1" ht="30" spans="1:2">
      <c r="A21" s="368">
        <v>3</v>
      </c>
      <c r="B21" s="369" t="s">
        <v>18</v>
      </c>
    </row>
    <row r="22" customFormat="1" spans="1:2">
      <c r="A22" s="368"/>
      <c r="B22" s="369"/>
    </row>
    <row r="24" customFormat="1" spans="1:2">
      <c r="A24" s="374"/>
      <c r="B24" s="37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20" zoomScaleNormal="120" workbookViewId="0">
      <selection activeCell="E11" sqref="E11"/>
    </sheetView>
  </sheetViews>
  <sheetFormatPr defaultColWidth="8.1" defaultRowHeight="1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4.6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238</v>
      </c>
      <c r="B2" s="7" t="s">
        <v>243</v>
      </c>
      <c r="C2" s="7" t="s">
        <v>239</v>
      </c>
      <c r="D2" s="7" t="s">
        <v>240</v>
      </c>
      <c r="E2" s="7" t="s">
        <v>241</v>
      </c>
      <c r="F2" s="7" t="s">
        <v>242</v>
      </c>
      <c r="G2" s="6" t="s">
        <v>268</v>
      </c>
      <c r="H2" s="6"/>
      <c r="I2" s="6" t="s">
        <v>269</v>
      </c>
      <c r="J2" s="6"/>
      <c r="K2" s="8" t="s">
        <v>270</v>
      </c>
      <c r="L2" s="59" t="s">
        <v>271</v>
      </c>
      <c r="M2" s="26" t="s">
        <v>272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273</v>
      </c>
      <c r="H3" s="6" t="s">
        <v>274</v>
      </c>
      <c r="I3" s="6" t="s">
        <v>273</v>
      </c>
      <c r="J3" s="6" t="s">
        <v>274</v>
      </c>
      <c r="K3" s="10"/>
      <c r="L3" s="60"/>
      <c r="M3" s="27"/>
    </row>
    <row r="4" s="56" customFormat="1" ht="18" customHeight="1" spans="1:13">
      <c r="A4" s="11">
        <v>1</v>
      </c>
      <c r="B4" s="11" t="s">
        <v>256</v>
      </c>
      <c r="C4" s="31" t="s">
        <v>254</v>
      </c>
      <c r="D4" s="31" t="s">
        <v>255</v>
      </c>
      <c r="E4" s="12" t="s">
        <v>104</v>
      </c>
      <c r="F4" s="13" t="s">
        <v>47</v>
      </c>
      <c r="G4" s="14">
        <v>-0.004</v>
      </c>
      <c r="H4" s="14">
        <v>-0.001</v>
      </c>
      <c r="I4" s="15">
        <v>-0.002</v>
      </c>
      <c r="J4" s="15">
        <v>-0.008</v>
      </c>
      <c r="K4" s="14">
        <f>SUM(G4:J4)</f>
        <v>-0.015</v>
      </c>
      <c r="L4" s="11"/>
      <c r="M4" s="11"/>
    </row>
    <row r="5" s="56" customFormat="1" ht="18" customHeight="1" spans="1:13">
      <c r="A5" s="11">
        <v>2</v>
      </c>
      <c r="B5" s="11" t="s">
        <v>256</v>
      </c>
      <c r="C5" s="31" t="s">
        <v>257</v>
      </c>
      <c r="D5" s="31" t="s">
        <v>255</v>
      </c>
      <c r="E5" s="12" t="s">
        <v>102</v>
      </c>
      <c r="F5" s="13" t="s">
        <v>47</v>
      </c>
      <c r="G5" s="14">
        <v>-0.0055</v>
      </c>
      <c r="H5" s="14">
        <v>-0.003</v>
      </c>
      <c r="I5" s="15">
        <v>-0.003</v>
      </c>
      <c r="J5" s="15">
        <v>-0.009</v>
      </c>
      <c r="K5" s="14">
        <f>SUM(G5:J5)</f>
        <v>-0.0205</v>
      </c>
      <c r="L5" s="11"/>
      <c r="M5" s="11"/>
    </row>
    <row r="6" s="56" customFormat="1" ht="18" customHeight="1" spans="1:13">
      <c r="A6" s="11">
        <v>3</v>
      </c>
      <c r="B6" s="11" t="s">
        <v>256</v>
      </c>
      <c r="C6" s="31" t="s">
        <v>258</v>
      </c>
      <c r="D6" s="31" t="s">
        <v>255</v>
      </c>
      <c r="E6" s="12" t="s">
        <v>259</v>
      </c>
      <c r="F6" s="13" t="s">
        <v>47</v>
      </c>
      <c r="G6" s="14">
        <v>-0.005</v>
      </c>
      <c r="H6" s="14">
        <v>-0.0025</v>
      </c>
      <c r="I6" s="15">
        <v>-0.003</v>
      </c>
      <c r="J6" s="15">
        <v>-0.008</v>
      </c>
      <c r="K6" s="14">
        <f>SUM(G6:J6)</f>
        <v>-0.0185</v>
      </c>
      <c r="L6" s="11"/>
      <c r="M6" s="11"/>
    </row>
    <row r="7" s="56" customFormat="1" ht="18" customHeight="1" spans="1:13">
      <c r="A7" s="11">
        <v>4</v>
      </c>
      <c r="B7" s="11" t="s">
        <v>256</v>
      </c>
      <c r="C7" s="31" t="s">
        <v>260</v>
      </c>
      <c r="D7" s="31" t="s">
        <v>255</v>
      </c>
      <c r="E7" s="12" t="s">
        <v>261</v>
      </c>
      <c r="F7" s="13" t="s">
        <v>47</v>
      </c>
      <c r="G7" s="14">
        <v>-0.005</v>
      </c>
      <c r="H7" s="14">
        <v>-0.001</v>
      </c>
      <c r="I7" s="15">
        <v>-0.002</v>
      </c>
      <c r="J7" s="15">
        <v>-0.008</v>
      </c>
      <c r="K7" s="14">
        <f>SUM(G7:J7)</f>
        <v>-0.016</v>
      </c>
      <c r="L7" s="11"/>
      <c r="M7" s="11"/>
    </row>
    <row r="8" s="56" customFormat="1" ht="18" customHeight="1" spans="1:13">
      <c r="A8" s="36">
        <v>5</v>
      </c>
      <c r="B8" s="11" t="s">
        <v>256</v>
      </c>
      <c r="C8" s="31" t="s">
        <v>262</v>
      </c>
      <c r="D8" s="31" t="s">
        <v>255</v>
      </c>
      <c r="E8" s="12" t="s">
        <v>263</v>
      </c>
      <c r="F8" s="13" t="s">
        <v>47</v>
      </c>
      <c r="G8" s="14">
        <v>-0.005</v>
      </c>
      <c r="H8" s="14">
        <v>-0.003</v>
      </c>
      <c r="I8" s="15">
        <v>-0.003</v>
      </c>
      <c r="J8" s="15">
        <v>-0.009</v>
      </c>
      <c r="K8" s="14">
        <f>SUM(G8:J8)</f>
        <v>-0.02</v>
      </c>
      <c r="L8" s="11"/>
      <c r="M8" s="11"/>
    </row>
    <row r="9" s="56" customFormat="1" ht="18" customHeight="1" spans="1:13">
      <c r="A9" s="11"/>
      <c r="B9" s="11"/>
      <c r="C9" s="31"/>
      <c r="D9" s="33"/>
      <c r="E9" s="12"/>
      <c r="F9" s="13"/>
      <c r="G9" s="14"/>
      <c r="H9" s="14"/>
      <c r="I9" s="15"/>
      <c r="J9" s="15"/>
      <c r="K9" s="14"/>
      <c r="L9" s="11"/>
      <c r="M9" s="11"/>
    </row>
    <row r="10" s="57" customFormat="1" ht="14.25" customHeight="1" spans="1:1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="1" customFormat="1" ht="14.25" customHeight="1" spans="1:1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="4" customFormat="1" ht="29.25" customHeight="1" spans="1:13">
      <c r="A12" s="20" t="s">
        <v>264</v>
      </c>
      <c r="B12" s="21"/>
      <c r="C12" s="21"/>
      <c r="D12" s="21"/>
      <c r="E12" s="22"/>
      <c r="F12" s="23"/>
      <c r="G12" s="34"/>
      <c r="H12" s="20" t="s">
        <v>265</v>
      </c>
      <c r="I12" s="21"/>
      <c r="J12" s="21"/>
      <c r="K12" s="22"/>
      <c r="L12" s="61"/>
      <c r="M12" s="29"/>
    </row>
    <row r="13" s="1" customFormat="1" ht="105" customHeight="1" spans="1:13">
      <c r="A13" s="58" t="s">
        <v>275</v>
      </c>
      <c r="B13" s="58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8 M9:M10 M11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view="pageBreakPreview" zoomScale="110" zoomScaleNormal="100" workbookViewId="0">
      <selection activeCell="F15" sqref="F15"/>
    </sheetView>
  </sheetViews>
  <sheetFormatPr defaultColWidth="8.1" defaultRowHeight="1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276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6" t="s">
        <v>277</v>
      </c>
      <c r="B2" s="6" t="s">
        <v>243</v>
      </c>
      <c r="C2" s="6" t="s">
        <v>239</v>
      </c>
      <c r="D2" s="6" t="s">
        <v>240</v>
      </c>
      <c r="E2" s="7" t="s">
        <v>241</v>
      </c>
      <c r="F2" s="7" t="s">
        <v>242</v>
      </c>
      <c r="G2" s="43" t="s">
        <v>278</v>
      </c>
      <c r="H2" s="44"/>
      <c r="I2" s="52"/>
      <c r="J2" s="43" t="s">
        <v>279</v>
      </c>
      <c r="K2" s="44"/>
      <c r="L2" s="52"/>
      <c r="M2" s="43" t="s">
        <v>280</v>
      </c>
      <c r="N2" s="44"/>
      <c r="O2" s="52"/>
      <c r="P2" s="43" t="s">
        <v>281</v>
      </c>
      <c r="Q2" s="44"/>
      <c r="R2" s="52"/>
      <c r="S2" s="44" t="s">
        <v>282</v>
      </c>
      <c r="T2" s="44"/>
      <c r="U2" s="52"/>
      <c r="V2" s="37" t="s">
        <v>283</v>
      </c>
      <c r="W2" s="37" t="s">
        <v>252</v>
      </c>
    </row>
    <row r="3" s="2" customFormat="1" ht="18" customHeight="1" spans="1:23">
      <c r="A3" s="6"/>
      <c r="B3" s="6"/>
      <c r="C3" s="6"/>
      <c r="D3" s="6"/>
      <c r="E3" s="45"/>
      <c r="F3" s="45"/>
      <c r="G3" s="6" t="s">
        <v>284</v>
      </c>
      <c r="H3" s="6" t="s">
        <v>52</v>
      </c>
      <c r="I3" s="6" t="s">
        <v>243</v>
      </c>
      <c r="J3" s="6" t="s">
        <v>284</v>
      </c>
      <c r="K3" s="6" t="s">
        <v>52</v>
      </c>
      <c r="L3" s="6" t="s">
        <v>243</v>
      </c>
      <c r="M3" s="6" t="s">
        <v>284</v>
      </c>
      <c r="N3" s="6" t="s">
        <v>52</v>
      </c>
      <c r="O3" s="6" t="s">
        <v>243</v>
      </c>
      <c r="P3" s="6" t="s">
        <v>284</v>
      </c>
      <c r="Q3" s="6" t="s">
        <v>52</v>
      </c>
      <c r="R3" s="6" t="s">
        <v>243</v>
      </c>
      <c r="S3" s="6" t="s">
        <v>284</v>
      </c>
      <c r="T3" s="6" t="s">
        <v>52</v>
      </c>
      <c r="U3" s="6" t="s">
        <v>243</v>
      </c>
      <c r="V3" s="54"/>
      <c r="W3" s="54"/>
    </row>
    <row r="4" s="1" customFormat="1" ht="18" customHeight="1" spans="1:23">
      <c r="A4" s="19"/>
      <c r="B4" s="11" t="s">
        <v>285</v>
      </c>
      <c r="C4" s="31" t="s">
        <v>254</v>
      </c>
      <c r="D4" s="33" t="s">
        <v>286</v>
      </c>
      <c r="E4" s="12" t="s">
        <v>104</v>
      </c>
      <c r="F4" s="13" t="s">
        <v>47</v>
      </c>
      <c r="G4" s="31" t="s">
        <v>255</v>
      </c>
      <c r="H4" s="46" t="s">
        <v>287</v>
      </c>
      <c r="I4" s="12" t="s">
        <v>285</v>
      </c>
      <c r="J4" s="53" t="s">
        <v>288</v>
      </c>
      <c r="K4" s="42" t="s">
        <v>289</v>
      </c>
      <c r="L4" s="42" t="s">
        <v>290</v>
      </c>
      <c r="M4" s="53" t="s">
        <v>291</v>
      </c>
      <c r="N4" s="42" t="s">
        <v>292</v>
      </c>
      <c r="O4" s="42" t="s">
        <v>293</v>
      </c>
      <c r="P4" s="42"/>
      <c r="Q4" s="42"/>
      <c r="R4" s="42"/>
      <c r="S4" s="42"/>
      <c r="T4" s="42"/>
      <c r="U4" s="42"/>
      <c r="V4" s="42" t="s">
        <v>79</v>
      </c>
      <c r="W4" s="42"/>
    </row>
    <row r="5" s="1" customFormat="1" ht="18" customHeight="1" spans="1:23">
      <c r="A5" s="19"/>
      <c r="B5" s="11" t="s">
        <v>285</v>
      </c>
      <c r="C5" s="31" t="s">
        <v>257</v>
      </c>
      <c r="D5" s="33" t="s">
        <v>286</v>
      </c>
      <c r="E5" s="12" t="s">
        <v>102</v>
      </c>
      <c r="F5" s="13" t="s">
        <v>47</v>
      </c>
      <c r="G5" s="31"/>
      <c r="H5" s="33"/>
      <c r="I5" s="12"/>
      <c r="J5" s="13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="1" customFormat="1" ht="14.25" customHeight="1" spans="1:23">
      <c r="A6" s="19"/>
      <c r="B6" s="11" t="s">
        <v>285</v>
      </c>
      <c r="C6" s="31" t="s">
        <v>258</v>
      </c>
      <c r="D6" s="33" t="s">
        <v>286</v>
      </c>
      <c r="E6" s="12" t="s">
        <v>259</v>
      </c>
      <c r="F6" s="13" t="s">
        <v>47</v>
      </c>
      <c r="G6" s="31" t="s">
        <v>255</v>
      </c>
      <c r="H6" s="46" t="s">
        <v>287</v>
      </c>
      <c r="I6" s="12" t="s">
        <v>285</v>
      </c>
      <c r="J6" s="53" t="s">
        <v>288</v>
      </c>
      <c r="K6" s="42" t="s">
        <v>289</v>
      </c>
      <c r="L6" s="42" t="s">
        <v>290</v>
      </c>
      <c r="M6" s="53" t="s">
        <v>291</v>
      </c>
      <c r="N6" s="42" t="s">
        <v>292</v>
      </c>
      <c r="O6" s="42" t="s">
        <v>293</v>
      </c>
      <c r="P6" s="19"/>
      <c r="Q6" s="19"/>
      <c r="R6" s="19"/>
      <c r="S6" s="19"/>
      <c r="T6" s="19"/>
      <c r="U6" s="19"/>
      <c r="V6" s="42" t="s">
        <v>79</v>
      </c>
      <c r="W6" s="19"/>
    </row>
    <row r="7" s="1" customFormat="1" ht="14.25" customHeight="1" spans="1:23">
      <c r="A7" s="19"/>
      <c r="B7" s="11" t="s">
        <v>285</v>
      </c>
      <c r="C7" s="31" t="s">
        <v>260</v>
      </c>
      <c r="D7" s="33" t="s">
        <v>286</v>
      </c>
      <c r="E7" s="12" t="s">
        <v>261</v>
      </c>
      <c r="F7" s="13" t="s">
        <v>47</v>
      </c>
      <c r="G7" s="31"/>
      <c r="H7" s="33"/>
      <c r="I7" s="12"/>
      <c r="J7" s="13"/>
      <c r="K7" s="47"/>
      <c r="L7" s="47"/>
      <c r="M7" s="47"/>
      <c r="N7" s="47"/>
      <c r="O7" s="47"/>
      <c r="P7" s="47"/>
      <c r="Q7" s="47"/>
      <c r="R7" s="47"/>
      <c r="S7" s="47"/>
      <c r="T7" s="47"/>
      <c r="U7" s="55"/>
      <c r="V7" s="42"/>
      <c r="W7" s="55"/>
    </row>
    <row r="8" s="1" customFormat="1" ht="14.25" customHeight="1" spans="1:23">
      <c r="A8" s="19"/>
      <c r="B8" s="11" t="s">
        <v>285</v>
      </c>
      <c r="C8" s="31" t="s">
        <v>262</v>
      </c>
      <c r="D8" s="33" t="s">
        <v>286</v>
      </c>
      <c r="E8" s="12" t="s">
        <v>263</v>
      </c>
      <c r="F8" s="13" t="s">
        <v>47</v>
      </c>
      <c r="G8" s="31" t="s">
        <v>255</v>
      </c>
      <c r="H8" s="47"/>
      <c r="I8" s="47"/>
      <c r="J8" s="48"/>
      <c r="K8" s="47"/>
      <c r="L8" s="47"/>
      <c r="M8" s="47"/>
      <c r="N8" s="47"/>
      <c r="O8" s="47"/>
      <c r="P8" s="47"/>
      <c r="Q8" s="47"/>
      <c r="R8" s="47"/>
      <c r="S8" s="47"/>
      <c r="T8" s="47"/>
      <c r="U8" s="55"/>
      <c r="V8" s="42"/>
      <c r="W8" s="55"/>
    </row>
    <row r="9" s="1" customFormat="1" ht="14.25" customHeight="1" spans="1:23">
      <c r="A9" s="48"/>
      <c r="B9" s="47"/>
      <c r="C9" s="47"/>
      <c r="D9" s="47"/>
      <c r="E9" s="49"/>
      <c r="F9" s="48"/>
      <c r="G9" s="31"/>
      <c r="H9" s="47"/>
      <c r="I9" s="47"/>
      <c r="J9" s="48"/>
      <c r="K9" s="47"/>
      <c r="L9" s="47"/>
      <c r="M9" s="47"/>
      <c r="N9" s="47"/>
      <c r="O9" s="47"/>
      <c r="P9" s="47"/>
      <c r="Q9" s="47"/>
      <c r="R9" s="47"/>
      <c r="S9" s="47"/>
      <c r="T9" s="47"/>
      <c r="U9" s="55"/>
      <c r="V9" s="42"/>
      <c r="W9" s="55"/>
    </row>
    <row r="10" s="4" customFormat="1" ht="29.25" customHeight="1" spans="1:23">
      <c r="A10" s="20" t="s">
        <v>294</v>
      </c>
      <c r="B10" s="21"/>
      <c r="C10" s="21"/>
      <c r="D10" s="21"/>
      <c r="E10" s="22"/>
      <c r="F10" s="23"/>
      <c r="G10" s="34"/>
      <c r="H10" s="40"/>
      <c r="I10" s="40"/>
      <c r="J10" s="20" t="s">
        <v>265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  <c r="V10" s="21"/>
      <c r="W10" s="29"/>
    </row>
    <row r="11" s="1" customFormat="1" ht="72.95" customHeight="1" spans="1:23">
      <c r="A11" s="50" t="s">
        <v>295</v>
      </c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</sheetData>
  <mergeCells count="18">
    <mergeCell ref="A1:W1"/>
    <mergeCell ref="G2:I2"/>
    <mergeCell ref="J2:L2"/>
    <mergeCell ref="M2:O2"/>
    <mergeCell ref="P2:R2"/>
    <mergeCell ref="S2:U2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8 W4:W7 W9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125" zoomScaleNormal="125" workbookViewId="0">
      <selection activeCell="F15" sqref="F15"/>
    </sheetView>
  </sheetViews>
  <sheetFormatPr defaultColWidth="8.1" defaultRowHeight="1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4.8" style="1" customWidth="1"/>
    <col min="7" max="7" width="10.575" style="1" customWidth="1"/>
    <col min="8" max="8" width="12.6" style="1" customWidth="1"/>
    <col min="9" max="9" width="10.35" style="1" customWidth="1"/>
    <col min="10" max="10" width="8.3" style="1" customWidth="1"/>
    <col min="11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296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6" t="s">
        <v>297</v>
      </c>
      <c r="B2" s="37" t="s">
        <v>239</v>
      </c>
      <c r="C2" s="37" t="s">
        <v>240</v>
      </c>
      <c r="D2" s="37" t="s">
        <v>241</v>
      </c>
      <c r="E2" s="36" t="s">
        <v>242</v>
      </c>
      <c r="F2" s="37" t="s">
        <v>243</v>
      </c>
      <c r="G2" s="36" t="s">
        <v>298</v>
      </c>
      <c r="H2" s="36" t="s">
        <v>299</v>
      </c>
      <c r="I2" s="36" t="s">
        <v>300</v>
      </c>
      <c r="J2" s="36" t="s">
        <v>299</v>
      </c>
      <c r="K2" s="36" t="s">
        <v>301</v>
      </c>
      <c r="L2" s="36" t="s">
        <v>299</v>
      </c>
      <c r="M2" s="37" t="s">
        <v>283</v>
      </c>
      <c r="N2" s="37" t="s">
        <v>252</v>
      </c>
    </row>
    <row r="3" s="1" customFormat="1" ht="14.25" customHeight="1" spans="1:15">
      <c r="A3" s="38">
        <v>45292</v>
      </c>
      <c r="B3" s="31" t="s">
        <v>254</v>
      </c>
      <c r="C3" s="31" t="s">
        <v>254</v>
      </c>
      <c r="D3" s="33" t="s">
        <v>286</v>
      </c>
      <c r="E3" s="12" t="s">
        <v>104</v>
      </c>
      <c r="F3" s="13" t="s">
        <v>47</v>
      </c>
      <c r="G3" s="11" t="s">
        <v>256</v>
      </c>
      <c r="H3" s="39">
        <v>0.375</v>
      </c>
      <c r="I3" s="41" t="s">
        <v>302</v>
      </c>
      <c r="J3" s="39">
        <v>0.604166666666667</v>
      </c>
      <c r="K3" s="41" t="s">
        <v>302</v>
      </c>
      <c r="L3" s="42"/>
      <c r="M3" s="42"/>
      <c r="N3" s="42" t="s">
        <v>303</v>
      </c>
      <c r="O3" s="42"/>
    </row>
    <row r="4" s="1" customFormat="1" ht="14.25" customHeight="1" spans="1:15">
      <c r="A4" s="38">
        <v>45293</v>
      </c>
      <c r="B4" s="31" t="s">
        <v>257</v>
      </c>
      <c r="C4" s="31" t="s">
        <v>257</v>
      </c>
      <c r="D4" s="33" t="s">
        <v>286</v>
      </c>
      <c r="E4" s="12" t="s">
        <v>102</v>
      </c>
      <c r="F4" s="13" t="s">
        <v>47</v>
      </c>
      <c r="G4" s="11" t="s">
        <v>256</v>
      </c>
      <c r="H4" s="39">
        <v>0.416666666666667</v>
      </c>
      <c r="I4" s="41" t="s">
        <v>302</v>
      </c>
      <c r="J4" s="39">
        <v>0.625</v>
      </c>
      <c r="K4" s="41" t="s">
        <v>302</v>
      </c>
      <c r="L4" s="36"/>
      <c r="M4" s="36"/>
      <c r="N4" s="37" t="s">
        <v>304</v>
      </c>
      <c r="O4" s="37"/>
    </row>
    <row r="5" s="1" customFormat="1" ht="14.25" customHeight="1" spans="1:15">
      <c r="A5" s="38">
        <v>45294</v>
      </c>
      <c r="B5" s="31" t="s">
        <v>258</v>
      </c>
      <c r="C5" s="31" t="s">
        <v>258</v>
      </c>
      <c r="D5" s="33" t="s">
        <v>286</v>
      </c>
      <c r="E5" s="12" t="s">
        <v>259</v>
      </c>
      <c r="F5" s="13" t="s">
        <v>47</v>
      </c>
      <c r="G5" s="11" t="s">
        <v>256</v>
      </c>
      <c r="H5" s="39">
        <v>0.4375</v>
      </c>
      <c r="I5" s="41" t="s">
        <v>302</v>
      </c>
      <c r="J5" s="39">
        <v>0.645833333333333</v>
      </c>
      <c r="K5" s="41" t="s">
        <v>302</v>
      </c>
      <c r="L5" s="42"/>
      <c r="M5" s="42"/>
      <c r="N5" s="42" t="s">
        <v>305</v>
      </c>
      <c r="O5" s="42"/>
    </row>
    <row r="6" s="1" customFormat="1" ht="14.25" customHeight="1" spans="1:15">
      <c r="A6" s="38">
        <v>45295</v>
      </c>
      <c r="B6" s="31" t="s">
        <v>260</v>
      </c>
      <c r="C6" s="31" t="s">
        <v>260</v>
      </c>
      <c r="D6" s="33" t="s">
        <v>286</v>
      </c>
      <c r="E6" s="12" t="s">
        <v>261</v>
      </c>
      <c r="F6" s="13" t="s">
        <v>47</v>
      </c>
      <c r="G6" s="11" t="s">
        <v>256</v>
      </c>
      <c r="H6" s="39">
        <v>0.458333333333333</v>
      </c>
      <c r="I6" s="41" t="s">
        <v>302</v>
      </c>
      <c r="J6" s="39">
        <v>0.6875</v>
      </c>
      <c r="K6" s="41" t="s">
        <v>302</v>
      </c>
      <c r="L6" s="19"/>
      <c r="M6" s="19"/>
      <c r="N6" s="42" t="s">
        <v>305</v>
      </c>
      <c r="O6" s="19"/>
    </row>
    <row r="7" s="1" customFormat="1" ht="14.25" customHeight="1" spans="1:15">
      <c r="A7" s="38">
        <v>45296</v>
      </c>
      <c r="B7" s="31" t="s">
        <v>262</v>
      </c>
      <c r="C7" s="31" t="s">
        <v>262</v>
      </c>
      <c r="D7" s="33" t="s">
        <v>286</v>
      </c>
      <c r="E7" s="12" t="s">
        <v>263</v>
      </c>
      <c r="F7" s="13" t="s">
        <v>47</v>
      </c>
      <c r="G7" s="11" t="s">
        <v>256</v>
      </c>
      <c r="H7" s="39">
        <v>0.520833333333333</v>
      </c>
      <c r="I7" s="41" t="s">
        <v>302</v>
      </c>
      <c r="J7" s="39">
        <v>0.708333333333333</v>
      </c>
      <c r="K7" s="41" t="s">
        <v>302</v>
      </c>
      <c r="L7" s="19"/>
      <c r="M7" s="19"/>
      <c r="N7" s="37" t="s">
        <v>304</v>
      </c>
      <c r="O7" s="19"/>
    </row>
    <row r="8" s="4" customFormat="1" ht="29.25" customHeight="1" spans="1:14">
      <c r="A8" s="20" t="s">
        <v>306</v>
      </c>
      <c r="B8" s="21"/>
      <c r="C8" s="21"/>
      <c r="D8" s="22"/>
      <c r="E8" s="23"/>
      <c r="F8" s="40"/>
      <c r="G8" s="34"/>
      <c r="H8" s="40"/>
      <c r="I8" s="20" t="s">
        <v>265</v>
      </c>
      <c r="J8" s="21"/>
      <c r="K8" s="21"/>
      <c r="L8" s="21"/>
      <c r="M8" s="21"/>
      <c r="N8" s="29"/>
    </row>
    <row r="9" s="1" customFormat="1" ht="72.95" customHeight="1" spans="1:14">
      <c r="A9" s="24" t="s">
        <v>307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O3 N8:N1048576 O5:O7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F12" sqref="F12"/>
    </sheetView>
  </sheetViews>
  <sheetFormatPr defaultColWidth="8.1" defaultRowHeight="14"/>
  <cols>
    <col min="1" max="1" width="9.79166666666667" style="1" customWidth="1"/>
    <col min="2" max="2" width="8.3" style="1" customWidth="1"/>
    <col min="3" max="3" width="11.025" style="1" customWidth="1"/>
    <col min="4" max="4" width="16.9916666666667" style="1" customWidth="1"/>
    <col min="5" max="5" width="11.025" style="1" customWidth="1"/>
    <col min="6" max="6" width="12.9416666666667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308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277</v>
      </c>
      <c r="B2" s="7" t="s">
        <v>243</v>
      </c>
      <c r="C2" s="7" t="s">
        <v>239</v>
      </c>
      <c r="D2" s="7" t="s">
        <v>240</v>
      </c>
      <c r="E2" s="7" t="s">
        <v>241</v>
      </c>
      <c r="F2" s="7" t="s">
        <v>242</v>
      </c>
      <c r="G2" s="6" t="s">
        <v>309</v>
      </c>
      <c r="H2" s="6" t="s">
        <v>310</v>
      </c>
      <c r="I2" s="6" t="s">
        <v>311</v>
      </c>
      <c r="J2" s="6" t="s">
        <v>312</v>
      </c>
      <c r="K2" s="7" t="s">
        <v>283</v>
      </c>
      <c r="L2" s="7" t="s">
        <v>252</v>
      </c>
    </row>
    <row r="3" s="2" customFormat="1" ht="15.95" customHeight="1" spans="1:12">
      <c r="A3" s="30" t="s">
        <v>313</v>
      </c>
      <c r="B3" s="11" t="s">
        <v>256</v>
      </c>
      <c r="C3" s="31" t="s">
        <v>254</v>
      </c>
      <c r="D3" s="31" t="s">
        <v>255</v>
      </c>
      <c r="E3" s="12" t="s">
        <v>104</v>
      </c>
      <c r="F3" s="13" t="s">
        <v>47</v>
      </c>
      <c r="G3" s="32" t="s">
        <v>314</v>
      </c>
      <c r="H3" s="32" t="s">
        <v>315</v>
      </c>
      <c r="I3" s="32" t="s">
        <v>316</v>
      </c>
      <c r="J3" s="35" t="s">
        <v>317</v>
      </c>
      <c r="K3" s="35" t="s">
        <v>304</v>
      </c>
      <c r="L3" s="35"/>
    </row>
    <row r="4" s="2" customFormat="1" ht="15.95" customHeight="1" spans="1:12">
      <c r="A4" s="30" t="s">
        <v>318</v>
      </c>
      <c r="B4" s="11" t="s">
        <v>256</v>
      </c>
      <c r="C4" s="31" t="s">
        <v>257</v>
      </c>
      <c r="D4" s="31" t="s">
        <v>255</v>
      </c>
      <c r="E4" s="12" t="s">
        <v>102</v>
      </c>
      <c r="F4" s="13" t="s">
        <v>47</v>
      </c>
      <c r="G4" s="32" t="s">
        <v>314</v>
      </c>
      <c r="H4" s="32" t="s">
        <v>315</v>
      </c>
      <c r="I4" s="32" t="s">
        <v>316</v>
      </c>
      <c r="J4" s="35" t="s">
        <v>317</v>
      </c>
      <c r="K4" s="35" t="s">
        <v>304</v>
      </c>
      <c r="L4" s="35"/>
    </row>
    <row r="5" s="2" customFormat="1" ht="15.95" customHeight="1" spans="1:12">
      <c r="A5" s="30" t="s">
        <v>319</v>
      </c>
      <c r="B5" s="11" t="s">
        <v>256</v>
      </c>
      <c r="C5" s="31" t="s">
        <v>258</v>
      </c>
      <c r="D5" s="31" t="s">
        <v>255</v>
      </c>
      <c r="E5" s="12" t="s">
        <v>259</v>
      </c>
      <c r="F5" s="13" t="s">
        <v>47</v>
      </c>
      <c r="G5" s="32" t="s">
        <v>314</v>
      </c>
      <c r="H5" s="32" t="s">
        <v>315</v>
      </c>
      <c r="I5" s="32" t="s">
        <v>316</v>
      </c>
      <c r="J5" s="35" t="s">
        <v>317</v>
      </c>
      <c r="K5" s="35" t="s">
        <v>304</v>
      </c>
      <c r="L5" s="35"/>
    </row>
    <row r="6" s="2" customFormat="1" ht="15.95" customHeight="1" spans="1:12">
      <c r="A6" s="30" t="s">
        <v>320</v>
      </c>
      <c r="B6" s="11" t="s">
        <v>256</v>
      </c>
      <c r="C6" s="31" t="s">
        <v>260</v>
      </c>
      <c r="D6" s="31" t="s">
        <v>255</v>
      </c>
      <c r="E6" s="12" t="s">
        <v>261</v>
      </c>
      <c r="F6" s="13" t="s">
        <v>47</v>
      </c>
      <c r="G6" s="32" t="s">
        <v>314</v>
      </c>
      <c r="H6" s="32" t="s">
        <v>315</v>
      </c>
      <c r="I6" s="32" t="s">
        <v>316</v>
      </c>
      <c r="J6" s="35" t="s">
        <v>317</v>
      </c>
      <c r="K6" s="35" t="s">
        <v>304</v>
      </c>
      <c r="L6" s="30"/>
    </row>
    <row r="7" s="2" customFormat="1" ht="15.95" customHeight="1" spans="1:12">
      <c r="A7" s="30" t="s">
        <v>321</v>
      </c>
      <c r="B7" s="11" t="s">
        <v>256</v>
      </c>
      <c r="C7" s="31" t="s">
        <v>262</v>
      </c>
      <c r="D7" s="31" t="s">
        <v>255</v>
      </c>
      <c r="E7" s="12" t="s">
        <v>263</v>
      </c>
      <c r="F7" s="13" t="s">
        <v>47</v>
      </c>
      <c r="G7" s="32" t="s">
        <v>314</v>
      </c>
      <c r="H7" s="32" t="s">
        <v>315</v>
      </c>
      <c r="I7" s="32" t="s">
        <v>316</v>
      </c>
      <c r="J7" s="35" t="s">
        <v>317</v>
      </c>
      <c r="K7" s="35" t="s">
        <v>304</v>
      </c>
      <c r="L7" s="30"/>
    </row>
    <row r="8" s="2" customFormat="1" ht="15.95" customHeight="1" spans="1:12">
      <c r="A8" s="30"/>
      <c r="B8" s="11"/>
      <c r="C8" s="31"/>
      <c r="D8" s="33"/>
      <c r="E8" s="12"/>
      <c r="F8" s="13"/>
      <c r="G8" s="32"/>
      <c r="H8" s="32"/>
      <c r="I8" s="32"/>
      <c r="J8" s="35"/>
      <c r="K8" s="35"/>
      <c r="L8" s="30"/>
    </row>
    <row r="9" s="4" customFormat="1" ht="29.25" customHeight="1" spans="1:12">
      <c r="A9" s="20" t="s">
        <v>264</v>
      </c>
      <c r="B9" s="21"/>
      <c r="C9" s="21"/>
      <c r="D9" s="21"/>
      <c r="E9" s="22"/>
      <c r="F9" s="23"/>
      <c r="G9" s="34"/>
      <c r="H9" s="20" t="s">
        <v>265</v>
      </c>
      <c r="I9" s="21"/>
      <c r="J9" s="21"/>
      <c r="K9" s="21"/>
      <c r="L9" s="29"/>
    </row>
    <row r="10" s="1" customFormat="1" ht="72.95" customHeight="1" spans="1:12">
      <c r="A10" s="24" t="s">
        <v>322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7 L8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D7" sqref="D7"/>
    </sheetView>
  </sheetViews>
  <sheetFormatPr defaultColWidth="8.1" defaultRowHeight="1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4.6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323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238</v>
      </c>
      <c r="B2" s="7" t="s">
        <v>243</v>
      </c>
      <c r="C2" s="7" t="s">
        <v>284</v>
      </c>
      <c r="D2" s="7" t="s">
        <v>241</v>
      </c>
      <c r="E2" s="7" t="s">
        <v>242</v>
      </c>
      <c r="F2" s="6" t="s">
        <v>324</v>
      </c>
      <c r="G2" s="6" t="s">
        <v>269</v>
      </c>
      <c r="H2" s="8" t="s">
        <v>270</v>
      </c>
      <c r="I2" s="26" t="s">
        <v>272</v>
      </c>
    </row>
    <row r="3" s="2" customFormat="1" ht="18" customHeight="1" spans="1:9">
      <c r="A3" s="6"/>
      <c r="B3" s="9"/>
      <c r="C3" s="9"/>
      <c r="D3" s="9"/>
      <c r="E3" s="9"/>
      <c r="F3" s="6" t="s">
        <v>325</v>
      </c>
      <c r="G3" s="6" t="s">
        <v>273</v>
      </c>
      <c r="H3" s="10"/>
      <c r="I3" s="27"/>
    </row>
    <row r="4" s="3" customFormat="1" ht="18" customHeight="1" spans="1:9">
      <c r="A4" s="11">
        <v>1</v>
      </c>
      <c r="B4" s="11" t="s">
        <v>326</v>
      </c>
      <c r="C4" s="12" t="s">
        <v>327</v>
      </c>
      <c r="D4" s="13" t="s">
        <v>328</v>
      </c>
      <c r="E4" s="13" t="s">
        <v>47</v>
      </c>
      <c r="F4" s="14">
        <v>-0.008</v>
      </c>
      <c r="G4" s="14">
        <v>-0.01</v>
      </c>
      <c r="H4" s="15">
        <f>SUM(F4:G4)</f>
        <v>-0.018</v>
      </c>
      <c r="I4" s="11"/>
    </row>
    <row r="5" s="3" customFormat="1" ht="18" customHeight="1" spans="1:9">
      <c r="A5" s="11">
        <v>6</v>
      </c>
      <c r="B5" s="16" t="s">
        <v>326</v>
      </c>
      <c r="C5" s="17" t="s">
        <v>329</v>
      </c>
      <c r="D5" s="18" t="s">
        <v>328</v>
      </c>
      <c r="E5" s="13" t="s">
        <v>47</v>
      </c>
      <c r="F5" s="14">
        <v>-0.008</v>
      </c>
      <c r="G5" s="14">
        <v>-0.009</v>
      </c>
      <c r="H5" s="15">
        <f>SUM(F5:G5)</f>
        <v>-0.017</v>
      </c>
      <c r="I5" s="11"/>
    </row>
    <row r="6" s="3" customFormat="1" ht="18" customHeight="1" spans="1:9">
      <c r="A6" s="11"/>
      <c r="B6" s="11"/>
      <c r="C6" s="17"/>
      <c r="D6" s="18"/>
      <c r="E6" s="13"/>
      <c r="F6" s="14"/>
      <c r="G6" s="14"/>
      <c r="H6" s="15"/>
      <c r="I6" s="28"/>
    </row>
    <row r="7" s="3" customFormat="1" ht="18" customHeight="1" spans="1:9">
      <c r="A7" s="11"/>
      <c r="B7" s="11"/>
      <c r="C7" s="17"/>
      <c r="D7" s="18"/>
      <c r="E7" s="13"/>
      <c r="F7" s="14"/>
      <c r="G7" s="14"/>
      <c r="H7" s="15"/>
      <c r="I7" s="28"/>
    </row>
    <row r="8" s="3" customFormat="1" ht="18" customHeight="1" spans="1:9">
      <c r="A8" s="11"/>
      <c r="B8" s="11"/>
      <c r="C8" s="17"/>
      <c r="D8" s="18"/>
      <c r="E8" s="13"/>
      <c r="F8" s="14"/>
      <c r="G8" s="14"/>
      <c r="H8" s="15"/>
      <c r="I8" s="28"/>
    </row>
    <row r="9" s="3" customFormat="1" ht="18" customHeight="1" spans="1:9">
      <c r="A9" s="11"/>
      <c r="B9" s="11"/>
      <c r="C9" s="17"/>
      <c r="D9" s="18" t="s">
        <v>330</v>
      </c>
      <c r="E9" s="13"/>
      <c r="F9" s="14"/>
      <c r="G9" s="14"/>
      <c r="H9" s="15"/>
      <c r="I9" s="28"/>
    </row>
    <row r="10" s="1" customFormat="1" ht="18" customHeight="1" spans="1:9">
      <c r="A10" s="19"/>
      <c r="B10" s="19"/>
      <c r="C10" s="19"/>
      <c r="D10" s="19"/>
      <c r="E10" s="19"/>
      <c r="F10" s="19"/>
      <c r="G10" s="19"/>
      <c r="H10" s="19"/>
      <c r="I10" s="19"/>
    </row>
    <row r="11" s="4" customFormat="1" ht="29.25" customHeight="1" spans="1:9">
      <c r="A11" s="20" t="s">
        <v>294</v>
      </c>
      <c r="B11" s="21"/>
      <c r="C11" s="21"/>
      <c r="D11" s="22"/>
      <c r="E11" s="23"/>
      <c r="F11" s="20" t="s">
        <v>265</v>
      </c>
      <c r="G11" s="21"/>
      <c r="H11" s="22"/>
      <c r="I11" s="29"/>
    </row>
    <row r="12" s="1" customFormat="1" ht="51.95" customHeight="1" spans="1:9">
      <c r="A12" s="24" t="s">
        <v>331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6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B9" sqref="B9:G9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2" t="s">
        <v>19</v>
      </c>
      <c r="C2" s="343"/>
      <c r="D2" s="343"/>
      <c r="E2" s="343"/>
      <c r="F2" s="343"/>
      <c r="G2" s="343"/>
      <c r="H2" s="343"/>
      <c r="I2" s="358"/>
    </row>
    <row r="3" ht="28" customHeight="1" spans="2:9">
      <c r="B3" s="344"/>
      <c r="C3" s="345"/>
      <c r="D3" s="346" t="s">
        <v>20</v>
      </c>
      <c r="E3" s="347"/>
      <c r="F3" s="348" t="s">
        <v>21</v>
      </c>
      <c r="G3" s="349"/>
      <c r="H3" s="346" t="s">
        <v>22</v>
      </c>
      <c r="I3" s="359"/>
    </row>
    <row r="4" ht="28" customHeight="1" spans="2:9">
      <c r="B4" s="344" t="s">
        <v>23</v>
      </c>
      <c r="C4" s="345" t="s">
        <v>24</v>
      </c>
      <c r="D4" s="345" t="s">
        <v>25</v>
      </c>
      <c r="E4" s="345" t="s">
        <v>26</v>
      </c>
      <c r="F4" s="350" t="s">
        <v>25</v>
      </c>
      <c r="G4" s="350" t="s">
        <v>26</v>
      </c>
      <c r="H4" s="345" t="s">
        <v>25</v>
      </c>
      <c r="I4" s="360" t="s">
        <v>26</v>
      </c>
    </row>
    <row r="5" ht="28" customHeight="1" spans="2:9">
      <c r="B5" s="351" t="s">
        <v>27</v>
      </c>
      <c r="C5" s="352">
        <v>13</v>
      </c>
      <c r="D5" s="352">
        <v>0</v>
      </c>
      <c r="E5" s="352">
        <v>1</v>
      </c>
      <c r="F5" s="353">
        <v>0</v>
      </c>
      <c r="G5" s="353">
        <v>1</v>
      </c>
      <c r="H5" s="352">
        <v>1</v>
      </c>
      <c r="I5" s="361">
        <v>2</v>
      </c>
    </row>
    <row r="6" ht="28" customHeight="1" spans="2:9">
      <c r="B6" s="351" t="s">
        <v>28</v>
      </c>
      <c r="C6" s="352">
        <v>20</v>
      </c>
      <c r="D6" s="352">
        <v>0</v>
      </c>
      <c r="E6" s="352">
        <v>1</v>
      </c>
      <c r="F6" s="353">
        <v>1</v>
      </c>
      <c r="G6" s="353">
        <v>2</v>
      </c>
      <c r="H6" s="352">
        <v>2</v>
      </c>
      <c r="I6" s="361">
        <v>3</v>
      </c>
    </row>
    <row r="7" ht="28" customHeight="1" spans="2:9">
      <c r="B7" s="351" t="s">
        <v>29</v>
      </c>
      <c r="C7" s="352">
        <v>32</v>
      </c>
      <c r="D7" s="352">
        <v>0</v>
      </c>
      <c r="E7" s="352">
        <v>1</v>
      </c>
      <c r="F7" s="353">
        <v>2</v>
      </c>
      <c r="G7" s="353">
        <v>3</v>
      </c>
      <c r="H7" s="352">
        <v>3</v>
      </c>
      <c r="I7" s="361">
        <v>4</v>
      </c>
    </row>
    <row r="8" ht="28" customHeight="1" spans="2:9">
      <c r="B8" s="351" t="s">
        <v>30</v>
      </c>
      <c r="C8" s="352">
        <v>50</v>
      </c>
      <c r="D8" s="352">
        <v>1</v>
      </c>
      <c r="E8" s="352">
        <v>2</v>
      </c>
      <c r="F8" s="353">
        <v>3</v>
      </c>
      <c r="G8" s="353">
        <v>4</v>
      </c>
      <c r="H8" s="352">
        <v>5</v>
      </c>
      <c r="I8" s="361">
        <v>6</v>
      </c>
    </row>
    <row r="9" ht="28" customHeight="1" spans="2:9">
      <c r="B9" s="351" t="s">
        <v>31</v>
      </c>
      <c r="C9" s="352">
        <v>80</v>
      </c>
      <c r="D9" s="352">
        <v>2</v>
      </c>
      <c r="E9" s="352">
        <v>3</v>
      </c>
      <c r="F9" s="353">
        <v>5</v>
      </c>
      <c r="G9" s="353">
        <v>6</v>
      </c>
      <c r="H9" s="352">
        <v>7</v>
      </c>
      <c r="I9" s="361">
        <v>8</v>
      </c>
    </row>
    <row r="10" ht="28" customHeight="1" spans="2:9">
      <c r="B10" s="351" t="s">
        <v>32</v>
      </c>
      <c r="C10" s="352">
        <v>125</v>
      </c>
      <c r="D10" s="352">
        <v>3</v>
      </c>
      <c r="E10" s="352">
        <v>4</v>
      </c>
      <c r="F10" s="353">
        <v>7</v>
      </c>
      <c r="G10" s="353">
        <v>8</v>
      </c>
      <c r="H10" s="352">
        <v>10</v>
      </c>
      <c r="I10" s="361">
        <v>11</v>
      </c>
    </row>
    <row r="11" ht="28" customHeight="1" spans="2:9">
      <c r="B11" s="351" t="s">
        <v>33</v>
      </c>
      <c r="C11" s="352">
        <v>200</v>
      </c>
      <c r="D11" s="352">
        <v>5</v>
      </c>
      <c r="E11" s="352">
        <v>6</v>
      </c>
      <c r="F11" s="353">
        <v>10</v>
      </c>
      <c r="G11" s="353">
        <v>11</v>
      </c>
      <c r="H11" s="352">
        <v>14</v>
      </c>
      <c r="I11" s="361">
        <v>15</v>
      </c>
    </row>
    <row r="12" ht="28" customHeight="1" spans="2:9">
      <c r="B12" s="354" t="s">
        <v>34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35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A15" sqref="A15:K15"/>
    </sheetView>
  </sheetViews>
  <sheetFormatPr defaultColWidth="10.3333333333333" defaultRowHeight="16.5" customHeight="1"/>
  <cols>
    <col min="1" max="1" width="11.1166666666667" style="272" customWidth="1"/>
    <col min="2" max="9" width="10.3333333333333" style="272"/>
    <col min="10" max="10" width="8.83333333333333" style="272" customWidth="1"/>
    <col min="11" max="11" width="12" style="272" customWidth="1"/>
    <col min="12" max="16384" width="10.3333333333333" style="272"/>
  </cols>
  <sheetData>
    <row r="1" ht="21.75" spans="1:11">
      <c r="A1" s="273" t="s">
        <v>36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ht="15.75" spans="1:11">
      <c r="A2" s="151" t="s">
        <v>37</v>
      </c>
      <c r="B2" s="152" t="s">
        <v>38</v>
      </c>
      <c r="C2" s="152"/>
      <c r="D2" s="153" t="s">
        <v>39</v>
      </c>
      <c r="E2" s="153"/>
      <c r="F2" s="152" t="s">
        <v>40</v>
      </c>
      <c r="G2" s="152"/>
      <c r="H2" s="154" t="s">
        <v>41</v>
      </c>
      <c r="I2" s="226" t="s">
        <v>42</v>
      </c>
      <c r="J2" s="226"/>
      <c r="K2" s="227"/>
    </row>
    <row r="3" ht="15" spans="1:11">
      <c r="A3" s="155" t="s">
        <v>43</v>
      </c>
      <c r="B3" s="156"/>
      <c r="C3" s="157"/>
      <c r="D3" s="158" t="s">
        <v>44</v>
      </c>
      <c r="E3" s="159"/>
      <c r="F3" s="159"/>
      <c r="G3" s="160"/>
      <c r="H3" s="158" t="s">
        <v>45</v>
      </c>
      <c r="I3" s="159"/>
      <c r="J3" s="159"/>
      <c r="K3" s="160"/>
    </row>
    <row r="4" ht="15.75" spans="1:11">
      <c r="A4" s="161" t="s">
        <v>46</v>
      </c>
      <c r="B4" s="162" t="s">
        <v>47</v>
      </c>
      <c r="C4" s="163"/>
      <c r="D4" s="161" t="s">
        <v>48</v>
      </c>
      <c r="E4" s="164"/>
      <c r="F4" s="274">
        <v>45347</v>
      </c>
      <c r="G4" s="275"/>
      <c r="H4" s="161" t="s">
        <v>49</v>
      </c>
      <c r="I4" s="164"/>
      <c r="J4" s="162" t="s">
        <v>50</v>
      </c>
      <c r="K4" s="163" t="s">
        <v>51</v>
      </c>
    </row>
    <row r="5" ht="15" spans="1:11">
      <c r="A5" s="167" t="s">
        <v>52</v>
      </c>
      <c r="B5" s="107" t="s">
        <v>53</v>
      </c>
      <c r="C5" s="107"/>
      <c r="D5" s="161" t="s">
        <v>54</v>
      </c>
      <c r="E5" s="164"/>
      <c r="F5" s="274">
        <v>45300</v>
      </c>
      <c r="G5" s="275"/>
      <c r="H5" s="161" t="s">
        <v>55</v>
      </c>
      <c r="I5" s="164"/>
      <c r="J5" s="162" t="s">
        <v>50</v>
      </c>
      <c r="K5" s="163" t="s">
        <v>51</v>
      </c>
    </row>
    <row r="6" ht="15" spans="1:11">
      <c r="A6" s="161" t="s">
        <v>56</v>
      </c>
      <c r="B6" s="276">
        <v>1</v>
      </c>
      <c r="C6" s="277">
        <v>6</v>
      </c>
      <c r="D6" s="167" t="s">
        <v>57</v>
      </c>
      <c r="E6" s="189"/>
      <c r="F6" s="274">
        <v>45342</v>
      </c>
      <c r="G6" s="275"/>
      <c r="H6" s="161" t="s">
        <v>58</v>
      </c>
      <c r="I6" s="164"/>
      <c r="J6" s="162" t="s">
        <v>50</v>
      </c>
      <c r="K6" s="163" t="s">
        <v>51</v>
      </c>
    </row>
    <row r="7" ht="15" spans="1:11">
      <c r="A7" s="161" t="s">
        <v>59</v>
      </c>
      <c r="B7" s="171">
        <v>20100</v>
      </c>
      <c r="C7" s="172"/>
      <c r="D7" s="167" t="s">
        <v>60</v>
      </c>
      <c r="E7" s="188"/>
      <c r="F7" s="274">
        <v>45345</v>
      </c>
      <c r="G7" s="275"/>
      <c r="H7" s="161" t="s">
        <v>61</v>
      </c>
      <c r="I7" s="164"/>
      <c r="J7" s="162" t="s">
        <v>50</v>
      </c>
      <c r="K7" s="163" t="s">
        <v>51</v>
      </c>
    </row>
    <row r="8" ht="28" customHeight="1" spans="1:11">
      <c r="A8" s="174" t="s">
        <v>62</v>
      </c>
      <c r="B8" s="175" t="s">
        <v>63</v>
      </c>
      <c r="C8" s="278"/>
      <c r="D8" s="177" t="s">
        <v>64</v>
      </c>
      <c r="E8" s="178"/>
      <c r="F8" s="279">
        <v>45346</v>
      </c>
      <c r="G8" s="280"/>
      <c r="H8" s="177" t="s">
        <v>65</v>
      </c>
      <c r="I8" s="178"/>
      <c r="J8" s="198" t="s">
        <v>50</v>
      </c>
      <c r="K8" s="236" t="s">
        <v>51</v>
      </c>
    </row>
    <row r="9" ht="15.75" spans="1:11">
      <c r="A9" s="281" t="s">
        <v>66</v>
      </c>
      <c r="B9" s="282"/>
      <c r="C9" s="282"/>
      <c r="D9" s="282"/>
      <c r="E9" s="282"/>
      <c r="F9" s="282"/>
      <c r="G9" s="282"/>
      <c r="H9" s="282"/>
      <c r="I9" s="282"/>
      <c r="J9" s="282"/>
      <c r="K9" s="324"/>
    </row>
    <row r="10" ht="15.75" spans="1:11">
      <c r="A10" s="283" t="s">
        <v>67</v>
      </c>
      <c r="B10" s="284"/>
      <c r="C10" s="284"/>
      <c r="D10" s="284"/>
      <c r="E10" s="284"/>
      <c r="F10" s="284"/>
      <c r="G10" s="284"/>
      <c r="H10" s="284"/>
      <c r="I10" s="284"/>
      <c r="J10" s="284"/>
      <c r="K10" s="325"/>
    </row>
    <row r="11" ht="15" spans="1:11">
      <c r="A11" s="285" t="s">
        <v>68</v>
      </c>
      <c r="B11" s="286" t="s">
        <v>69</v>
      </c>
      <c r="C11" s="287" t="s">
        <v>70</v>
      </c>
      <c r="D11" s="288"/>
      <c r="E11" s="289" t="s">
        <v>71</v>
      </c>
      <c r="F11" s="286" t="s">
        <v>69</v>
      </c>
      <c r="G11" s="287" t="s">
        <v>70</v>
      </c>
      <c r="H11" s="287" t="s">
        <v>72</v>
      </c>
      <c r="I11" s="289" t="s">
        <v>73</v>
      </c>
      <c r="J11" s="286" t="s">
        <v>69</v>
      </c>
      <c r="K11" s="326" t="s">
        <v>70</v>
      </c>
    </row>
    <row r="12" ht="15" spans="1:11">
      <c r="A12" s="167" t="s">
        <v>74</v>
      </c>
      <c r="B12" s="187" t="s">
        <v>69</v>
      </c>
      <c r="C12" s="162" t="s">
        <v>70</v>
      </c>
      <c r="D12" s="188"/>
      <c r="E12" s="189" t="s">
        <v>75</v>
      </c>
      <c r="F12" s="187" t="s">
        <v>69</v>
      </c>
      <c r="G12" s="162" t="s">
        <v>70</v>
      </c>
      <c r="H12" s="162" t="s">
        <v>72</v>
      </c>
      <c r="I12" s="189" t="s">
        <v>76</v>
      </c>
      <c r="J12" s="187" t="s">
        <v>69</v>
      </c>
      <c r="K12" s="163" t="s">
        <v>70</v>
      </c>
    </row>
    <row r="13" ht="15" spans="1:11">
      <c r="A13" s="167" t="s">
        <v>77</v>
      </c>
      <c r="B13" s="187" t="s">
        <v>69</v>
      </c>
      <c r="C13" s="162" t="s">
        <v>70</v>
      </c>
      <c r="D13" s="188"/>
      <c r="E13" s="189" t="s">
        <v>78</v>
      </c>
      <c r="F13" s="162" t="s">
        <v>79</v>
      </c>
      <c r="G13" s="162" t="s">
        <v>80</v>
      </c>
      <c r="H13" s="162" t="s">
        <v>72</v>
      </c>
      <c r="I13" s="189" t="s">
        <v>81</v>
      </c>
      <c r="J13" s="187" t="s">
        <v>69</v>
      </c>
      <c r="K13" s="163" t="s">
        <v>70</v>
      </c>
    </row>
    <row r="14" ht="15.75" spans="1:11">
      <c r="A14" s="177" t="s">
        <v>82</v>
      </c>
      <c r="B14" s="178"/>
      <c r="C14" s="178"/>
      <c r="D14" s="178"/>
      <c r="E14" s="178"/>
      <c r="F14" s="178"/>
      <c r="G14" s="178"/>
      <c r="H14" s="178"/>
      <c r="I14" s="178"/>
      <c r="J14" s="178"/>
      <c r="K14" s="229"/>
    </row>
    <row r="15" ht="15.75" spans="1:11">
      <c r="A15" s="283" t="s">
        <v>83</v>
      </c>
      <c r="B15" s="284"/>
      <c r="C15" s="284"/>
      <c r="D15" s="284"/>
      <c r="E15" s="284"/>
      <c r="F15" s="284"/>
      <c r="G15" s="284"/>
      <c r="H15" s="284"/>
      <c r="I15" s="284"/>
      <c r="J15" s="284"/>
      <c r="K15" s="325"/>
    </row>
    <row r="16" ht="15" spans="1:11">
      <c r="A16" s="290" t="s">
        <v>84</v>
      </c>
      <c r="B16" s="287" t="s">
        <v>79</v>
      </c>
      <c r="C16" s="287" t="s">
        <v>80</v>
      </c>
      <c r="D16" s="291"/>
      <c r="E16" s="292" t="s">
        <v>85</v>
      </c>
      <c r="F16" s="287" t="s">
        <v>79</v>
      </c>
      <c r="G16" s="287" t="s">
        <v>80</v>
      </c>
      <c r="H16" s="293"/>
      <c r="I16" s="292" t="s">
        <v>86</v>
      </c>
      <c r="J16" s="287" t="s">
        <v>79</v>
      </c>
      <c r="K16" s="326" t="s">
        <v>80</v>
      </c>
    </row>
    <row r="17" customHeight="1" spans="1:22">
      <c r="A17" s="170" t="s">
        <v>87</v>
      </c>
      <c r="B17" s="162" t="s">
        <v>79</v>
      </c>
      <c r="C17" s="162" t="s">
        <v>80</v>
      </c>
      <c r="D17" s="294"/>
      <c r="E17" s="204" t="s">
        <v>88</v>
      </c>
      <c r="F17" s="162" t="s">
        <v>79</v>
      </c>
      <c r="G17" s="162" t="s">
        <v>80</v>
      </c>
      <c r="H17" s="295"/>
      <c r="I17" s="204" t="s">
        <v>89</v>
      </c>
      <c r="J17" s="162" t="s">
        <v>79</v>
      </c>
      <c r="K17" s="163" t="s">
        <v>80</v>
      </c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</row>
    <row r="18" ht="18" customHeight="1" spans="1:11">
      <c r="A18" s="296" t="s">
        <v>90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28"/>
    </row>
    <row r="19" s="271" customFormat="1" ht="18" customHeight="1" spans="1:11">
      <c r="A19" s="283" t="s">
        <v>91</v>
      </c>
      <c r="B19" s="284"/>
      <c r="C19" s="284"/>
      <c r="D19" s="284"/>
      <c r="E19" s="284"/>
      <c r="F19" s="284"/>
      <c r="G19" s="284"/>
      <c r="H19" s="284"/>
      <c r="I19" s="284"/>
      <c r="J19" s="284"/>
      <c r="K19" s="325"/>
    </row>
    <row r="20" customHeight="1" spans="1:11">
      <c r="A20" s="298" t="s">
        <v>92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29"/>
    </row>
    <row r="21" ht="21.75" customHeight="1" spans="1:11">
      <c r="A21" s="300" t="s">
        <v>93</v>
      </c>
      <c r="B21" s="204" t="s">
        <v>94</v>
      </c>
      <c r="C21" s="204" t="s">
        <v>95</v>
      </c>
      <c r="D21" s="204" t="s">
        <v>96</v>
      </c>
      <c r="E21" s="204" t="s">
        <v>97</v>
      </c>
      <c r="F21" s="204" t="s">
        <v>98</v>
      </c>
      <c r="G21" s="204" t="s">
        <v>99</v>
      </c>
      <c r="H21" s="204" t="s">
        <v>100</v>
      </c>
      <c r="I21" s="204"/>
      <c r="J21" s="204"/>
      <c r="K21" s="239" t="s">
        <v>101</v>
      </c>
    </row>
    <row r="22" customHeight="1" spans="1:11">
      <c r="A22" s="173" t="s">
        <v>102</v>
      </c>
      <c r="B22" s="168">
        <v>0.38</v>
      </c>
      <c r="C22" s="168">
        <v>0.62</v>
      </c>
      <c r="D22" s="168">
        <v>0.27</v>
      </c>
      <c r="E22" s="168">
        <v>0.36</v>
      </c>
      <c r="F22" s="168">
        <v>0.37</v>
      </c>
      <c r="G22" s="168">
        <v>0.37</v>
      </c>
      <c r="H22" s="168">
        <v>0.37</v>
      </c>
      <c r="I22" s="168"/>
      <c r="J22" s="168"/>
      <c r="K22" s="330" t="s">
        <v>103</v>
      </c>
    </row>
    <row r="23" customHeight="1" spans="1:11">
      <c r="A23" s="173" t="s">
        <v>104</v>
      </c>
      <c r="B23" s="168">
        <v>0.5</v>
      </c>
      <c r="C23" s="168">
        <v>0.5</v>
      </c>
      <c r="D23" s="168">
        <v>0.5</v>
      </c>
      <c r="E23" s="168">
        <v>0.5</v>
      </c>
      <c r="F23" s="168">
        <v>0.5</v>
      </c>
      <c r="G23" s="168">
        <v>0.51</v>
      </c>
      <c r="H23" s="168">
        <v>0.56</v>
      </c>
      <c r="I23" s="168"/>
      <c r="J23" s="168"/>
      <c r="K23" s="330" t="s">
        <v>103</v>
      </c>
    </row>
    <row r="24" customHeight="1" spans="1:11">
      <c r="A24" s="173"/>
      <c r="B24" s="168"/>
      <c r="C24" s="168"/>
      <c r="D24" s="168"/>
      <c r="E24" s="168"/>
      <c r="F24" s="168"/>
      <c r="G24" s="168"/>
      <c r="H24" s="168"/>
      <c r="I24" s="168"/>
      <c r="J24" s="168"/>
      <c r="K24" s="330"/>
    </row>
    <row r="25" customHeight="1" spans="1:11">
      <c r="A25" s="173"/>
      <c r="B25" s="168"/>
      <c r="C25" s="168"/>
      <c r="D25" s="168"/>
      <c r="E25" s="168"/>
      <c r="F25" s="168"/>
      <c r="G25" s="168"/>
      <c r="H25" s="168"/>
      <c r="I25" s="168"/>
      <c r="J25" s="168"/>
      <c r="K25" s="331"/>
    </row>
    <row r="26" customHeight="1" spans="1:11">
      <c r="A26" s="173"/>
      <c r="B26" s="168"/>
      <c r="C26" s="168"/>
      <c r="D26" s="168"/>
      <c r="E26" s="168"/>
      <c r="F26" s="168"/>
      <c r="G26" s="168"/>
      <c r="H26" s="168"/>
      <c r="I26" s="168"/>
      <c r="J26" s="168"/>
      <c r="K26" s="331"/>
    </row>
    <row r="27" customHeight="1" spans="1:11">
      <c r="A27" s="173"/>
      <c r="B27" s="168"/>
      <c r="C27" s="168"/>
      <c r="D27" s="168"/>
      <c r="E27" s="168"/>
      <c r="F27" s="168"/>
      <c r="G27" s="168"/>
      <c r="H27" s="168"/>
      <c r="I27" s="168"/>
      <c r="J27" s="168"/>
      <c r="K27" s="331"/>
    </row>
    <row r="28" customHeight="1" spans="1:11">
      <c r="A28" s="173"/>
      <c r="B28" s="168"/>
      <c r="C28" s="168"/>
      <c r="D28" s="168"/>
      <c r="E28" s="168"/>
      <c r="F28" s="168"/>
      <c r="G28" s="168"/>
      <c r="H28" s="168"/>
      <c r="I28" s="168"/>
      <c r="J28" s="168"/>
      <c r="K28" s="331"/>
    </row>
    <row r="29" ht="18" customHeight="1" spans="1:11">
      <c r="A29" s="301" t="s">
        <v>105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2"/>
    </row>
    <row r="30" ht="18.75" customHeight="1" spans="1:11">
      <c r="A30" s="303" t="s">
        <v>106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33"/>
    </row>
    <row r="31" ht="18.75" customHeight="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34"/>
    </row>
    <row r="32" ht="18" customHeight="1" spans="1:11">
      <c r="A32" s="301" t="s">
        <v>107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2"/>
    </row>
    <row r="33" ht="15" spans="1:11">
      <c r="A33" s="307" t="s">
        <v>108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5"/>
    </row>
    <row r="34" ht="15.75" spans="1:11">
      <c r="A34" s="113" t="s">
        <v>109</v>
      </c>
      <c r="B34" s="115"/>
      <c r="C34" s="162" t="s">
        <v>50</v>
      </c>
      <c r="D34" s="162" t="s">
        <v>51</v>
      </c>
      <c r="E34" s="309" t="s">
        <v>110</v>
      </c>
      <c r="F34" s="310"/>
      <c r="G34" s="310"/>
      <c r="H34" s="310"/>
      <c r="I34" s="310"/>
      <c r="J34" s="310"/>
      <c r="K34" s="336"/>
    </row>
    <row r="35" ht="15.75" spans="1:11">
      <c r="A35" s="311" t="s">
        <v>111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5" spans="1:11">
      <c r="A36" s="209" t="s">
        <v>112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41"/>
    </row>
    <row r="37" ht="15" spans="1:11">
      <c r="A37" s="209" t="s">
        <v>113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41"/>
    </row>
    <row r="38" ht="15" spans="1:11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241"/>
    </row>
    <row r="39" ht="15" spans="1:1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41"/>
    </row>
    <row r="40" ht="15" spans="1:1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41"/>
    </row>
    <row r="41" ht="15" spans="1:1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41"/>
    </row>
    <row r="42" ht="15" spans="1:11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41"/>
    </row>
    <row r="43" ht="15.75" spans="1:11">
      <c r="A43" s="206" t="s">
        <v>114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40"/>
    </row>
    <row r="44" ht="15.75" spans="1:11">
      <c r="A44" s="283" t="s">
        <v>115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25"/>
    </row>
    <row r="45" ht="15" spans="1:11">
      <c r="A45" s="290" t="s">
        <v>116</v>
      </c>
      <c r="B45" s="287" t="s">
        <v>79</v>
      </c>
      <c r="C45" s="287" t="s">
        <v>80</v>
      </c>
      <c r="D45" s="287" t="s">
        <v>72</v>
      </c>
      <c r="E45" s="292" t="s">
        <v>117</v>
      </c>
      <c r="F45" s="287" t="s">
        <v>79</v>
      </c>
      <c r="G45" s="287" t="s">
        <v>80</v>
      </c>
      <c r="H45" s="287" t="s">
        <v>72</v>
      </c>
      <c r="I45" s="292" t="s">
        <v>118</v>
      </c>
      <c r="J45" s="287" t="s">
        <v>79</v>
      </c>
      <c r="K45" s="326" t="s">
        <v>80</v>
      </c>
    </row>
    <row r="46" ht="15" spans="1:11">
      <c r="A46" s="170" t="s">
        <v>71</v>
      </c>
      <c r="B46" s="162" t="s">
        <v>79</v>
      </c>
      <c r="C46" s="162" t="s">
        <v>80</v>
      </c>
      <c r="D46" s="162" t="s">
        <v>72</v>
      </c>
      <c r="E46" s="204" t="s">
        <v>78</v>
      </c>
      <c r="F46" s="162" t="s">
        <v>79</v>
      </c>
      <c r="G46" s="162" t="s">
        <v>80</v>
      </c>
      <c r="H46" s="162" t="s">
        <v>72</v>
      </c>
      <c r="I46" s="204" t="s">
        <v>89</v>
      </c>
      <c r="J46" s="162" t="s">
        <v>79</v>
      </c>
      <c r="K46" s="163" t="s">
        <v>80</v>
      </c>
    </row>
    <row r="47" ht="15.75" spans="1:11">
      <c r="A47" s="177" t="s">
        <v>82</v>
      </c>
      <c r="B47" s="178"/>
      <c r="C47" s="178"/>
      <c r="D47" s="178"/>
      <c r="E47" s="178"/>
      <c r="F47" s="178"/>
      <c r="G47" s="178"/>
      <c r="H47" s="178"/>
      <c r="I47" s="178"/>
      <c r="J47" s="178"/>
      <c r="K47" s="229"/>
    </row>
    <row r="48" ht="15.75" spans="1:11">
      <c r="A48" s="311" t="s">
        <v>119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ht="15.75" spans="1:1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37"/>
    </row>
    <row r="50" ht="15.75" spans="1:11">
      <c r="A50" s="314" t="s">
        <v>120</v>
      </c>
      <c r="B50" s="315" t="s">
        <v>121</v>
      </c>
      <c r="C50" s="315"/>
      <c r="D50" s="316" t="s">
        <v>122</v>
      </c>
      <c r="E50" s="317"/>
      <c r="F50" s="318" t="s">
        <v>123</v>
      </c>
      <c r="G50" s="319"/>
      <c r="H50" s="320" t="s">
        <v>124</v>
      </c>
      <c r="I50" s="338"/>
      <c r="J50" s="339" t="s">
        <v>125</v>
      </c>
      <c r="K50" s="340"/>
    </row>
    <row r="51" ht="15.75" spans="1:11">
      <c r="A51" s="311" t="s">
        <v>126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ht="15.7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1"/>
    </row>
    <row r="53" ht="15.75" spans="1:11">
      <c r="A53" s="314" t="s">
        <v>120</v>
      </c>
      <c r="B53" s="315" t="s">
        <v>121</v>
      </c>
      <c r="C53" s="315"/>
      <c r="D53" s="316" t="s">
        <v>122</v>
      </c>
      <c r="E53" s="323"/>
      <c r="F53" s="318" t="s">
        <v>127</v>
      </c>
      <c r="G53" s="319">
        <v>45305</v>
      </c>
      <c r="H53" s="320" t="s">
        <v>124</v>
      </c>
      <c r="I53" s="338"/>
      <c r="J53" s="339" t="s">
        <v>125</v>
      </c>
      <c r="K53" s="3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185420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view="pageBreakPreview" zoomScale="90" zoomScaleNormal="90" workbookViewId="0">
      <selection activeCell="K15" sqref="K15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2.3" style="64" customWidth="1"/>
    <col min="11" max="11" width="10.6" style="64" customWidth="1"/>
    <col min="12" max="12" width="10.5" style="64" customWidth="1"/>
    <col min="13" max="13" width="10.6" style="64" customWidth="1"/>
    <col min="14" max="14" width="14.6" style="64" customWidth="1"/>
    <col min="15" max="15" width="10.6" style="64" customWidth="1"/>
    <col min="16" max="16" width="9.375" style="64" customWidth="1"/>
    <col min="17" max="16383" width="9" style="64"/>
  </cols>
  <sheetData>
    <row r="1" s="64" customFormat="1" ht="30" customHeight="1" spans="1:16">
      <c r="A1" s="249" t="s">
        <v>128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</row>
    <row r="2" s="4" customFormat="1" ht="25" customHeight="1" spans="1:16">
      <c r="A2" s="91" t="s">
        <v>46</v>
      </c>
      <c r="B2" s="162" t="s">
        <v>47</v>
      </c>
      <c r="C2" s="163"/>
      <c r="D2" s="251" t="s">
        <v>129</v>
      </c>
      <c r="E2" s="252"/>
      <c r="F2" s="252"/>
      <c r="G2" s="252"/>
      <c r="H2" s="252"/>
      <c r="I2" s="260"/>
      <c r="J2" s="88" t="s">
        <v>41</v>
      </c>
      <c r="K2" s="261" t="s">
        <v>42</v>
      </c>
      <c r="L2" s="262"/>
      <c r="M2" s="262"/>
      <c r="N2" s="262"/>
      <c r="O2" s="262"/>
      <c r="P2" s="263"/>
    </row>
    <row r="3" s="4" customFormat="1" ht="23" customHeight="1" spans="1:16">
      <c r="A3" s="70" t="s">
        <v>130</v>
      </c>
      <c r="B3" s="253" t="s">
        <v>131</v>
      </c>
      <c r="C3" s="72"/>
      <c r="D3" s="72"/>
      <c r="E3" s="72"/>
      <c r="F3" s="72"/>
      <c r="G3" s="72"/>
      <c r="H3" s="72"/>
      <c r="I3" s="91"/>
      <c r="J3" s="253" t="s">
        <v>132</v>
      </c>
      <c r="K3" s="72"/>
      <c r="L3" s="72"/>
      <c r="M3" s="72"/>
      <c r="N3" s="72"/>
      <c r="O3" s="72"/>
      <c r="P3" s="72"/>
    </row>
    <row r="4" s="4" customFormat="1" ht="23" customHeight="1" spans="1:16">
      <c r="A4" s="72"/>
      <c r="B4" s="254" t="s">
        <v>95</v>
      </c>
      <c r="C4" s="254" t="s">
        <v>96</v>
      </c>
      <c r="D4" s="255" t="s">
        <v>97</v>
      </c>
      <c r="E4" s="254" t="s">
        <v>98</v>
      </c>
      <c r="F4" s="254" t="s">
        <v>99</v>
      </c>
      <c r="G4" s="256" t="s">
        <v>100</v>
      </c>
      <c r="H4" s="257" t="s">
        <v>133</v>
      </c>
      <c r="I4" s="91"/>
      <c r="J4" s="254" t="s">
        <v>95</v>
      </c>
      <c r="K4" s="254" t="s">
        <v>96</v>
      </c>
      <c r="L4" s="255" t="s">
        <v>97</v>
      </c>
      <c r="M4" s="254" t="s">
        <v>98</v>
      </c>
      <c r="N4" s="254" t="s">
        <v>99</v>
      </c>
      <c r="O4" s="256" t="s">
        <v>100</v>
      </c>
      <c r="P4" s="257" t="s">
        <v>133</v>
      </c>
    </row>
    <row r="5" s="4" customFormat="1" ht="23" customHeight="1" spans="1:16">
      <c r="A5" s="70"/>
      <c r="B5" s="76" t="s">
        <v>134</v>
      </c>
      <c r="C5" s="76" t="s">
        <v>135</v>
      </c>
      <c r="D5" s="76" t="s">
        <v>136</v>
      </c>
      <c r="E5" s="76" t="s">
        <v>137</v>
      </c>
      <c r="F5" s="76" t="s">
        <v>138</v>
      </c>
      <c r="G5" s="76" t="s">
        <v>139</v>
      </c>
      <c r="H5" s="76" t="s">
        <v>140</v>
      </c>
      <c r="I5" s="91"/>
      <c r="J5" s="74" t="s">
        <v>134</v>
      </c>
      <c r="K5" s="264" t="s">
        <v>135</v>
      </c>
      <c r="L5" s="265" t="s">
        <v>136</v>
      </c>
      <c r="M5" s="264" t="s">
        <v>137</v>
      </c>
      <c r="N5" s="264" t="s">
        <v>138</v>
      </c>
      <c r="O5" s="266" t="s">
        <v>139</v>
      </c>
      <c r="P5" s="267" t="s">
        <v>140</v>
      </c>
    </row>
    <row r="6" s="4" customFormat="1" ht="21" customHeight="1" spans="1:16">
      <c r="A6" s="76" t="s">
        <v>141</v>
      </c>
      <c r="B6" s="78">
        <f>C6-1</f>
        <v>68</v>
      </c>
      <c r="C6" s="78">
        <f>D6-2</f>
        <v>69</v>
      </c>
      <c r="D6" s="78">
        <v>71</v>
      </c>
      <c r="E6" s="78">
        <f>D6+2</f>
        <v>73</v>
      </c>
      <c r="F6" s="78">
        <f>E6+2</f>
        <v>75</v>
      </c>
      <c r="G6" s="78">
        <f>F6+1</f>
        <v>76</v>
      </c>
      <c r="H6" s="78">
        <f>G6+1</f>
        <v>77</v>
      </c>
      <c r="I6" s="91"/>
      <c r="J6" s="91" t="s">
        <v>142</v>
      </c>
      <c r="K6" s="91" t="s">
        <v>143</v>
      </c>
      <c r="L6" s="91" t="s">
        <v>144</v>
      </c>
      <c r="M6" s="91" t="s">
        <v>143</v>
      </c>
      <c r="N6" s="91" t="s">
        <v>142</v>
      </c>
      <c r="O6" s="91" t="s">
        <v>145</v>
      </c>
      <c r="P6" s="91"/>
    </row>
    <row r="7" s="4" customFormat="1" ht="21" customHeight="1" spans="1:16">
      <c r="A7" s="76" t="s">
        <v>146</v>
      </c>
      <c r="B7" s="78">
        <f>C7-1</f>
        <v>66</v>
      </c>
      <c r="C7" s="78">
        <f>D7-2</f>
        <v>67</v>
      </c>
      <c r="D7" s="78">
        <v>69</v>
      </c>
      <c r="E7" s="78">
        <f>D7+2</f>
        <v>71</v>
      </c>
      <c r="F7" s="78">
        <f>E7+2</f>
        <v>73</v>
      </c>
      <c r="G7" s="78">
        <f>F7+1</f>
        <v>74</v>
      </c>
      <c r="H7" s="78">
        <f>G7+1</f>
        <v>75</v>
      </c>
      <c r="I7" s="91"/>
      <c r="J7" s="91" t="s">
        <v>147</v>
      </c>
      <c r="K7" s="91" t="s">
        <v>143</v>
      </c>
      <c r="L7" s="91">
        <f>0.3/0.3</f>
        <v>1</v>
      </c>
      <c r="M7" s="91" t="s">
        <v>144</v>
      </c>
      <c r="N7" s="91" t="s">
        <v>148</v>
      </c>
      <c r="O7" s="91" t="s">
        <v>149</v>
      </c>
      <c r="P7" s="91"/>
    </row>
    <row r="8" s="4" customFormat="1" ht="21" customHeight="1" spans="1:16">
      <c r="A8" s="76" t="s">
        <v>150</v>
      </c>
      <c r="B8" s="78">
        <f>C8-4</f>
        <v>108</v>
      </c>
      <c r="C8" s="78">
        <f>D8-4</f>
        <v>112</v>
      </c>
      <c r="D8" s="78">
        <v>116</v>
      </c>
      <c r="E8" s="78">
        <f>D8+4</f>
        <v>120</v>
      </c>
      <c r="F8" s="78">
        <f>E8+4</f>
        <v>124</v>
      </c>
      <c r="G8" s="78">
        <f>F8+6</f>
        <v>130</v>
      </c>
      <c r="H8" s="78">
        <f>G8+6</f>
        <v>136</v>
      </c>
      <c r="I8" s="91"/>
      <c r="J8" s="91" t="s">
        <v>151</v>
      </c>
      <c r="K8" s="91" t="s">
        <v>143</v>
      </c>
      <c r="L8" s="91" t="s">
        <v>143</v>
      </c>
      <c r="M8" s="91" t="s">
        <v>143</v>
      </c>
      <c r="N8" s="91" t="s">
        <v>143</v>
      </c>
      <c r="O8" s="91" t="s">
        <v>143</v>
      </c>
      <c r="P8" s="91"/>
    </row>
    <row r="9" s="4" customFormat="1" ht="21" customHeight="1" spans="1:16">
      <c r="A9" s="76" t="s">
        <v>152</v>
      </c>
      <c r="B9" s="78">
        <f>C9-4</f>
        <v>106</v>
      </c>
      <c r="C9" s="78">
        <f>D9-4</f>
        <v>110</v>
      </c>
      <c r="D9" s="78">
        <v>114</v>
      </c>
      <c r="E9" s="78">
        <f>D9+4</f>
        <v>118</v>
      </c>
      <c r="F9" s="78">
        <f>E9+5</f>
        <v>123</v>
      </c>
      <c r="G9" s="78">
        <f>F9+6</f>
        <v>129</v>
      </c>
      <c r="H9" s="78">
        <f>G9+7</f>
        <v>136</v>
      </c>
      <c r="I9" s="91"/>
      <c r="J9" s="91" t="s">
        <v>143</v>
      </c>
      <c r="K9" s="91" t="s">
        <v>143</v>
      </c>
      <c r="L9" s="91" t="s">
        <v>143</v>
      </c>
      <c r="M9" s="91" t="s">
        <v>153</v>
      </c>
      <c r="N9" s="91" t="s">
        <v>143</v>
      </c>
      <c r="O9" s="91" t="s">
        <v>143</v>
      </c>
      <c r="P9" s="91"/>
    </row>
    <row r="10" s="4" customFormat="1" ht="21" customHeight="1" spans="1:16">
      <c r="A10" s="76" t="s">
        <v>154</v>
      </c>
      <c r="B10" s="78">
        <f>C10-1.2</f>
        <v>45.6</v>
      </c>
      <c r="C10" s="78">
        <f>D10-1.2</f>
        <v>46.8</v>
      </c>
      <c r="D10" s="78">
        <v>48</v>
      </c>
      <c r="E10" s="78">
        <f>D10+1.2</f>
        <v>49.2</v>
      </c>
      <c r="F10" s="78">
        <f>E10+1.2</f>
        <v>50.4</v>
      </c>
      <c r="G10" s="78">
        <f>F10+1.4</f>
        <v>51.8</v>
      </c>
      <c r="H10" s="78">
        <f>G10+1.4</f>
        <v>53.2</v>
      </c>
      <c r="I10" s="91"/>
      <c r="J10" s="91" t="s">
        <v>143</v>
      </c>
      <c r="K10" s="91" t="s">
        <v>143</v>
      </c>
      <c r="L10" s="91" t="s">
        <v>143</v>
      </c>
      <c r="M10" s="91" t="s">
        <v>143</v>
      </c>
      <c r="N10" s="91" t="s">
        <v>143</v>
      </c>
      <c r="O10" s="91" t="s">
        <v>143</v>
      </c>
      <c r="P10" s="91"/>
    </row>
    <row r="11" s="4" customFormat="1" ht="21" customHeight="1" spans="1:16">
      <c r="A11" s="76" t="s">
        <v>155</v>
      </c>
      <c r="B11" s="78">
        <f>C11</f>
        <v>7.5</v>
      </c>
      <c r="C11" s="78">
        <f>D11</f>
        <v>7.5</v>
      </c>
      <c r="D11" s="78">
        <v>7.5</v>
      </c>
      <c r="E11" s="78">
        <f t="shared" ref="E11:H11" si="0">D11</f>
        <v>7.5</v>
      </c>
      <c r="F11" s="78">
        <f t="shared" si="0"/>
        <v>7.5</v>
      </c>
      <c r="G11" s="78">
        <f t="shared" si="0"/>
        <v>7.5</v>
      </c>
      <c r="H11" s="78">
        <f t="shared" si="0"/>
        <v>7.5</v>
      </c>
      <c r="I11" s="91"/>
      <c r="J11" s="91" t="s">
        <v>156</v>
      </c>
      <c r="K11" s="91" t="s">
        <v>157</v>
      </c>
      <c r="L11" s="91" t="s">
        <v>158</v>
      </c>
      <c r="M11" s="91" t="s">
        <v>159</v>
      </c>
      <c r="N11" s="91" t="s">
        <v>157</v>
      </c>
      <c r="O11" s="91" t="s">
        <v>160</v>
      </c>
      <c r="P11" s="91"/>
    </row>
    <row r="12" s="4" customFormat="1" ht="21" customHeight="1" spans="1:16">
      <c r="A12" s="76" t="s">
        <v>161</v>
      </c>
      <c r="B12" s="78">
        <f>C12-1</f>
        <v>47</v>
      </c>
      <c r="C12" s="78">
        <f>D12-1</f>
        <v>48</v>
      </c>
      <c r="D12" s="78">
        <v>49</v>
      </c>
      <c r="E12" s="78">
        <f>D12+1</f>
        <v>50</v>
      </c>
      <c r="F12" s="78">
        <f>E12+1</f>
        <v>51</v>
      </c>
      <c r="G12" s="78">
        <f>F12+1.5</f>
        <v>52.5</v>
      </c>
      <c r="H12" s="78">
        <f>G12+1.5</f>
        <v>54</v>
      </c>
      <c r="I12" s="91"/>
      <c r="J12" s="91" t="s">
        <v>162</v>
      </c>
      <c r="K12" s="91" t="s">
        <v>163</v>
      </c>
      <c r="L12" s="91" t="s">
        <v>143</v>
      </c>
      <c r="M12" s="91" t="s">
        <v>153</v>
      </c>
      <c r="N12" s="91" t="s">
        <v>143</v>
      </c>
      <c r="O12" s="91" t="s">
        <v>164</v>
      </c>
      <c r="P12" s="91"/>
    </row>
    <row r="13" s="4" customFormat="1" ht="21" customHeight="1" spans="1:16">
      <c r="A13" s="76" t="s">
        <v>165</v>
      </c>
      <c r="B13" s="78">
        <f>C13-1</f>
        <v>49</v>
      </c>
      <c r="C13" s="78">
        <f>D13-1</f>
        <v>50</v>
      </c>
      <c r="D13" s="78">
        <v>51</v>
      </c>
      <c r="E13" s="78">
        <f>D13+1</f>
        <v>52</v>
      </c>
      <c r="F13" s="78">
        <f>E13+1</f>
        <v>53</v>
      </c>
      <c r="G13" s="78">
        <f>F13+1.5</f>
        <v>54.5</v>
      </c>
      <c r="H13" s="78">
        <f>G13+1.5</f>
        <v>56</v>
      </c>
      <c r="I13" s="91"/>
      <c r="J13" s="91" t="s">
        <v>166</v>
      </c>
      <c r="K13" s="91" t="s">
        <v>167</v>
      </c>
      <c r="L13" s="91" t="s">
        <v>167</v>
      </c>
      <c r="M13" s="91" t="s">
        <v>167</v>
      </c>
      <c r="N13" s="91" t="s">
        <v>167</v>
      </c>
      <c r="O13" s="91" t="s">
        <v>167</v>
      </c>
      <c r="P13" s="91"/>
    </row>
    <row r="14" s="4" customFormat="1" ht="21" customHeight="1" spans="1:16">
      <c r="A14" s="76" t="s">
        <v>168</v>
      </c>
      <c r="B14" s="78">
        <f>C14-0.6</f>
        <v>61.2</v>
      </c>
      <c r="C14" s="78">
        <f>D14-1.2</f>
        <v>61.8</v>
      </c>
      <c r="D14" s="78">
        <v>63</v>
      </c>
      <c r="E14" s="78">
        <f>D14+1.2</f>
        <v>64.2</v>
      </c>
      <c r="F14" s="78">
        <f>E14+1.2</f>
        <v>65.4</v>
      </c>
      <c r="G14" s="78">
        <f t="shared" ref="G14:G18" si="1">F14+0.6</f>
        <v>66</v>
      </c>
      <c r="H14" s="78">
        <f t="shared" ref="H14:H18" si="2">G14+0.6</f>
        <v>66.6</v>
      </c>
      <c r="I14" s="91"/>
      <c r="J14" s="91" t="s">
        <v>144</v>
      </c>
      <c r="K14" s="91" t="s">
        <v>143</v>
      </c>
      <c r="L14" s="91" t="s">
        <v>166</v>
      </c>
      <c r="M14" s="91" t="s">
        <v>166</v>
      </c>
      <c r="N14" s="91" t="s">
        <v>167</v>
      </c>
      <c r="O14" s="91" t="s">
        <v>167</v>
      </c>
      <c r="P14" s="91"/>
    </row>
    <row r="15" s="4" customFormat="1" ht="21" customHeight="1" spans="1:16">
      <c r="A15" s="76" t="s">
        <v>169</v>
      </c>
      <c r="B15" s="78">
        <f>C15-0.8</f>
        <v>21.4</v>
      </c>
      <c r="C15" s="78">
        <f>D15-0.8</f>
        <v>22.2</v>
      </c>
      <c r="D15" s="78">
        <v>23</v>
      </c>
      <c r="E15" s="78">
        <f>D15+0.8</f>
        <v>23.8</v>
      </c>
      <c r="F15" s="78">
        <f>E15+0.8</f>
        <v>24.6</v>
      </c>
      <c r="G15" s="78">
        <f>F15+1.1</f>
        <v>25.7</v>
      </c>
      <c r="H15" s="78">
        <f>G15+1.1</f>
        <v>26.8</v>
      </c>
      <c r="I15" s="91"/>
      <c r="J15" s="91" t="s">
        <v>143</v>
      </c>
      <c r="K15" s="91" t="s">
        <v>143</v>
      </c>
      <c r="L15" s="91" t="s">
        <v>143</v>
      </c>
      <c r="M15" s="91" t="s">
        <v>143</v>
      </c>
      <c r="N15" s="91" t="s">
        <v>143</v>
      </c>
      <c r="O15" s="91" t="s">
        <v>143</v>
      </c>
      <c r="P15" s="91"/>
    </row>
    <row r="16" s="4" customFormat="1" ht="21" customHeight="1" spans="1:16">
      <c r="A16" s="76" t="s">
        <v>170</v>
      </c>
      <c r="B16" s="78">
        <f>C16-0.6</f>
        <v>18.3</v>
      </c>
      <c r="C16" s="78">
        <f>D16-0.6</f>
        <v>18.9</v>
      </c>
      <c r="D16" s="78">
        <v>19.5</v>
      </c>
      <c r="E16" s="78">
        <f>D16+0.6</f>
        <v>20.1</v>
      </c>
      <c r="F16" s="78">
        <f>E16+0.6</f>
        <v>20.7</v>
      </c>
      <c r="G16" s="78">
        <f>F16+0.95</f>
        <v>21.65</v>
      </c>
      <c r="H16" s="78">
        <f>G16+0.95</f>
        <v>22.6</v>
      </c>
      <c r="I16" s="91"/>
      <c r="J16" s="91" t="s">
        <v>143</v>
      </c>
      <c r="K16" s="91" t="s">
        <v>143</v>
      </c>
      <c r="L16" s="91" t="s">
        <v>143</v>
      </c>
      <c r="M16" s="91" t="s">
        <v>143</v>
      </c>
      <c r="N16" s="91" t="s">
        <v>143</v>
      </c>
      <c r="O16" s="91" t="s">
        <v>143</v>
      </c>
      <c r="P16" s="91"/>
    </row>
    <row r="17" s="4" customFormat="1" ht="21" customHeight="1" spans="1:16">
      <c r="A17" s="76" t="s">
        <v>171</v>
      </c>
      <c r="B17" s="78">
        <f>C17-0.4</f>
        <v>9.7</v>
      </c>
      <c r="C17" s="78">
        <f>D17-0.4</f>
        <v>10.1</v>
      </c>
      <c r="D17" s="78">
        <v>10.5</v>
      </c>
      <c r="E17" s="78">
        <f>D17+0.4</f>
        <v>10.9</v>
      </c>
      <c r="F17" s="78">
        <f>E17+0.4</f>
        <v>11.3</v>
      </c>
      <c r="G17" s="78">
        <f t="shared" si="1"/>
        <v>11.9</v>
      </c>
      <c r="H17" s="78">
        <f t="shared" si="2"/>
        <v>12.5</v>
      </c>
      <c r="I17" s="91"/>
      <c r="J17" s="91"/>
      <c r="K17" s="91" t="s">
        <v>143</v>
      </c>
      <c r="L17" s="91" t="s">
        <v>143</v>
      </c>
      <c r="M17" s="91" t="s">
        <v>143</v>
      </c>
      <c r="N17" s="91" t="s">
        <v>143</v>
      </c>
      <c r="O17" s="91" t="s">
        <v>143</v>
      </c>
      <c r="P17" s="91"/>
    </row>
    <row r="18" s="4" customFormat="1" ht="21" customHeight="1" spans="1:16">
      <c r="A18" s="76" t="s">
        <v>172</v>
      </c>
      <c r="B18" s="78">
        <f>C18-0.4</f>
        <v>13.7</v>
      </c>
      <c r="C18" s="78">
        <f>D18-0.4</f>
        <v>14.1</v>
      </c>
      <c r="D18" s="78">
        <v>14.5</v>
      </c>
      <c r="E18" s="78">
        <f>D18+0.4</f>
        <v>14.9</v>
      </c>
      <c r="F18" s="78">
        <f>E18+0.4</f>
        <v>15.3</v>
      </c>
      <c r="G18" s="78">
        <f t="shared" si="1"/>
        <v>15.9</v>
      </c>
      <c r="H18" s="78">
        <f t="shared" si="2"/>
        <v>16.5</v>
      </c>
      <c r="I18" s="91"/>
      <c r="J18" s="91" t="s">
        <v>173</v>
      </c>
      <c r="K18" s="91" t="s">
        <v>167</v>
      </c>
      <c r="L18" s="91" t="s">
        <v>167</v>
      </c>
      <c r="M18" s="91" t="s">
        <v>174</v>
      </c>
      <c r="N18" s="91" t="s">
        <v>167</v>
      </c>
      <c r="O18" s="91" t="s">
        <v>142</v>
      </c>
      <c r="P18" s="91"/>
    </row>
    <row r="19" s="4" customFormat="1" ht="21" customHeight="1" spans="1:16">
      <c r="A19" s="258" t="s">
        <v>175</v>
      </c>
      <c r="B19" s="78">
        <f>C19</f>
        <v>16</v>
      </c>
      <c r="C19" s="78">
        <f>D19-1</f>
        <v>16</v>
      </c>
      <c r="D19" s="78">
        <v>17</v>
      </c>
      <c r="E19" s="78">
        <f t="shared" ref="E19:H19" si="3">D19</f>
        <v>17</v>
      </c>
      <c r="F19" s="78">
        <f>D19+2</f>
        <v>19</v>
      </c>
      <c r="G19" s="78">
        <f t="shared" si="3"/>
        <v>19</v>
      </c>
      <c r="H19" s="78">
        <f t="shared" si="3"/>
        <v>19</v>
      </c>
      <c r="I19" s="91"/>
      <c r="J19" s="91" t="s">
        <v>144</v>
      </c>
      <c r="K19" s="91" t="s">
        <v>143</v>
      </c>
      <c r="L19" s="91" t="s">
        <v>166</v>
      </c>
      <c r="M19" s="91" t="s">
        <v>166</v>
      </c>
      <c r="N19" s="91" t="s">
        <v>167</v>
      </c>
      <c r="O19" s="91" t="s">
        <v>167</v>
      </c>
      <c r="P19" s="91"/>
    </row>
    <row r="20" s="4" customFormat="1" ht="21" customHeight="1" spans="1:16">
      <c r="A20" s="258" t="s">
        <v>176</v>
      </c>
      <c r="B20" s="80"/>
      <c r="C20" s="80"/>
      <c r="D20" s="80"/>
      <c r="E20" s="81"/>
      <c r="F20" s="80"/>
      <c r="G20" s="80"/>
      <c r="H20" s="80"/>
      <c r="I20" s="91"/>
      <c r="J20" s="91"/>
      <c r="K20" s="91"/>
      <c r="L20" s="91"/>
      <c r="M20" s="91"/>
      <c r="N20" s="91"/>
      <c r="O20" s="91"/>
      <c r="P20" s="91"/>
    </row>
    <row r="21" s="64" customFormat="1" ht="23" customHeight="1" spans="1:16">
      <c r="A21" s="83"/>
      <c r="B21" s="83"/>
      <c r="C21" s="83"/>
      <c r="D21" s="83"/>
      <c r="E21" s="83"/>
      <c r="F21" s="83"/>
      <c r="G21" s="83"/>
      <c r="H21" s="83"/>
      <c r="I21" s="83"/>
      <c r="J21" s="95"/>
      <c r="K21" s="96"/>
      <c r="L21" s="95"/>
      <c r="M21" s="95"/>
      <c r="N21" s="95"/>
      <c r="O21" s="95"/>
      <c r="P21" s="268"/>
    </row>
    <row r="22" s="64" customFormat="1" ht="47" customHeight="1" spans="1:15">
      <c r="A22" s="259"/>
      <c r="B22" s="259"/>
      <c r="C22" s="259"/>
      <c r="D22" s="259"/>
      <c r="E22" s="259"/>
      <c r="F22" s="259"/>
      <c r="G22" s="259"/>
      <c r="H22" s="259"/>
      <c r="I22" s="259"/>
      <c r="J22" s="269" t="s">
        <v>177</v>
      </c>
      <c r="K22" s="270"/>
      <c r="L22" s="269" t="s">
        <v>178</v>
      </c>
      <c r="M22" s="269"/>
      <c r="N22" s="269" t="s">
        <v>179</v>
      </c>
      <c r="O22" s="269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ageMargins left="0.161111111111111" right="0.161111111111111" top="0.2125" bottom="0.2125" header="0.5" footer="0.5"/>
  <pageSetup paperSize="9" scale="84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8" sqref="B8:C8"/>
    </sheetView>
  </sheetViews>
  <sheetFormatPr defaultColWidth="8.8" defaultRowHeight="15"/>
  <cols>
    <col min="1" max="1" width="13" customWidth="1"/>
    <col min="7" max="7" width="9"/>
  </cols>
  <sheetData>
    <row r="1" ht="23.75" spans="1:11">
      <c r="A1" s="150" t="s">
        <v>180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5.75" spans="1:11">
      <c r="A2" s="151" t="s">
        <v>37</v>
      </c>
      <c r="B2" s="152" t="s">
        <v>38</v>
      </c>
      <c r="C2" s="152"/>
      <c r="D2" s="153" t="s">
        <v>39</v>
      </c>
      <c r="E2" s="153"/>
      <c r="F2" s="152" t="s">
        <v>40</v>
      </c>
      <c r="G2" s="152"/>
      <c r="H2" s="154" t="s">
        <v>41</v>
      </c>
      <c r="I2" s="226" t="s">
        <v>42</v>
      </c>
      <c r="J2" s="226"/>
      <c r="K2" s="227"/>
    </row>
    <row r="3" spans="1:11">
      <c r="A3" s="155" t="s">
        <v>43</v>
      </c>
      <c r="B3" s="156"/>
      <c r="C3" s="157"/>
      <c r="D3" s="158" t="s">
        <v>44</v>
      </c>
      <c r="E3" s="159"/>
      <c r="F3" s="159"/>
      <c r="G3" s="160"/>
      <c r="H3" s="158" t="s">
        <v>45</v>
      </c>
      <c r="I3" s="159"/>
      <c r="J3" s="159"/>
      <c r="K3" s="160"/>
    </row>
    <row r="4" ht="15.75" spans="1:11">
      <c r="A4" s="161" t="s">
        <v>46</v>
      </c>
      <c r="B4" s="162" t="s">
        <v>181</v>
      </c>
      <c r="C4" s="163"/>
      <c r="D4" s="161" t="s">
        <v>48</v>
      </c>
      <c r="E4" s="164"/>
      <c r="F4" s="165">
        <v>45347</v>
      </c>
      <c r="G4" s="166"/>
      <c r="H4" s="161" t="s">
        <v>182</v>
      </c>
      <c r="I4" s="164"/>
      <c r="J4" s="162" t="s">
        <v>50</v>
      </c>
      <c r="K4" s="163" t="s">
        <v>51</v>
      </c>
    </row>
    <row r="5" spans="1:11">
      <c r="A5" s="167" t="s">
        <v>52</v>
      </c>
      <c r="B5" s="107" t="s">
        <v>53</v>
      </c>
      <c r="C5" s="107"/>
      <c r="D5" s="161" t="s">
        <v>183</v>
      </c>
      <c r="E5" s="164"/>
      <c r="F5" s="168">
        <v>0.4</v>
      </c>
      <c r="G5" s="169"/>
      <c r="H5" s="161" t="s">
        <v>184</v>
      </c>
      <c r="I5" s="164"/>
      <c r="J5" s="162" t="s">
        <v>50</v>
      </c>
      <c r="K5" s="163" t="s">
        <v>51</v>
      </c>
    </row>
    <row r="6" spans="1:11">
      <c r="A6" s="161" t="s">
        <v>56</v>
      </c>
      <c r="B6" s="162">
        <v>3</v>
      </c>
      <c r="C6" s="163">
        <v>6</v>
      </c>
      <c r="D6" s="161" t="s">
        <v>185</v>
      </c>
      <c r="E6" s="164"/>
      <c r="F6" s="168">
        <v>0.3</v>
      </c>
      <c r="G6" s="169"/>
      <c r="H6" s="170" t="s">
        <v>186</v>
      </c>
      <c r="I6" s="204"/>
      <c r="J6" s="204"/>
      <c r="K6" s="228"/>
    </row>
    <row r="7" spans="1:11">
      <c r="A7" s="161" t="s">
        <v>59</v>
      </c>
      <c r="B7" s="171">
        <v>20100</v>
      </c>
      <c r="C7" s="172"/>
      <c r="D7" s="161" t="s">
        <v>187</v>
      </c>
      <c r="E7" s="164"/>
      <c r="F7" s="168">
        <v>0.1</v>
      </c>
      <c r="G7" s="169"/>
      <c r="H7" s="173"/>
      <c r="I7" s="162"/>
      <c r="J7" s="162"/>
      <c r="K7" s="163"/>
    </row>
    <row r="8" spans="1:11">
      <c r="A8" s="174" t="s">
        <v>62</v>
      </c>
      <c r="B8" s="175" t="s">
        <v>188</v>
      </c>
      <c r="C8" s="176"/>
      <c r="D8" s="177" t="s">
        <v>64</v>
      </c>
      <c r="E8" s="178"/>
      <c r="F8" s="179"/>
      <c r="G8" s="180"/>
      <c r="H8" s="177" t="s">
        <v>189</v>
      </c>
      <c r="I8" s="178"/>
      <c r="J8" s="178"/>
      <c r="K8" s="229"/>
    </row>
    <row r="9" ht="15.75" spans="1:11">
      <c r="A9" s="181" t="s">
        <v>190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1">
      <c r="A10" s="182" t="s">
        <v>68</v>
      </c>
      <c r="B10" s="183" t="s">
        <v>69</v>
      </c>
      <c r="C10" s="184" t="s">
        <v>70</v>
      </c>
      <c r="D10" s="185"/>
      <c r="E10" s="186" t="s">
        <v>73</v>
      </c>
      <c r="F10" s="183" t="s">
        <v>69</v>
      </c>
      <c r="G10" s="184" t="s">
        <v>70</v>
      </c>
      <c r="H10" s="183"/>
      <c r="I10" s="186" t="s">
        <v>71</v>
      </c>
      <c r="J10" s="183" t="s">
        <v>69</v>
      </c>
      <c r="K10" s="230" t="s">
        <v>70</v>
      </c>
    </row>
    <row r="11" spans="1:11">
      <c r="A11" s="167" t="s">
        <v>74</v>
      </c>
      <c r="B11" s="187" t="s">
        <v>69</v>
      </c>
      <c r="C11" s="162" t="s">
        <v>70</v>
      </c>
      <c r="D11" s="188"/>
      <c r="E11" s="189" t="s">
        <v>76</v>
      </c>
      <c r="F11" s="187" t="s">
        <v>69</v>
      </c>
      <c r="G11" s="162" t="s">
        <v>70</v>
      </c>
      <c r="H11" s="187"/>
      <c r="I11" s="189" t="s">
        <v>81</v>
      </c>
      <c r="J11" s="187" t="s">
        <v>69</v>
      </c>
      <c r="K11" s="163" t="s">
        <v>70</v>
      </c>
    </row>
    <row r="12" ht="15.75" spans="1:11">
      <c r="A12" s="177" t="s">
        <v>110</v>
      </c>
      <c r="B12" s="178"/>
      <c r="C12" s="178"/>
      <c r="D12" s="178"/>
      <c r="E12" s="178"/>
      <c r="F12" s="178"/>
      <c r="G12" s="178"/>
      <c r="H12" s="178"/>
      <c r="I12" s="178"/>
      <c r="J12" s="178"/>
      <c r="K12" s="229"/>
    </row>
    <row r="13" ht="15.75" spans="1:11">
      <c r="A13" s="190" t="s">
        <v>191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</row>
    <row r="14" spans="1:11">
      <c r="A14" s="191" t="s">
        <v>192</v>
      </c>
      <c r="B14" s="192"/>
      <c r="C14" s="192"/>
      <c r="D14" s="192"/>
      <c r="E14" s="192"/>
      <c r="F14" s="192"/>
      <c r="G14" s="192"/>
      <c r="H14" s="192"/>
      <c r="I14" s="231"/>
      <c r="J14" s="231"/>
      <c r="K14" s="232"/>
    </row>
    <row r="15" spans="1:11">
      <c r="A15" s="193"/>
      <c r="B15" s="194"/>
      <c r="C15" s="194"/>
      <c r="D15" s="195"/>
      <c r="E15" s="196"/>
      <c r="F15" s="194"/>
      <c r="G15" s="194"/>
      <c r="H15" s="195"/>
      <c r="I15" s="233"/>
      <c r="J15" s="234"/>
      <c r="K15" s="235"/>
    </row>
    <row r="16" ht="15.75" spans="1:11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236"/>
    </row>
    <row r="17" ht="15.75" spans="1:11">
      <c r="A17" s="190" t="s">
        <v>193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</row>
    <row r="18" spans="1:11">
      <c r="A18" s="191" t="s">
        <v>189</v>
      </c>
      <c r="B18" s="192"/>
      <c r="C18" s="192"/>
      <c r="D18" s="192"/>
      <c r="E18" s="192"/>
      <c r="F18" s="192"/>
      <c r="G18" s="192"/>
      <c r="H18" s="192"/>
      <c r="I18" s="231"/>
      <c r="J18" s="231"/>
      <c r="K18" s="232"/>
    </row>
    <row r="19" spans="1:11">
      <c r="A19" s="193"/>
      <c r="B19" s="194"/>
      <c r="C19" s="194"/>
      <c r="D19" s="195"/>
      <c r="E19" s="196"/>
      <c r="F19" s="194"/>
      <c r="G19" s="194"/>
      <c r="H19" s="195"/>
      <c r="I19" s="233"/>
      <c r="J19" s="234"/>
      <c r="K19" s="235"/>
    </row>
    <row r="20" ht="15.75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236"/>
    </row>
    <row r="21" ht="15.75" spans="1:11">
      <c r="A21" s="199" t="s">
        <v>107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</row>
    <row r="22" spans="1:11">
      <c r="A22" s="102" t="s">
        <v>108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47"/>
    </row>
    <row r="23" spans="1:11">
      <c r="A23" s="113" t="s">
        <v>109</v>
      </c>
      <c r="B23" s="115"/>
      <c r="C23" s="162" t="s">
        <v>50</v>
      </c>
      <c r="D23" s="162" t="s">
        <v>51</v>
      </c>
      <c r="E23" s="112"/>
      <c r="F23" s="112"/>
      <c r="G23" s="112"/>
      <c r="H23" s="112"/>
      <c r="I23" s="112"/>
      <c r="J23" s="112"/>
      <c r="K23" s="141"/>
    </row>
    <row r="24" spans="1:11">
      <c r="A24" s="200" t="s">
        <v>194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37"/>
    </row>
    <row r="25" ht="15.75" spans="1:11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38"/>
    </row>
    <row r="26" ht="15.75" spans="1:11">
      <c r="A26" s="181" t="s">
        <v>115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spans="1:11">
      <c r="A27" s="155" t="s">
        <v>116</v>
      </c>
      <c r="B27" s="184" t="s">
        <v>79</v>
      </c>
      <c r="C27" s="184" t="s">
        <v>80</v>
      </c>
      <c r="D27" s="184" t="s">
        <v>72</v>
      </c>
      <c r="E27" s="156" t="s">
        <v>117</v>
      </c>
      <c r="F27" s="184" t="s">
        <v>79</v>
      </c>
      <c r="G27" s="184" t="s">
        <v>80</v>
      </c>
      <c r="H27" s="184" t="s">
        <v>72</v>
      </c>
      <c r="I27" s="156" t="s">
        <v>118</v>
      </c>
      <c r="J27" s="184" t="s">
        <v>79</v>
      </c>
      <c r="K27" s="230" t="s">
        <v>80</v>
      </c>
    </row>
    <row r="28" spans="1:11">
      <c r="A28" s="170" t="s">
        <v>71</v>
      </c>
      <c r="B28" s="162" t="s">
        <v>79</v>
      </c>
      <c r="C28" s="162" t="s">
        <v>80</v>
      </c>
      <c r="D28" s="162" t="s">
        <v>72</v>
      </c>
      <c r="E28" s="204" t="s">
        <v>78</v>
      </c>
      <c r="F28" s="162" t="s">
        <v>79</v>
      </c>
      <c r="G28" s="162" t="s">
        <v>80</v>
      </c>
      <c r="H28" s="162" t="s">
        <v>72</v>
      </c>
      <c r="I28" s="204" t="s">
        <v>89</v>
      </c>
      <c r="J28" s="162" t="s">
        <v>79</v>
      </c>
      <c r="K28" s="163" t="s">
        <v>80</v>
      </c>
    </row>
    <row r="29" spans="1:11">
      <c r="A29" s="161" t="s">
        <v>82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39"/>
    </row>
    <row r="30" ht="15.75" spans="1:11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40"/>
    </row>
    <row r="31" spans="1:11">
      <c r="A31" s="208" t="s">
        <v>195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</row>
    <row r="32" spans="1:11">
      <c r="A32" s="209" t="s">
        <v>112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41"/>
    </row>
    <row r="33" spans="1:11">
      <c r="A33" s="209" t="s">
        <v>113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41"/>
    </row>
    <row r="34" spans="1:11">
      <c r="A34" s="209"/>
      <c r="B34" s="210"/>
      <c r="C34" s="210"/>
      <c r="D34" s="210"/>
      <c r="E34" s="210"/>
      <c r="F34" s="210"/>
      <c r="G34" s="210"/>
      <c r="H34" s="210"/>
      <c r="I34" s="210"/>
      <c r="J34" s="210"/>
      <c r="K34" s="241"/>
    </row>
    <row r="35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1"/>
    </row>
    <row r="36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1"/>
    </row>
    <row r="37" spans="1:11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41"/>
    </row>
    <row r="38" spans="1:11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241"/>
    </row>
    <row r="39" spans="1:1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41"/>
    </row>
    <row r="40" spans="1:1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41"/>
    </row>
    <row r="41" spans="1:1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41"/>
    </row>
    <row r="42" spans="1:11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41"/>
    </row>
    <row r="43" ht="15.75" spans="1:11">
      <c r="A43" s="206" t="s">
        <v>114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40"/>
    </row>
    <row r="44" spans="1:11">
      <c r="A44" s="208" t="s">
        <v>196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</row>
    <row r="45" spans="1:11">
      <c r="A45" s="211" t="s">
        <v>110</v>
      </c>
      <c r="B45" s="212"/>
      <c r="C45" s="212"/>
      <c r="D45" s="212"/>
      <c r="E45" s="212"/>
      <c r="F45" s="212"/>
      <c r="G45" s="212"/>
      <c r="H45" s="212"/>
      <c r="I45" s="212"/>
      <c r="J45" s="212"/>
      <c r="K45" s="242"/>
    </row>
    <row r="46" spans="1:11">
      <c r="A46" s="211"/>
      <c r="B46" s="212"/>
      <c r="C46" s="212"/>
      <c r="D46" s="212"/>
      <c r="E46" s="212"/>
      <c r="F46" s="212"/>
      <c r="G46" s="212"/>
      <c r="H46" s="212"/>
      <c r="I46" s="212"/>
      <c r="J46" s="212"/>
      <c r="K46" s="242"/>
    </row>
    <row r="47" ht="15.75" spans="1:11">
      <c r="A47" s="202"/>
      <c r="B47" s="203"/>
      <c r="C47" s="203"/>
      <c r="D47" s="203"/>
      <c r="E47" s="203"/>
      <c r="F47" s="203"/>
      <c r="G47" s="203"/>
      <c r="H47" s="203"/>
      <c r="I47" s="203"/>
      <c r="J47" s="203"/>
      <c r="K47" s="238"/>
    </row>
    <row r="48" ht="15.75" spans="1:11">
      <c r="A48" s="213" t="s">
        <v>120</v>
      </c>
      <c r="B48" s="214" t="s">
        <v>197</v>
      </c>
      <c r="C48" s="214"/>
      <c r="D48" s="215" t="s">
        <v>122</v>
      </c>
      <c r="E48" s="216"/>
      <c r="F48" s="215" t="s">
        <v>123</v>
      </c>
      <c r="G48" s="217"/>
      <c r="H48" s="218" t="s">
        <v>124</v>
      </c>
      <c r="I48" s="218"/>
      <c r="J48" s="214"/>
      <c r="K48" s="243"/>
    </row>
    <row r="49" ht="15.75" spans="1:11">
      <c r="A49" s="219" t="s">
        <v>126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44"/>
    </row>
    <row r="50" spans="1:11">
      <c r="A50" s="221"/>
      <c r="B50" s="222"/>
      <c r="C50" s="222"/>
      <c r="D50" s="222"/>
      <c r="E50" s="222"/>
      <c r="F50" s="222"/>
      <c r="G50" s="222"/>
      <c r="H50" s="222"/>
      <c r="I50" s="222"/>
      <c r="J50" s="222"/>
      <c r="K50" s="245"/>
    </row>
    <row r="51" ht="15.75" spans="1:11">
      <c r="A51" s="223"/>
      <c r="B51" s="224"/>
      <c r="C51" s="224"/>
      <c r="D51" s="224"/>
      <c r="E51" s="224"/>
      <c r="F51" s="224"/>
      <c r="G51" s="224"/>
      <c r="H51" s="224"/>
      <c r="I51" s="224"/>
      <c r="J51" s="224"/>
      <c r="K51" s="246"/>
    </row>
    <row r="52" ht="15.75" spans="1:11">
      <c r="A52" s="213" t="s">
        <v>120</v>
      </c>
      <c r="B52" s="214" t="s">
        <v>197</v>
      </c>
      <c r="C52" s="214"/>
      <c r="D52" s="215" t="s">
        <v>122</v>
      </c>
      <c r="E52" s="215" t="s">
        <v>198</v>
      </c>
      <c r="F52" s="215" t="s">
        <v>123</v>
      </c>
      <c r="G52" s="225">
        <v>45301</v>
      </c>
      <c r="H52" s="218" t="s">
        <v>124</v>
      </c>
      <c r="I52" s="218"/>
      <c r="J52" s="247" t="s">
        <v>125</v>
      </c>
      <c r="K52" s="24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90805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53975</xdr:colOff>
                    <xdr:row>10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64770</xdr:colOff>
                    <xdr:row>11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5</xdr:col>
                    <xdr:colOff>361315</xdr:colOff>
                    <xdr:row>8</xdr:row>
                    <xdr:rowOff>198120</xdr:rowOff>
                  </from>
                  <to>
                    <xdr:col>6</xdr:col>
                    <xdr:colOff>102235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62230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96520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89535</xdr:colOff>
                    <xdr:row>10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106680</xdr:colOff>
                    <xdr:row>11</xdr:row>
                    <xdr:rowOff>46990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9</xdr:col>
                    <xdr:colOff>353695</xdr:colOff>
                    <xdr:row>8</xdr:row>
                    <xdr:rowOff>198120</xdr:rowOff>
                  </from>
                  <to>
                    <xdr:col>10</xdr:col>
                    <xdr:colOff>94615</xdr:colOff>
                    <xdr:row>10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52070</xdr:colOff>
                    <xdr:row>10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94615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57785</xdr:colOff>
                    <xdr:row>11</xdr:row>
                    <xdr:rowOff>59690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46355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77470</xdr:colOff>
                    <xdr:row>4</xdr:row>
                    <xdr:rowOff>26035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53340</xdr:colOff>
                    <xdr:row>5</xdr:row>
                    <xdr:rowOff>51435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95250</xdr:colOff>
                    <xdr:row>5</xdr:row>
                    <xdr:rowOff>51435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189230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320040</xdr:colOff>
                    <xdr:row>28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320040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320040</xdr:colOff>
                    <xdr:row>28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320040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320040</xdr:colOff>
                    <xdr:row>28</xdr:row>
                    <xdr:rowOff>11430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H5" sqref="H5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2.3" style="64" customWidth="1"/>
    <col min="11" max="11" width="10.6" style="64" customWidth="1"/>
    <col min="12" max="12" width="10.5" style="64" customWidth="1"/>
    <col min="13" max="13" width="10.6" style="64" customWidth="1"/>
    <col min="14" max="14" width="14.6" style="64" customWidth="1"/>
    <col min="15" max="15" width="10.6" style="64" customWidth="1"/>
    <col min="16" max="16" width="9.375" style="64" customWidth="1"/>
    <col min="17" max="16383" width="9" style="64"/>
  </cols>
  <sheetData>
    <row r="1" s="64" customFormat="1" ht="30" customHeight="1" spans="1:16">
      <c r="A1" s="65" t="s">
        <v>128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6"/>
    </row>
    <row r="2" s="4" customFormat="1" ht="25" customHeight="1" spans="1:16">
      <c r="A2" s="67" t="s">
        <v>46</v>
      </c>
      <c r="B2" s="68" t="s">
        <v>47</v>
      </c>
      <c r="C2" s="68"/>
      <c r="D2" s="69" t="s">
        <v>129</v>
      </c>
      <c r="E2" s="70"/>
      <c r="F2" s="70"/>
      <c r="G2" s="70"/>
      <c r="H2" s="70"/>
      <c r="I2" s="87"/>
      <c r="J2" s="88" t="s">
        <v>41</v>
      </c>
      <c r="K2" s="89" t="s">
        <v>42</v>
      </c>
      <c r="L2" s="89"/>
      <c r="M2" s="89"/>
      <c r="N2" s="89"/>
      <c r="O2" s="89"/>
      <c r="P2" s="90"/>
    </row>
    <row r="3" s="4" customFormat="1" ht="23" customHeight="1" spans="1:16">
      <c r="A3" s="71" t="s">
        <v>130</v>
      </c>
      <c r="B3" s="70" t="s">
        <v>131</v>
      </c>
      <c r="C3" s="72"/>
      <c r="D3" s="72"/>
      <c r="E3" s="72"/>
      <c r="F3" s="72"/>
      <c r="G3" s="72"/>
      <c r="H3" s="72"/>
      <c r="I3" s="91"/>
      <c r="J3" s="70" t="s">
        <v>132</v>
      </c>
      <c r="K3" s="72"/>
      <c r="L3" s="72"/>
      <c r="M3" s="72"/>
      <c r="N3" s="72"/>
      <c r="O3" s="72"/>
      <c r="P3" s="92"/>
    </row>
    <row r="4" s="4" customFormat="1" ht="23" customHeight="1" spans="1:16">
      <c r="A4" s="73"/>
      <c r="B4" s="74" t="s">
        <v>95</v>
      </c>
      <c r="C4" s="74" t="s">
        <v>96</v>
      </c>
      <c r="D4" s="75" t="s">
        <v>97</v>
      </c>
      <c r="E4" s="74" t="s">
        <v>98</v>
      </c>
      <c r="F4" s="74" t="s">
        <v>99</v>
      </c>
      <c r="G4" s="74" t="s">
        <v>100</v>
      </c>
      <c r="H4" s="74" t="s">
        <v>133</v>
      </c>
      <c r="I4" s="91"/>
      <c r="J4" s="74" t="s">
        <v>95</v>
      </c>
      <c r="K4" s="74" t="s">
        <v>96</v>
      </c>
      <c r="L4" s="75" t="s">
        <v>97</v>
      </c>
      <c r="M4" s="74" t="s">
        <v>98</v>
      </c>
      <c r="N4" s="74" t="s">
        <v>99</v>
      </c>
      <c r="O4" s="74" t="s">
        <v>100</v>
      </c>
      <c r="P4" s="93" t="s">
        <v>133</v>
      </c>
    </row>
    <row r="5" s="4" customFormat="1" ht="23" customHeight="1" spans="1:16">
      <c r="A5" s="71"/>
      <c r="B5" s="76" t="s">
        <v>134</v>
      </c>
      <c r="C5" s="76" t="s">
        <v>135</v>
      </c>
      <c r="D5" s="76" t="s">
        <v>136</v>
      </c>
      <c r="E5" s="76" t="s">
        <v>137</v>
      </c>
      <c r="F5" s="76" t="s">
        <v>138</v>
      </c>
      <c r="G5" s="76" t="s">
        <v>139</v>
      </c>
      <c r="H5" s="76" t="s">
        <v>140</v>
      </c>
      <c r="I5" s="91"/>
      <c r="J5" s="74" t="s">
        <v>134</v>
      </c>
      <c r="K5" s="74" t="s">
        <v>135</v>
      </c>
      <c r="L5" s="75" t="s">
        <v>136</v>
      </c>
      <c r="M5" s="74" t="s">
        <v>137</v>
      </c>
      <c r="N5" s="74" t="s">
        <v>138</v>
      </c>
      <c r="O5" s="74" t="s">
        <v>139</v>
      </c>
      <c r="P5" s="93" t="s">
        <v>140</v>
      </c>
    </row>
    <row r="6" s="4" customFormat="1" ht="21" customHeight="1" spans="1:16">
      <c r="A6" s="77" t="s">
        <v>141</v>
      </c>
      <c r="B6" s="78">
        <f>C6-1</f>
        <v>68</v>
      </c>
      <c r="C6" s="78">
        <f>D6-2</f>
        <v>69</v>
      </c>
      <c r="D6" s="78">
        <v>71</v>
      </c>
      <c r="E6" s="78">
        <f>D6+2</f>
        <v>73</v>
      </c>
      <c r="F6" s="78">
        <f>E6+2</f>
        <v>75</v>
      </c>
      <c r="G6" s="78">
        <f>F6+1</f>
        <v>76</v>
      </c>
      <c r="H6" s="78">
        <f>G6+1</f>
        <v>77</v>
      </c>
      <c r="I6" s="91"/>
      <c r="J6" s="91" t="s">
        <v>142</v>
      </c>
      <c r="K6" s="91" t="s">
        <v>143</v>
      </c>
      <c r="L6" s="91" t="s">
        <v>144</v>
      </c>
      <c r="M6" s="91" t="s">
        <v>143</v>
      </c>
      <c r="N6" s="91" t="s">
        <v>142</v>
      </c>
      <c r="O6" s="91" t="s">
        <v>145</v>
      </c>
      <c r="P6" s="94"/>
    </row>
    <row r="7" s="4" customFormat="1" ht="21" customHeight="1" spans="1:16">
      <c r="A7" s="77" t="s">
        <v>146</v>
      </c>
      <c r="B7" s="78">
        <f>C7-1</f>
        <v>66</v>
      </c>
      <c r="C7" s="78">
        <f>D7-2</f>
        <v>67</v>
      </c>
      <c r="D7" s="78">
        <v>69</v>
      </c>
      <c r="E7" s="78">
        <f>D7+2</f>
        <v>71</v>
      </c>
      <c r="F7" s="78">
        <f>E7+2</f>
        <v>73</v>
      </c>
      <c r="G7" s="78">
        <f>F7+1</f>
        <v>74</v>
      </c>
      <c r="H7" s="78">
        <f>G7+1</f>
        <v>75</v>
      </c>
      <c r="I7" s="91"/>
      <c r="J7" s="91" t="s">
        <v>147</v>
      </c>
      <c r="K7" s="91" t="s">
        <v>143</v>
      </c>
      <c r="L7" s="91">
        <f>0.3/0.3</f>
        <v>1</v>
      </c>
      <c r="M7" s="91" t="s">
        <v>144</v>
      </c>
      <c r="N7" s="91" t="s">
        <v>148</v>
      </c>
      <c r="O7" s="91" t="s">
        <v>149</v>
      </c>
      <c r="P7" s="94"/>
    </row>
    <row r="8" s="4" customFormat="1" ht="21" customHeight="1" spans="1:16">
      <c r="A8" s="77" t="s">
        <v>150</v>
      </c>
      <c r="B8" s="78">
        <f>C8-4</f>
        <v>108</v>
      </c>
      <c r="C8" s="78">
        <f>D8-4</f>
        <v>112</v>
      </c>
      <c r="D8" s="78">
        <v>116</v>
      </c>
      <c r="E8" s="78">
        <f>D8+4</f>
        <v>120</v>
      </c>
      <c r="F8" s="78">
        <f>E8+4</f>
        <v>124</v>
      </c>
      <c r="G8" s="78">
        <f>F8+6</f>
        <v>130</v>
      </c>
      <c r="H8" s="78">
        <f>G8+6</f>
        <v>136</v>
      </c>
      <c r="I8" s="91"/>
      <c r="J8" s="91" t="s">
        <v>151</v>
      </c>
      <c r="K8" s="91" t="s">
        <v>143</v>
      </c>
      <c r="L8" s="91" t="s">
        <v>143</v>
      </c>
      <c r="M8" s="91" t="s">
        <v>143</v>
      </c>
      <c r="N8" s="91" t="s">
        <v>143</v>
      </c>
      <c r="O8" s="91" t="s">
        <v>143</v>
      </c>
      <c r="P8" s="94"/>
    </row>
    <row r="9" s="4" customFormat="1" ht="21" customHeight="1" spans="1:16">
      <c r="A9" s="77" t="s">
        <v>152</v>
      </c>
      <c r="B9" s="78">
        <f>C9-4</f>
        <v>106</v>
      </c>
      <c r="C9" s="78">
        <f>D9-4</f>
        <v>110</v>
      </c>
      <c r="D9" s="78">
        <v>114</v>
      </c>
      <c r="E9" s="78">
        <f>D9+4</f>
        <v>118</v>
      </c>
      <c r="F9" s="78">
        <f>E9+5</f>
        <v>123</v>
      </c>
      <c r="G9" s="78">
        <f>F9+6</f>
        <v>129</v>
      </c>
      <c r="H9" s="78">
        <f>G9+7</f>
        <v>136</v>
      </c>
      <c r="I9" s="91"/>
      <c r="J9" s="91" t="s">
        <v>143</v>
      </c>
      <c r="K9" s="91" t="s">
        <v>143</v>
      </c>
      <c r="L9" s="91" t="s">
        <v>143</v>
      </c>
      <c r="M9" s="91" t="s">
        <v>153</v>
      </c>
      <c r="N9" s="91" t="s">
        <v>143</v>
      </c>
      <c r="O9" s="91" t="s">
        <v>143</v>
      </c>
      <c r="P9" s="94"/>
    </row>
    <row r="10" s="4" customFormat="1" ht="21" customHeight="1" spans="1:16">
      <c r="A10" s="77" t="s">
        <v>154</v>
      </c>
      <c r="B10" s="78">
        <f>C10-1.2</f>
        <v>45.6</v>
      </c>
      <c r="C10" s="78">
        <f>D10-1.2</f>
        <v>46.8</v>
      </c>
      <c r="D10" s="78">
        <v>48</v>
      </c>
      <c r="E10" s="78">
        <f>D10+1.2</f>
        <v>49.2</v>
      </c>
      <c r="F10" s="78">
        <f>E10+1.2</f>
        <v>50.4</v>
      </c>
      <c r="G10" s="78">
        <f>F10+1.4</f>
        <v>51.8</v>
      </c>
      <c r="H10" s="78">
        <f>G10+1.4</f>
        <v>53.2</v>
      </c>
      <c r="I10" s="91"/>
      <c r="J10" s="91" t="s">
        <v>143</v>
      </c>
      <c r="K10" s="91" t="s">
        <v>143</v>
      </c>
      <c r="L10" s="91" t="s">
        <v>143</v>
      </c>
      <c r="M10" s="91" t="s">
        <v>143</v>
      </c>
      <c r="N10" s="91" t="s">
        <v>143</v>
      </c>
      <c r="O10" s="91" t="s">
        <v>143</v>
      </c>
      <c r="P10" s="94"/>
    </row>
    <row r="11" s="4" customFormat="1" ht="21" customHeight="1" spans="1:16">
      <c r="A11" s="77" t="s">
        <v>155</v>
      </c>
      <c r="B11" s="78">
        <f>C11</f>
        <v>7.5</v>
      </c>
      <c r="C11" s="78">
        <f>D11</f>
        <v>7.5</v>
      </c>
      <c r="D11" s="78">
        <v>7.5</v>
      </c>
      <c r="E11" s="78">
        <f t="shared" ref="E11:H11" si="0">D11</f>
        <v>7.5</v>
      </c>
      <c r="F11" s="78">
        <f t="shared" si="0"/>
        <v>7.5</v>
      </c>
      <c r="G11" s="78">
        <f t="shared" si="0"/>
        <v>7.5</v>
      </c>
      <c r="H11" s="78">
        <f t="shared" si="0"/>
        <v>7.5</v>
      </c>
      <c r="I11" s="91"/>
      <c r="J11" s="91" t="s">
        <v>156</v>
      </c>
      <c r="K11" s="91" t="s">
        <v>157</v>
      </c>
      <c r="L11" s="91" t="s">
        <v>158</v>
      </c>
      <c r="M11" s="91" t="s">
        <v>159</v>
      </c>
      <c r="N11" s="91" t="s">
        <v>157</v>
      </c>
      <c r="O11" s="91" t="s">
        <v>160</v>
      </c>
      <c r="P11" s="94"/>
    </row>
    <row r="12" s="4" customFormat="1" ht="21" customHeight="1" spans="1:16">
      <c r="A12" s="77" t="s">
        <v>161</v>
      </c>
      <c r="B12" s="78">
        <f>C12-1</f>
        <v>47</v>
      </c>
      <c r="C12" s="78">
        <f>D12-1</f>
        <v>48</v>
      </c>
      <c r="D12" s="78">
        <v>49</v>
      </c>
      <c r="E12" s="78">
        <f>D12+1</f>
        <v>50</v>
      </c>
      <c r="F12" s="78">
        <f>E12+1</f>
        <v>51</v>
      </c>
      <c r="G12" s="78">
        <f>F12+1.5</f>
        <v>52.5</v>
      </c>
      <c r="H12" s="78">
        <f>G12+1.5</f>
        <v>54</v>
      </c>
      <c r="I12" s="91"/>
      <c r="J12" s="91" t="s">
        <v>162</v>
      </c>
      <c r="K12" s="91" t="s">
        <v>163</v>
      </c>
      <c r="L12" s="91" t="s">
        <v>143</v>
      </c>
      <c r="M12" s="91" t="s">
        <v>153</v>
      </c>
      <c r="N12" s="91" t="s">
        <v>143</v>
      </c>
      <c r="O12" s="91" t="s">
        <v>164</v>
      </c>
      <c r="P12" s="94"/>
    </row>
    <row r="13" s="4" customFormat="1" ht="21" customHeight="1" spans="1:16">
      <c r="A13" s="77" t="s">
        <v>165</v>
      </c>
      <c r="B13" s="78">
        <f>C13-1</f>
        <v>49</v>
      </c>
      <c r="C13" s="78">
        <f>D13-1</f>
        <v>50</v>
      </c>
      <c r="D13" s="78">
        <v>51</v>
      </c>
      <c r="E13" s="78">
        <f>D13+1</f>
        <v>52</v>
      </c>
      <c r="F13" s="78">
        <f>E13+1</f>
        <v>53</v>
      </c>
      <c r="G13" s="78">
        <f>F13+1.5</f>
        <v>54.5</v>
      </c>
      <c r="H13" s="78">
        <f>G13+1.5</f>
        <v>56</v>
      </c>
      <c r="I13" s="91"/>
      <c r="J13" s="91" t="s">
        <v>166</v>
      </c>
      <c r="K13" s="91" t="s">
        <v>167</v>
      </c>
      <c r="L13" s="91" t="s">
        <v>167</v>
      </c>
      <c r="M13" s="91" t="s">
        <v>167</v>
      </c>
      <c r="N13" s="91" t="s">
        <v>167</v>
      </c>
      <c r="O13" s="91" t="s">
        <v>167</v>
      </c>
      <c r="P13" s="94"/>
    </row>
    <row r="14" s="4" customFormat="1" ht="21" customHeight="1" spans="1:16">
      <c r="A14" s="77" t="s">
        <v>168</v>
      </c>
      <c r="B14" s="78">
        <f>C14-0.6</f>
        <v>61.2</v>
      </c>
      <c r="C14" s="78">
        <f>D14-1.2</f>
        <v>61.8</v>
      </c>
      <c r="D14" s="78">
        <v>63</v>
      </c>
      <c r="E14" s="78">
        <f>D14+1.2</f>
        <v>64.2</v>
      </c>
      <c r="F14" s="78">
        <f>E14+1.2</f>
        <v>65.4</v>
      </c>
      <c r="G14" s="78">
        <f t="shared" ref="G14:G18" si="1">F14+0.6</f>
        <v>66</v>
      </c>
      <c r="H14" s="78">
        <f t="shared" ref="H14:H18" si="2">G14+0.6</f>
        <v>66.6</v>
      </c>
      <c r="I14" s="91"/>
      <c r="J14" s="91" t="s">
        <v>144</v>
      </c>
      <c r="K14" s="91" t="s">
        <v>143</v>
      </c>
      <c r="L14" s="91" t="s">
        <v>166</v>
      </c>
      <c r="M14" s="91" t="s">
        <v>166</v>
      </c>
      <c r="N14" s="91" t="s">
        <v>167</v>
      </c>
      <c r="O14" s="91" t="s">
        <v>167</v>
      </c>
      <c r="P14" s="94"/>
    </row>
    <row r="15" s="4" customFormat="1" ht="21" customHeight="1" spans="1:16">
      <c r="A15" s="77" t="s">
        <v>169</v>
      </c>
      <c r="B15" s="78">
        <f>C15-0.8</f>
        <v>21.4</v>
      </c>
      <c r="C15" s="78">
        <f>D15-0.8</f>
        <v>22.2</v>
      </c>
      <c r="D15" s="78">
        <v>23</v>
      </c>
      <c r="E15" s="78">
        <f>D15+0.8</f>
        <v>23.8</v>
      </c>
      <c r="F15" s="78">
        <f>E15+0.8</f>
        <v>24.6</v>
      </c>
      <c r="G15" s="78">
        <f>F15+1.1</f>
        <v>25.7</v>
      </c>
      <c r="H15" s="78">
        <f>G15+1.1</f>
        <v>26.8</v>
      </c>
      <c r="I15" s="91"/>
      <c r="J15" s="91" t="s">
        <v>143</v>
      </c>
      <c r="K15" s="91" t="s">
        <v>143</v>
      </c>
      <c r="L15" s="91" t="s">
        <v>143</v>
      </c>
      <c r="M15" s="91" t="s">
        <v>143</v>
      </c>
      <c r="N15" s="91" t="s">
        <v>143</v>
      </c>
      <c r="O15" s="91" t="s">
        <v>143</v>
      </c>
      <c r="P15" s="94"/>
    </row>
    <row r="16" s="4" customFormat="1" ht="21" customHeight="1" spans="1:16">
      <c r="A16" s="77" t="s">
        <v>170</v>
      </c>
      <c r="B16" s="78">
        <f>C16-0.6</f>
        <v>18.3</v>
      </c>
      <c r="C16" s="78">
        <f>D16-0.6</f>
        <v>18.9</v>
      </c>
      <c r="D16" s="78">
        <v>19.5</v>
      </c>
      <c r="E16" s="78">
        <f>D16+0.6</f>
        <v>20.1</v>
      </c>
      <c r="F16" s="78">
        <f>E16+0.6</f>
        <v>20.7</v>
      </c>
      <c r="G16" s="78">
        <f>F16+0.95</f>
        <v>21.65</v>
      </c>
      <c r="H16" s="78">
        <f>G16+0.95</f>
        <v>22.6</v>
      </c>
      <c r="I16" s="91"/>
      <c r="J16" s="91" t="s">
        <v>143</v>
      </c>
      <c r="K16" s="91" t="s">
        <v>143</v>
      </c>
      <c r="L16" s="91" t="s">
        <v>143</v>
      </c>
      <c r="M16" s="91" t="s">
        <v>143</v>
      </c>
      <c r="N16" s="91" t="s">
        <v>143</v>
      </c>
      <c r="O16" s="91" t="s">
        <v>143</v>
      </c>
      <c r="P16" s="94"/>
    </row>
    <row r="17" s="4" customFormat="1" ht="21" customHeight="1" spans="1:16">
      <c r="A17" s="77" t="s">
        <v>171</v>
      </c>
      <c r="B17" s="78">
        <f>C17-0.4</f>
        <v>9.7</v>
      </c>
      <c r="C17" s="78">
        <f>D17-0.4</f>
        <v>10.1</v>
      </c>
      <c r="D17" s="78">
        <v>10.5</v>
      </c>
      <c r="E17" s="78">
        <f>D17+0.4</f>
        <v>10.9</v>
      </c>
      <c r="F17" s="78">
        <f>E17+0.4</f>
        <v>11.3</v>
      </c>
      <c r="G17" s="78">
        <f t="shared" si="1"/>
        <v>11.9</v>
      </c>
      <c r="H17" s="78">
        <f t="shared" si="2"/>
        <v>12.5</v>
      </c>
      <c r="I17" s="91"/>
      <c r="J17" s="91"/>
      <c r="K17" s="91" t="s">
        <v>143</v>
      </c>
      <c r="L17" s="91" t="s">
        <v>143</v>
      </c>
      <c r="M17" s="91" t="s">
        <v>143</v>
      </c>
      <c r="N17" s="91" t="s">
        <v>143</v>
      </c>
      <c r="O17" s="91" t="s">
        <v>143</v>
      </c>
      <c r="P17" s="94"/>
    </row>
    <row r="18" s="4" customFormat="1" ht="21" customHeight="1" spans="1:16">
      <c r="A18" s="77" t="s">
        <v>172</v>
      </c>
      <c r="B18" s="78">
        <f>C18-0.4</f>
        <v>13.7</v>
      </c>
      <c r="C18" s="78">
        <f>D18-0.4</f>
        <v>14.1</v>
      </c>
      <c r="D18" s="78">
        <v>14.5</v>
      </c>
      <c r="E18" s="78">
        <f>D18+0.4</f>
        <v>14.9</v>
      </c>
      <c r="F18" s="78">
        <f>E18+0.4</f>
        <v>15.3</v>
      </c>
      <c r="G18" s="78">
        <f t="shared" si="1"/>
        <v>15.9</v>
      </c>
      <c r="H18" s="78">
        <f t="shared" si="2"/>
        <v>16.5</v>
      </c>
      <c r="I18" s="91"/>
      <c r="J18" s="91" t="s">
        <v>173</v>
      </c>
      <c r="K18" s="91" t="s">
        <v>167</v>
      </c>
      <c r="L18" s="91" t="s">
        <v>167</v>
      </c>
      <c r="M18" s="91" t="s">
        <v>174</v>
      </c>
      <c r="N18" s="91" t="s">
        <v>167</v>
      </c>
      <c r="O18" s="91" t="s">
        <v>142</v>
      </c>
      <c r="P18" s="94"/>
    </row>
    <row r="19" s="4" customFormat="1" ht="21" customHeight="1" spans="1:16">
      <c r="A19" s="79" t="s">
        <v>175</v>
      </c>
      <c r="B19" s="78">
        <f>C19</f>
        <v>16</v>
      </c>
      <c r="C19" s="78">
        <f>D19-1</f>
        <v>16</v>
      </c>
      <c r="D19" s="78">
        <v>17</v>
      </c>
      <c r="E19" s="78">
        <f t="shared" ref="E19:H19" si="3">D19</f>
        <v>17</v>
      </c>
      <c r="F19" s="78">
        <f>D19+2</f>
        <v>19</v>
      </c>
      <c r="G19" s="78">
        <f t="shared" si="3"/>
        <v>19</v>
      </c>
      <c r="H19" s="78">
        <f t="shared" si="3"/>
        <v>19</v>
      </c>
      <c r="I19" s="91"/>
      <c r="J19" s="91" t="s">
        <v>144</v>
      </c>
      <c r="K19" s="91" t="s">
        <v>143</v>
      </c>
      <c r="L19" s="91" t="s">
        <v>166</v>
      </c>
      <c r="M19" s="91" t="s">
        <v>166</v>
      </c>
      <c r="N19" s="91" t="s">
        <v>167</v>
      </c>
      <c r="O19" s="91" t="s">
        <v>167</v>
      </c>
      <c r="P19" s="94"/>
    </row>
    <row r="20" s="4" customFormat="1" ht="21" customHeight="1" spans="1:16">
      <c r="A20" s="79" t="s">
        <v>176</v>
      </c>
      <c r="B20" s="80"/>
      <c r="C20" s="80"/>
      <c r="D20" s="80"/>
      <c r="E20" s="81"/>
      <c r="F20" s="80"/>
      <c r="G20" s="80"/>
      <c r="H20" s="80"/>
      <c r="I20" s="91"/>
      <c r="J20" s="91"/>
      <c r="K20" s="91"/>
      <c r="L20" s="91"/>
      <c r="M20" s="91"/>
      <c r="N20" s="91"/>
      <c r="O20" s="91"/>
      <c r="P20" s="94"/>
    </row>
    <row r="21" s="64" customFormat="1" ht="23" customHeight="1" spans="1:16">
      <c r="A21" s="82"/>
      <c r="B21" s="83"/>
      <c r="C21" s="83"/>
      <c r="D21" s="83"/>
      <c r="E21" s="83"/>
      <c r="F21" s="83"/>
      <c r="G21" s="83"/>
      <c r="H21" s="83"/>
      <c r="I21" s="83"/>
      <c r="J21" s="95"/>
      <c r="K21" s="96"/>
      <c r="L21" s="95"/>
      <c r="M21" s="95"/>
      <c r="N21" s="95"/>
      <c r="O21" s="95"/>
      <c r="P21" s="97"/>
    </row>
    <row r="22" s="64" customFormat="1" ht="47" customHeight="1" spans="1:16">
      <c r="A22" s="84"/>
      <c r="B22" s="85"/>
      <c r="C22" s="85"/>
      <c r="D22" s="85"/>
      <c r="E22" s="85"/>
      <c r="F22" s="85"/>
      <c r="G22" s="85"/>
      <c r="H22" s="85"/>
      <c r="I22" s="85"/>
      <c r="J22" s="98" t="s">
        <v>177</v>
      </c>
      <c r="K22" s="99"/>
      <c r="L22" s="98" t="s">
        <v>178</v>
      </c>
      <c r="M22" s="98"/>
      <c r="N22" s="98" t="s">
        <v>179</v>
      </c>
      <c r="O22" s="98"/>
      <c r="P22" s="100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F6" sqref="F6"/>
    </sheetView>
  </sheetViews>
  <sheetFormatPr defaultColWidth="8.8" defaultRowHeight="15"/>
  <cols>
    <col min="5" max="5" width="11.6" customWidth="1"/>
  </cols>
  <sheetData>
    <row r="1" ht="26.25" spans="1:11">
      <c r="A1" s="101" t="s">
        <v>199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>
      <c r="A2" s="102" t="s">
        <v>37</v>
      </c>
      <c r="B2" s="103" t="s">
        <v>38</v>
      </c>
      <c r="C2" s="103"/>
      <c r="D2" s="104" t="s">
        <v>46</v>
      </c>
      <c r="E2" s="105" t="s">
        <v>47</v>
      </c>
      <c r="F2" s="106" t="s">
        <v>200</v>
      </c>
      <c r="G2" s="107" t="s">
        <v>53</v>
      </c>
      <c r="H2" s="107"/>
      <c r="I2" s="136" t="s">
        <v>41</v>
      </c>
      <c r="J2" s="107" t="s">
        <v>42</v>
      </c>
      <c r="K2" s="140"/>
    </row>
    <row r="3" spans="1:11">
      <c r="A3" s="108" t="s">
        <v>59</v>
      </c>
      <c r="B3" s="109">
        <v>20100</v>
      </c>
      <c r="C3" s="109"/>
      <c r="D3" s="110" t="s">
        <v>201</v>
      </c>
      <c r="E3" s="111">
        <v>45347</v>
      </c>
      <c r="F3" s="111"/>
      <c r="G3" s="111"/>
      <c r="H3" s="112" t="s">
        <v>202</v>
      </c>
      <c r="I3" s="112"/>
      <c r="J3" s="112"/>
      <c r="K3" s="141"/>
    </row>
    <row r="4" spans="1:11">
      <c r="A4" s="113" t="s">
        <v>56</v>
      </c>
      <c r="B4" s="114">
        <v>1</v>
      </c>
      <c r="C4" s="114">
        <v>6</v>
      </c>
      <c r="D4" s="115" t="s">
        <v>203</v>
      </c>
      <c r="E4" s="116" t="s">
        <v>204</v>
      </c>
      <c r="F4" s="116"/>
      <c r="G4" s="116"/>
      <c r="H4" s="115" t="s">
        <v>205</v>
      </c>
      <c r="I4" s="115"/>
      <c r="J4" s="129" t="s">
        <v>50</v>
      </c>
      <c r="K4" s="142" t="s">
        <v>51</v>
      </c>
    </row>
    <row r="5" spans="1:11">
      <c r="A5" s="113" t="s">
        <v>206</v>
      </c>
      <c r="B5" s="109">
        <v>1</v>
      </c>
      <c r="C5" s="109"/>
      <c r="D5" s="110" t="s">
        <v>207</v>
      </c>
      <c r="E5" s="110" t="s">
        <v>208</v>
      </c>
      <c r="F5" s="110" t="s">
        <v>209</v>
      </c>
      <c r="G5" s="110" t="s">
        <v>210</v>
      </c>
      <c r="H5" s="115" t="s">
        <v>211</v>
      </c>
      <c r="I5" s="115"/>
      <c r="J5" s="129" t="s">
        <v>50</v>
      </c>
      <c r="K5" s="142" t="s">
        <v>51</v>
      </c>
    </row>
    <row r="6" spans="1:11">
      <c r="A6" s="117" t="s">
        <v>212</v>
      </c>
      <c r="B6" s="118">
        <v>80</v>
      </c>
      <c r="C6" s="118"/>
      <c r="D6" s="119" t="s">
        <v>213</v>
      </c>
      <c r="E6" s="120"/>
      <c r="F6" s="121">
        <v>4410</v>
      </c>
      <c r="G6" s="119"/>
      <c r="H6" s="122" t="s">
        <v>214</v>
      </c>
      <c r="I6" s="122"/>
      <c r="J6" s="121" t="s">
        <v>50</v>
      </c>
      <c r="K6" s="143" t="s">
        <v>51</v>
      </c>
    </row>
    <row r="7" ht="15.7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215</v>
      </c>
      <c r="B8" s="106" t="s">
        <v>216</v>
      </c>
      <c r="C8" s="106" t="s">
        <v>217</v>
      </c>
      <c r="D8" s="106" t="s">
        <v>218</v>
      </c>
      <c r="E8" s="106" t="s">
        <v>219</v>
      </c>
      <c r="F8" s="106" t="s">
        <v>220</v>
      </c>
      <c r="G8" s="127" t="s">
        <v>221</v>
      </c>
      <c r="H8" s="128"/>
      <c r="I8" s="128"/>
      <c r="J8" s="128"/>
      <c r="K8" s="144"/>
    </row>
    <row r="9" spans="1:11">
      <c r="A9" s="113" t="s">
        <v>222</v>
      </c>
      <c r="B9" s="115"/>
      <c r="C9" s="129" t="s">
        <v>50</v>
      </c>
      <c r="D9" s="129" t="s">
        <v>51</v>
      </c>
      <c r="E9" s="110" t="s">
        <v>223</v>
      </c>
      <c r="F9" s="130" t="s">
        <v>224</v>
      </c>
      <c r="G9" s="131"/>
      <c r="H9" s="132"/>
      <c r="I9" s="132"/>
      <c r="J9" s="132"/>
      <c r="K9" s="145"/>
    </row>
    <row r="10" spans="1:11">
      <c r="A10" s="113" t="s">
        <v>225</v>
      </c>
      <c r="B10" s="115"/>
      <c r="C10" s="129" t="s">
        <v>50</v>
      </c>
      <c r="D10" s="129" t="s">
        <v>51</v>
      </c>
      <c r="E10" s="110" t="s">
        <v>226</v>
      </c>
      <c r="F10" s="130" t="s">
        <v>189</v>
      </c>
      <c r="G10" s="131" t="s">
        <v>227</v>
      </c>
      <c r="H10" s="132"/>
      <c r="I10" s="132"/>
      <c r="J10" s="132"/>
      <c r="K10" s="145"/>
    </row>
    <row r="11" spans="1:11">
      <c r="A11" s="133" t="s">
        <v>190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46"/>
    </row>
    <row r="12" spans="1:11">
      <c r="A12" s="108" t="s">
        <v>73</v>
      </c>
      <c r="B12" s="129" t="s">
        <v>69</v>
      </c>
      <c r="C12" s="129" t="s">
        <v>70</v>
      </c>
      <c r="D12" s="130"/>
      <c r="E12" s="110" t="s">
        <v>71</v>
      </c>
      <c r="F12" s="129" t="s">
        <v>69</v>
      </c>
      <c r="G12" s="129" t="s">
        <v>70</v>
      </c>
      <c r="H12" s="129"/>
      <c r="I12" s="110" t="s">
        <v>228</v>
      </c>
      <c r="J12" s="129" t="s">
        <v>69</v>
      </c>
      <c r="K12" s="142" t="s">
        <v>70</v>
      </c>
    </row>
    <row r="13" spans="1:11">
      <c r="A13" s="108" t="s">
        <v>76</v>
      </c>
      <c r="B13" s="129" t="s">
        <v>69</v>
      </c>
      <c r="C13" s="129" t="s">
        <v>70</v>
      </c>
      <c r="D13" s="130"/>
      <c r="E13" s="110" t="s">
        <v>81</v>
      </c>
      <c r="F13" s="129" t="s">
        <v>69</v>
      </c>
      <c r="G13" s="129" t="s">
        <v>70</v>
      </c>
      <c r="H13" s="129"/>
      <c r="I13" s="110" t="s">
        <v>229</v>
      </c>
      <c r="J13" s="129" t="s">
        <v>69</v>
      </c>
      <c r="K13" s="142" t="s">
        <v>70</v>
      </c>
    </row>
    <row r="14" ht="15.75" spans="1:11">
      <c r="A14" s="117" t="s">
        <v>230</v>
      </c>
      <c r="B14" s="121" t="s">
        <v>69</v>
      </c>
      <c r="C14" s="121" t="s">
        <v>70</v>
      </c>
      <c r="D14" s="120"/>
      <c r="E14" s="119" t="s">
        <v>231</v>
      </c>
      <c r="F14" s="121" t="s">
        <v>69</v>
      </c>
      <c r="G14" s="121" t="s">
        <v>70</v>
      </c>
      <c r="H14" s="121"/>
      <c r="I14" s="119" t="s">
        <v>232</v>
      </c>
      <c r="J14" s="121" t="s">
        <v>69</v>
      </c>
      <c r="K14" s="143" t="s">
        <v>70</v>
      </c>
    </row>
    <row r="15" ht="15.7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pans="1:11">
      <c r="A16" s="102" t="s">
        <v>233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47"/>
    </row>
    <row r="17" spans="1:11">
      <c r="A17" s="113" t="s">
        <v>234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8"/>
    </row>
    <row r="18" spans="1:11">
      <c r="A18" s="113" t="s">
        <v>235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8"/>
    </row>
    <row r="19" spans="1:11">
      <c r="A19" s="137" t="s">
        <v>236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42"/>
    </row>
    <row r="20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49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49"/>
    </row>
  </sheetData>
  <mergeCells count="2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28" name="Check Box 36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485140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4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204470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5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497840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6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104140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name="Check Box 40" r:id="rId7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383540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name="Check Box 41" r:id="rId8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383540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name="Check Box 42" r:id="rId9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104140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name="Check Box 43" r:id="rId10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383540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name="Check Box 44" r:id="rId11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104140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name="Check Box 45" r:id="rId12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104140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name="Check Box 46" r:id="rId1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104140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name="Check Box 47" r:id="rId14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104140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name="Check Box 48" r:id="rId15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name="Check Box 49" r:id="rId16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name="Check Box 50" r:id="rId17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name="Check Box 51" r:id="rId18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485140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name="Check Box 52" r:id="rId19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256540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name="Check Box 53" r:id="rId20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256540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name="Check Box 54" r:id="rId21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284480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name="Check Box 55" r:id="rId22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421640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name="Check Box 56" r:id="rId23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154940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name="Check Box 57" r:id="rId24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104140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name="Check Box 58" r:id="rId25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104140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name="Check Box 59" r:id="rId26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name="Check Box 60" r:id="rId2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name="Check Box 61" r:id="rId2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name="Check Box 62" r:id="rId29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256540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name="Check Box 63" r:id="rId30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485140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name="Check Box 64" r:id="rId31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362585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name="Check Box 65" r:id="rId32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358140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name="Check Box 66" r:id="rId33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370840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name="Check Box 67" r:id="rId34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150495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name="Check Box 68" r:id="rId35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113665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G10" sqref="G10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2.3" style="64" customWidth="1"/>
    <col min="11" max="11" width="10.6" style="64" customWidth="1"/>
    <col min="12" max="12" width="10.5" style="64" customWidth="1"/>
    <col min="13" max="13" width="10.6" style="64" customWidth="1"/>
    <col min="14" max="14" width="14.6" style="64" customWidth="1"/>
    <col min="15" max="15" width="10.6" style="64" customWidth="1"/>
    <col min="16" max="16" width="9.375" style="64" customWidth="1"/>
    <col min="17" max="16383" width="9" style="64"/>
  </cols>
  <sheetData>
    <row r="1" s="64" customFormat="1" ht="30" customHeight="1" spans="1:16">
      <c r="A1" s="65" t="s">
        <v>128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6"/>
    </row>
    <row r="2" s="4" customFormat="1" ht="25" customHeight="1" spans="1:16">
      <c r="A2" s="67" t="s">
        <v>46</v>
      </c>
      <c r="B2" s="68" t="s">
        <v>47</v>
      </c>
      <c r="C2" s="68"/>
      <c r="D2" s="69" t="s">
        <v>129</v>
      </c>
      <c r="E2" s="70"/>
      <c r="F2" s="70"/>
      <c r="G2" s="70"/>
      <c r="H2" s="70"/>
      <c r="I2" s="87"/>
      <c r="J2" s="88" t="s">
        <v>41</v>
      </c>
      <c r="K2" s="89" t="s">
        <v>42</v>
      </c>
      <c r="L2" s="89"/>
      <c r="M2" s="89"/>
      <c r="N2" s="89"/>
      <c r="O2" s="89"/>
      <c r="P2" s="90"/>
    </row>
    <row r="3" s="4" customFormat="1" ht="23" customHeight="1" spans="1:16">
      <c r="A3" s="71" t="s">
        <v>130</v>
      </c>
      <c r="B3" s="70" t="s">
        <v>131</v>
      </c>
      <c r="C3" s="72"/>
      <c r="D3" s="72"/>
      <c r="E3" s="72"/>
      <c r="F3" s="72"/>
      <c r="G3" s="72"/>
      <c r="H3" s="72"/>
      <c r="I3" s="91"/>
      <c r="J3" s="70" t="s">
        <v>132</v>
      </c>
      <c r="K3" s="72"/>
      <c r="L3" s="72"/>
      <c r="M3" s="72"/>
      <c r="N3" s="72"/>
      <c r="O3" s="72"/>
      <c r="P3" s="92"/>
    </row>
    <row r="4" s="4" customFormat="1" ht="23" customHeight="1" spans="1:16">
      <c r="A4" s="73"/>
      <c r="B4" s="74" t="s">
        <v>95</v>
      </c>
      <c r="C4" s="74" t="s">
        <v>96</v>
      </c>
      <c r="D4" s="75" t="s">
        <v>97</v>
      </c>
      <c r="E4" s="74" t="s">
        <v>98</v>
      </c>
      <c r="F4" s="74" t="s">
        <v>99</v>
      </c>
      <c r="G4" s="74" t="s">
        <v>100</v>
      </c>
      <c r="H4" s="74" t="s">
        <v>133</v>
      </c>
      <c r="I4" s="91"/>
      <c r="J4" s="74" t="s">
        <v>95</v>
      </c>
      <c r="K4" s="74" t="s">
        <v>96</v>
      </c>
      <c r="L4" s="75" t="s">
        <v>97</v>
      </c>
      <c r="M4" s="74" t="s">
        <v>98</v>
      </c>
      <c r="N4" s="74" t="s">
        <v>99</v>
      </c>
      <c r="O4" s="74" t="s">
        <v>100</v>
      </c>
      <c r="P4" s="93" t="s">
        <v>133</v>
      </c>
    </row>
    <row r="5" s="4" customFormat="1" ht="23" customHeight="1" spans="1:16">
      <c r="A5" s="71"/>
      <c r="B5" s="76" t="s">
        <v>134</v>
      </c>
      <c r="C5" s="76" t="s">
        <v>135</v>
      </c>
      <c r="D5" s="76" t="s">
        <v>136</v>
      </c>
      <c r="E5" s="76" t="s">
        <v>137</v>
      </c>
      <c r="F5" s="76" t="s">
        <v>138</v>
      </c>
      <c r="G5" s="76" t="s">
        <v>139</v>
      </c>
      <c r="H5" s="76" t="s">
        <v>140</v>
      </c>
      <c r="I5" s="91"/>
      <c r="J5" s="74" t="s">
        <v>134</v>
      </c>
      <c r="K5" s="74" t="s">
        <v>135</v>
      </c>
      <c r="L5" s="75" t="s">
        <v>136</v>
      </c>
      <c r="M5" s="74" t="s">
        <v>137</v>
      </c>
      <c r="N5" s="74" t="s">
        <v>138</v>
      </c>
      <c r="O5" s="74" t="s">
        <v>139</v>
      </c>
      <c r="P5" s="93" t="s">
        <v>140</v>
      </c>
    </row>
    <row r="6" s="4" customFormat="1" ht="21" customHeight="1" spans="1:16">
      <c r="A6" s="77" t="s">
        <v>141</v>
      </c>
      <c r="B6" s="78">
        <f>C6-1</f>
        <v>68</v>
      </c>
      <c r="C6" s="78">
        <f>D6-2</f>
        <v>69</v>
      </c>
      <c r="D6" s="78">
        <v>71</v>
      </c>
      <c r="E6" s="78">
        <f>D6+2</f>
        <v>73</v>
      </c>
      <c r="F6" s="78">
        <f>E6+2</f>
        <v>75</v>
      </c>
      <c r="G6" s="78">
        <f>F6+1</f>
        <v>76</v>
      </c>
      <c r="H6" s="78">
        <f>G6+1</f>
        <v>77</v>
      </c>
      <c r="I6" s="91"/>
      <c r="J6" s="91" t="s">
        <v>142</v>
      </c>
      <c r="K6" s="91" t="s">
        <v>143</v>
      </c>
      <c r="L6" s="91" t="s">
        <v>144</v>
      </c>
      <c r="M6" s="91" t="s">
        <v>143</v>
      </c>
      <c r="N6" s="91" t="s">
        <v>142</v>
      </c>
      <c r="O6" s="91" t="s">
        <v>145</v>
      </c>
      <c r="P6" s="94"/>
    </row>
    <row r="7" s="4" customFormat="1" ht="21" customHeight="1" spans="1:16">
      <c r="A7" s="77" t="s">
        <v>146</v>
      </c>
      <c r="B7" s="78">
        <f>C7-1</f>
        <v>66</v>
      </c>
      <c r="C7" s="78">
        <f>D7-2</f>
        <v>67</v>
      </c>
      <c r="D7" s="78">
        <v>69</v>
      </c>
      <c r="E7" s="78">
        <f>D7+2</f>
        <v>71</v>
      </c>
      <c r="F7" s="78">
        <f>E7+2</f>
        <v>73</v>
      </c>
      <c r="G7" s="78">
        <f>F7+1</f>
        <v>74</v>
      </c>
      <c r="H7" s="78">
        <f>G7+1</f>
        <v>75</v>
      </c>
      <c r="I7" s="91"/>
      <c r="J7" s="91" t="s">
        <v>147</v>
      </c>
      <c r="K7" s="91" t="s">
        <v>143</v>
      </c>
      <c r="L7" s="91">
        <f>0.3/0.3</f>
        <v>1</v>
      </c>
      <c r="M7" s="91" t="s">
        <v>144</v>
      </c>
      <c r="N7" s="91" t="s">
        <v>148</v>
      </c>
      <c r="O7" s="91" t="s">
        <v>149</v>
      </c>
      <c r="P7" s="94"/>
    </row>
    <row r="8" s="4" customFormat="1" ht="21" customHeight="1" spans="1:16">
      <c r="A8" s="77" t="s">
        <v>150</v>
      </c>
      <c r="B8" s="78">
        <f>C8-4</f>
        <v>108</v>
      </c>
      <c r="C8" s="78">
        <f>D8-4</f>
        <v>112</v>
      </c>
      <c r="D8" s="78">
        <v>116</v>
      </c>
      <c r="E8" s="78">
        <f>D8+4</f>
        <v>120</v>
      </c>
      <c r="F8" s="78">
        <f>E8+4</f>
        <v>124</v>
      </c>
      <c r="G8" s="78">
        <f>F8+6</f>
        <v>130</v>
      </c>
      <c r="H8" s="78">
        <f>G8+6</f>
        <v>136</v>
      </c>
      <c r="I8" s="91"/>
      <c r="J8" s="91" t="s">
        <v>151</v>
      </c>
      <c r="K8" s="91" t="s">
        <v>143</v>
      </c>
      <c r="L8" s="91" t="s">
        <v>143</v>
      </c>
      <c r="M8" s="91" t="s">
        <v>143</v>
      </c>
      <c r="N8" s="91" t="s">
        <v>143</v>
      </c>
      <c r="O8" s="91" t="s">
        <v>143</v>
      </c>
      <c r="P8" s="94"/>
    </row>
    <row r="9" s="4" customFormat="1" ht="21" customHeight="1" spans="1:16">
      <c r="A9" s="77" t="s">
        <v>152</v>
      </c>
      <c r="B9" s="78">
        <f>C9-4</f>
        <v>106</v>
      </c>
      <c r="C9" s="78">
        <f>D9-4</f>
        <v>110</v>
      </c>
      <c r="D9" s="78">
        <v>114</v>
      </c>
      <c r="E9" s="78">
        <f>D9+4</f>
        <v>118</v>
      </c>
      <c r="F9" s="78">
        <f>E9+5</f>
        <v>123</v>
      </c>
      <c r="G9" s="78">
        <f>F9+6</f>
        <v>129</v>
      </c>
      <c r="H9" s="78">
        <f>G9+7</f>
        <v>136</v>
      </c>
      <c r="I9" s="91"/>
      <c r="J9" s="91" t="s">
        <v>143</v>
      </c>
      <c r="K9" s="91" t="s">
        <v>143</v>
      </c>
      <c r="L9" s="91" t="s">
        <v>143</v>
      </c>
      <c r="M9" s="91" t="s">
        <v>153</v>
      </c>
      <c r="N9" s="91" t="s">
        <v>143</v>
      </c>
      <c r="O9" s="91" t="s">
        <v>143</v>
      </c>
      <c r="P9" s="94"/>
    </row>
    <row r="10" s="4" customFormat="1" ht="21" customHeight="1" spans="1:16">
      <c r="A10" s="77" t="s">
        <v>154</v>
      </c>
      <c r="B10" s="78">
        <f>C10-1.2</f>
        <v>45.6</v>
      </c>
      <c r="C10" s="78">
        <f>D10-1.2</f>
        <v>46.8</v>
      </c>
      <c r="D10" s="78">
        <v>48</v>
      </c>
      <c r="E10" s="78">
        <f>D10+1.2</f>
        <v>49.2</v>
      </c>
      <c r="F10" s="78">
        <f>E10+1.2</f>
        <v>50.4</v>
      </c>
      <c r="G10" s="78">
        <f>F10+1.4</f>
        <v>51.8</v>
      </c>
      <c r="H10" s="78">
        <f>G10+1.4</f>
        <v>53.2</v>
      </c>
      <c r="I10" s="91"/>
      <c r="J10" s="91" t="s">
        <v>143</v>
      </c>
      <c r="K10" s="91" t="s">
        <v>143</v>
      </c>
      <c r="L10" s="91" t="s">
        <v>143</v>
      </c>
      <c r="M10" s="91" t="s">
        <v>143</v>
      </c>
      <c r="N10" s="91" t="s">
        <v>143</v>
      </c>
      <c r="O10" s="91" t="s">
        <v>143</v>
      </c>
      <c r="P10" s="94"/>
    </row>
    <row r="11" s="4" customFormat="1" ht="21" customHeight="1" spans="1:16">
      <c r="A11" s="77" t="s">
        <v>155</v>
      </c>
      <c r="B11" s="78">
        <f>C11</f>
        <v>7.5</v>
      </c>
      <c r="C11" s="78">
        <f>D11</f>
        <v>7.5</v>
      </c>
      <c r="D11" s="78">
        <v>7.5</v>
      </c>
      <c r="E11" s="78">
        <f t="shared" ref="E11:H11" si="0">D11</f>
        <v>7.5</v>
      </c>
      <c r="F11" s="78">
        <f t="shared" si="0"/>
        <v>7.5</v>
      </c>
      <c r="G11" s="78">
        <f t="shared" si="0"/>
        <v>7.5</v>
      </c>
      <c r="H11" s="78">
        <f t="shared" si="0"/>
        <v>7.5</v>
      </c>
      <c r="I11" s="91"/>
      <c r="J11" s="91" t="s">
        <v>156</v>
      </c>
      <c r="K11" s="91" t="s">
        <v>157</v>
      </c>
      <c r="L11" s="91" t="s">
        <v>158</v>
      </c>
      <c r="M11" s="91" t="s">
        <v>159</v>
      </c>
      <c r="N11" s="91" t="s">
        <v>157</v>
      </c>
      <c r="O11" s="91" t="s">
        <v>160</v>
      </c>
      <c r="P11" s="94"/>
    </row>
    <row r="12" s="4" customFormat="1" ht="21" customHeight="1" spans="1:16">
      <c r="A12" s="77" t="s">
        <v>161</v>
      </c>
      <c r="B12" s="78">
        <f>C12-1</f>
        <v>47</v>
      </c>
      <c r="C12" s="78">
        <f>D12-1</f>
        <v>48</v>
      </c>
      <c r="D12" s="78">
        <v>49</v>
      </c>
      <c r="E12" s="78">
        <f>D12+1</f>
        <v>50</v>
      </c>
      <c r="F12" s="78">
        <f>E12+1</f>
        <v>51</v>
      </c>
      <c r="G12" s="78">
        <f>F12+1.5</f>
        <v>52.5</v>
      </c>
      <c r="H12" s="78">
        <f>G12+1.5</f>
        <v>54</v>
      </c>
      <c r="I12" s="91"/>
      <c r="J12" s="91" t="s">
        <v>162</v>
      </c>
      <c r="K12" s="91" t="s">
        <v>163</v>
      </c>
      <c r="L12" s="91" t="s">
        <v>143</v>
      </c>
      <c r="M12" s="91" t="s">
        <v>153</v>
      </c>
      <c r="N12" s="91" t="s">
        <v>143</v>
      </c>
      <c r="O12" s="91" t="s">
        <v>164</v>
      </c>
      <c r="P12" s="94"/>
    </row>
    <row r="13" s="4" customFormat="1" ht="21" customHeight="1" spans="1:16">
      <c r="A13" s="77" t="s">
        <v>165</v>
      </c>
      <c r="B13" s="78">
        <f>C13-1</f>
        <v>49</v>
      </c>
      <c r="C13" s="78">
        <f>D13-1</f>
        <v>50</v>
      </c>
      <c r="D13" s="78">
        <v>51</v>
      </c>
      <c r="E13" s="78">
        <f>D13+1</f>
        <v>52</v>
      </c>
      <c r="F13" s="78">
        <f>E13+1</f>
        <v>53</v>
      </c>
      <c r="G13" s="78">
        <f>F13+1.5</f>
        <v>54.5</v>
      </c>
      <c r="H13" s="78">
        <f>G13+1.5</f>
        <v>56</v>
      </c>
      <c r="I13" s="91"/>
      <c r="J13" s="91" t="s">
        <v>166</v>
      </c>
      <c r="K13" s="91" t="s">
        <v>167</v>
      </c>
      <c r="L13" s="91" t="s">
        <v>167</v>
      </c>
      <c r="M13" s="91" t="s">
        <v>167</v>
      </c>
      <c r="N13" s="91" t="s">
        <v>167</v>
      </c>
      <c r="O13" s="91" t="s">
        <v>167</v>
      </c>
      <c r="P13" s="94"/>
    </row>
    <row r="14" s="4" customFormat="1" ht="21" customHeight="1" spans="1:16">
      <c r="A14" s="77" t="s">
        <v>168</v>
      </c>
      <c r="B14" s="78">
        <f>C14-0.6</f>
        <v>61.2</v>
      </c>
      <c r="C14" s="78">
        <f>D14-1.2</f>
        <v>61.8</v>
      </c>
      <c r="D14" s="78">
        <v>63</v>
      </c>
      <c r="E14" s="78">
        <f>D14+1.2</f>
        <v>64.2</v>
      </c>
      <c r="F14" s="78">
        <f>E14+1.2</f>
        <v>65.4</v>
      </c>
      <c r="G14" s="78">
        <f t="shared" ref="G14:G18" si="1">F14+0.6</f>
        <v>66</v>
      </c>
      <c r="H14" s="78">
        <f t="shared" ref="H14:H18" si="2">G14+0.6</f>
        <v>66.6</v>
      </c>
      <c r="I14" s="91"/>
      <c r="J14" s="91" t="s">
        <v>144</v>
      </c>
      <c r="K14" s="91" t="s">
        <v>143</v>
      </c>
      <c r="L14" s="91" t="s">
        <v>166</v>
      </c>
      <c r="M14" s="91" t="s">
        <v>166</v>
      </c>
      <c r="N14" s="91" t="s">
        <v>167</v>
      </c>
      <c r="O14" s="91" t="s">
        <v>167</v>
      </c>
      <c r="P14" s="94"/>
    </row>
    <row r="15" s="4" customFormat="1" ht="21" customHeight="1" spans="1:16">
      <c r="A15" s="77" t="s">
        <v>169</v>
      </c>
      <c r="B15" s="78">
        <f>C15-0.8</f>
        <v>21.4</v>
      </c>
      <c r="C15" s="78">
        <f>D15-0.8</f>
        <v>22.2</v>
      </c>
      <c r="D15" s="78">
        <v>23</v>
      </c>
      <c r="E15" s="78">
        <f>D15+0.8</f>
        <v>23.8</v>
      </c>
      <c r="F15" s="78">
        <f>E15+0.8</f>
        <v>24.6</v>
      </c>
      <c r="G15" s="78">
        <f>F15+1.1</f>
        <v>25.7</v>
      </c>
      <c r="H15" s="78">
        <f>G15+1.1</f>
        <v>26.8</v>
      </c>
      <c r="I15" s="91"/>
      <c r="J15" s="91" t="s">
        <v>143</v>
      </c>
      <c r="K15" s="91" t="s">
        <v>143</v>
      </c>
      <c r="L15" s="91" t="s">
        <v>143</v>
      </c>
      <c r="M15" s="91" t="s">
        <v>143</v>
      </c>
      <c r="N15" s="91" t="s">
        <v>143</v>
      </c>
      <c r="O15" s="91" t="s">
        <v>143</v>
      </c>
      <c r="P15" s="94"/>
    </row>
    <row r="16" s="4" customFormat="1" ht="21" customHeight="1" spans="1:16">
      <c r="A16" s="77" t="s">
        <v>170</v>
      </c>
      <c r="B16" s="78">
        <f>C16-0.6</f>
        <v>18.3</v>
      </c>
      <c r="C16" s="78">
        <f>D16-0.6</f>
        <v>18.9</v>
      </c>
      <c r="D16" s="78">
        <v>19.5</v>
      </c>
      <c r="E16" s="78">
        <f>D16+0.6</f>
        <v>20.1</v>
      </c>
      <c r="F16" s="78">
        <f>E16+0.6</f>
        <v>20.7</v>
      </c>
      <c r="G16" s="78">
        <f>F16+0.95</f>
        <v>21.65</v>
      </c>
      <c r="H16" s="78">
        <f>G16+0.95</f>
        <v>22.6</v>
      </c>
      <c r="I16" s="91"/>
      <c r="J16" s="91" t="s">
        <v>143</v>
      </c>
      <c r="K16" s="91" t="s">
        <v>143</v>
      </c>
      <c r="L16" s="91" t="s">
        <v>143</v>
      </c>
      <c r="M16" s="91" t="s">
        <v>143</v>
      </c>
      <c r="N16" s="91" t="s">
        <v>143</v>
      </c>
      <c r="O16" s="91" t="s">
        <v>143</v>
      </c>
      <c r="P16" s="94"/>
    </row>
    <row r="17" s="4" customFormat="1" ht="21" customHeight="1" spans="1:16">
      <c r="A17" s="77" t="s">
        <v>171</v>
      </c>
      <c r="B17" s="78">
        <f>C17-0.4</f>
        <v>9.7</v>
      </c>
      <c r="C17" s="78">
        <f>D17-0.4</f>
        <v>10.1</v>
      </c>
      <c r="D17" s="78">
        <v>10.5</v>
      </c>
      <c r="E17" s="78">
        <f>D17+0.4</f>
        <v>10.9</v>
      </c>
      <c r="F17" s="78">
        <f>E17+0.4</f>
        <v>11.3</v>
      </c>
      <c r="G17" s="78">
        <f t="shared" si="1"/>
        <v>11.9</v>
      </c>
      <c r="H17" s="78">
        <f t="shared" si="2"/>
        <v>12.5</v>
      </c>
      <c r="I17" s="91"/>
      <c r="J17" s="91"/>
      <c r="K17" s="91" t="s">
        <v>143</v>
      </c>
      <c r="L17" s="91" t="s">
        <v>143</v>
      </c>
      <c r="M17" s="91" t="s">
        <v>143</v>
      </c>
      <c r="N17" s="91" t="s">
        <v>143</v>
      </c>
      <c r="O17" s="91" t="s">
        <v>143</v>
      </c>
      <c r="P17" s="94"/>
    </row>
    <row r="18" s="4" customFormat="1" ht="21" customHeight="1" spans="1:16">
      <c r="A18" s="77" t="s">
        <v>172</v>
      </c>
      <c r="B18" s="78">
        <f>C18-0.4</f>
        <v>13.7</v>
      </c>
      <c r="C18" s="78">
        <f>D18-0.4</f>
        <v>14.1</v>
      </c>
      <c r="D18" s="78">
        <v>14.5</v>
      </c>
      <c r="E18" s="78">
        <f>D18+0.4</f>
        <v>14.9</v>
      </c>
      <c r="F18" s="78">
        <f>E18+0.4</f>
        <v>15.3</v>
      </c>
      <c r="G18" s="78">
        <f t="shared" si="1"/>
        <v>15.9</v>
      </c>
      <c r="H18" s="78">
        <f t="shared" si="2"/>
        <v>16.5</v>
      </c>
      <c r="I18" s="91"/>
      <c r="J18" s="91" t="s">
        <v>173</v>
      </c>
      <c r="K18" s="91" t="s">
        <v>167</v>
      </c>
      <c r="L18" s="91" t="s">
        <v>167</v>
      </c>
      <c r="M18" s="91" t="s">
        <v>174</v>
      </c>
      <c r="N18" s="91" t="s">
        <v>167</v>
      </c>
      <c r="O18" s="91" t="s">
        <v>142</v>
      </c>
      <c r="P18" s="94"/>
    </row>
    <row r="19" s="4" customFormat="1" ht="21" customHeight="1" spans="1:16">
      <c r="A19" s="79" t="s">
        <v>175</v>
      </c>
      <c r="B19" s="78">
        <f>C19</f>
        <v>16</v>
      </c>
      <c r="C19" s="78">
        <f>D19-1</f>
        <v>16</v>
      </c>
      <c r="D19" s="78">
        <v>17</v>
      </c>
      <c r="E19" s="78">
        <f t="shared" ref="E19:H19" si="3">D19</f>
        <v>17</v>
      </c>
      <c r="F19" s="78">
        <f>D19+2</f>
        <v>19</v>
      </c>
      <c r="G19" s="78">
        <f t="shared" si="3"/>
        <v>19</v>
      </c>
      <c r="H19" s="78">
        <f t="shared" si="3"/>
        <v>19</v>
      </c>
      <c r="I19" s="91"/>
      <c r="J19" s="91" t="s">
        <v>144</v>
      </c>
      <c r="K19" s="91" t="s">
        <v>143</v>
      </c>
      <c r="L19" s="91" t="s">
        <v>166</v>
      </c>
      <c r="M19" s="91" t="s">
        <v>166</v>
      </c>
      <c r="N19" s="91" t="s">
        <v>167</v>
      </c>
      <c r="O19" s="91" t="s">
        <v>167</v>
      </c>
      <c r="P19" s="94"/>
    </row>
    <row r="20" s="4" customFormat="1" ht="21" customHeight="1" spans="1:16">
      <c r="A20" s="79" t="s">
        <v>176</v>
      </c>
      <c r="B20" s="80"/>
      <c r="C20" s="80"/>
      <c r="D20" s="80"/>
      <c r="E20" s="81"/>
      <c r="F20" s="80"/>
      <c r="G20" s="80"/>
      <c r="H20" s="80"/>
      <c r="I20" s="91"/>
      <c r="J20" s="91"/>
      <c r="K20" s="91"/>
      <c r="L20" s="91"/>
      <c r="M20" s="91"/>
      <c r="N20" s="91"/>
      <c r="O20" s="91"/>
      <c r="P20" s="94"/>
    </row>
    <row r="21" s="64" customFormat="1" ht="23" customHeight="1" spans="1:16">
      <c r="A21" s="82"/>
      <c r="B21" s="83"/>
      <c r="C21" s="83"/>
      <c r="D21" s="83"/>
      <c r="E21" s="83"/>
      <c r="F21" s="83"/>
      <c r="G21" s="83"/>
      <c r="H21" s="83"/>
      <c r="I21" s="83"/>
      <c r="J21" s="95"/>
      <c r="K21" s="96"/>
      <c r="L21" s="95"/>
      <c r="M21" s="95"/>
      <c r="N21" s="95"/>
      <c r="O21" s="95"/>
      <c r="P21" s="97"/>
    </row>
    <row r="22" s="64" customFormat="1" ht="47" customHeight="1" spans="1:16">
      <c r="A22" s="84"/>
      <c r="B22" s="85"/>
      <c r="C22" s="85"/>
      <c r="D22" s="85"/>
      <c r="E22" s="85"/>
      <c r="F22" s="85"/>
      <c r="G22" s="85"/>
      <c r="H22" s="85"/>
      <c r="I22" s="85"/>
      <c r="J22" s="98" t="s">
        <v>177</v>
      </c>
      <c r="K22" s="99"/>
      <c r="L22" s="98" t="s">
        <v>178</v>
      </c>
      <c r="M22" s="98"/>
      <c r="N22" s="98" t="s">
        <v>179</v>
      </c>
      <c r="O22" s="98" t="s">
        <v>125</v>
      </c>
      <c r="P22" s="100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A12" sqref="A12:D12"/>
    </sheetView>
  </sheetViews>
  <sheetFormatPr defaultColWidth="8.1" defaultRowHeight="1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238</v>
      </c>
      <c r="B2" s="7" t="s">
        <v>239</v>
      </c>
      <c r="C2" s="7" t="s">
        <v>240</v>
      </c>
      <c r="D2" s="7" t="s">
        <v>241</v>
      </c>
      <c r="E2" s="7" t="s">
        <v>242</v>
      </c>
      <c r="F2" s="7" t="s">
        <v>243</v>
      </c>
      <c r="G2" s="7" t="s">
        <v>244</v>
      </c>
      <c r="H2" s="7" t="s">
        <v>245</v>
      </c>
      <c r="I2" s="6" t="s">
        <v>246</v>
      </c>
      <c r="J2" s="6" t="s">
        <v>247</v>
      </c>
      <c r="K2" s="6" t="s">
        <v>248</v>
      </c>
      <c r="L2" s="6" t="s">
        <v>249</v>
      </c>
      <c r="M2" s="6" t="s">
        <v>250</v>
      </c>
      <c r="N2" s="7" t="s">
        <v>251</v>
      </c>
      <c r="O2" s="7" t="s">
        <v>252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253</v>
      </c>
      <c r="J3" s="6" t="s">
        <v>253</v>
      </c>
      <c r="K3" s="6" t="s">
        <v>253</v>
      </c>
      <c r="L3" s="6" t="s">
        <v>253</v>
      </c>
      <c r="M3" s="6" t="s">
        <v>253</v>
      </c>
      <c r="N3" s="9"/>
      <c r="O3" s="9"/>
    </row>
    <row r="4" s="2" customFormat="1" ht="18" customHeight="1" spans="1:15">
      <c r="A4" s="36">
        <v>1</v>
      </c>
      <c r="B4" s="31" t="s">
        <v>254</v>
      </c>
      <c r="C4" s="31" t="s">
        <v>255</v>
      </c>
      <c r="D4" s="12" t="s">
        <v>104</v>
      </c>
      <c r="E4" s="13" t="s">
        <v>47</v>
      </c>
      <c r="F4" s="11" t="s">
        <v>256</v>
      </c>
      <c r="G4" s="62" t="s">
        <v>79</v>
      </c>
      <c r="H4" s="63"/>
      <c r="I4" s="36">
        <v>1</v>
      </c>
      <c r="J4" s="36"/>
      <c r="K4" s="36">
        <v>1</v>
      </c>
      <c r="L4" s="36"/>
      <c r="M4" s="36">
        <v>1</v>
      </c>
      <c r="N4" s="63">
        <f>SUM(I4:M4)</f>
        <v>3</v>
      </c>
      <c r="O4" s="63"/>
    </row>
    <row r="5" s="2" customFormat="1" ht="18" customHeight="1" spans="1:15">
      <c r="A5" s="36">
        <v>2</v>
      </c>
      <c r="B5" s="31" t="s">
        <v>257</v>
      </c>
      <c r="C5" s="31" t="s">
        <v>255</v>
      </c>
      <c r="D5" s="12" t="s">
        <v>102</v>
      </c>
      <c r="E5" s="13" t="s">
        <v>47</v>
      </c>
      <c r="F5" s="11" t="s">
        <v>256</v>
      </c>
      <c r="G5" s="62" t="s">
        <v>79</v>
      </c>
      <c r="H5" s="63"/>
      <c r="I5" s="36"/>
      <c r="J5" s="36">
        <v>1</v>
      </c>
      <c r="K5" s="36"/>
      <c r="L5" s="36">
        <v>1</v>
      </c>
      <c r="M5" s="36">
        <v>1</v>
      </c>
      <c r="N5" s="63">
        <f>SUM(I5:M5)</f>
        <v>3</v>
      </c>
      <c r="O5" s="63"/>
    </row>
    <row r="6" s="2" customFormat="1" ht="18" customHeight="1" spans="1:15">
      <c r="A6" s="36">
        <v>3</v>
      </c>
      <c r="B6" s="31" t="s">
        <v>258</v>
      </c>
      <c r="C6" s="31" t="s">
        <v>255</v>
      </c>
      <c r="D6" s="12" t="s">
        <v>259</v>
      </c>
      <c r="E6" s="13" t="s">
        <v>47</v>
      </c>
      <c r="F6" s="11" t="s">
        <v>256</v>
      </c>
      <c r="G6" s="62" t="s">
        <v>79</v>
      </c>
      <c r="H6" s="63"/>
      <c r="I6" s="36"/>
      <c r="J6" s="36">
        <v>1</v>
      </c>
      <c r="K6" s="36"/>
      <c r="L6" s="36">
        <v>1</v>
      </c>
      <c r="M6" s="36"/>
      <c r="N6" s="63">
        <f>SUM(I6:M6)</f>
        <v>2</v>
      </c>
      <c r="O6" s="63"/>
    </row>
    <row r="7" s="2" customFormat="1" ht="18" customHeight="1" spans="1:15">
      <c r="A7" s="36">
        <v>4</v>
      </c>
      <c r="B7" s="31" t="s">
        <v>260</v>
      </c>
      <c r="C7" s="31" t="s">
        <v>255</v>
      </c>
      <c r="D7" s="12" t="s">
        <v>261</v>
      </c>
      <c r="E7" s="13" t="s">
        <v>47</v>
      </c>
      <c r="F7" s="11" t="s">
        <v>256</v>
      </c>
      <c r="G7" s="62" t="s">
        <v>79</v>
      </c>
      <c r="H7" s="63"/>
      <c r="I7" s="36">
        <v>1</v>
      </c>
      <c r="J7" s="36"/>
      <c r="K7" s="36">
        <v>1</v>
      </c>
      <c r="L7" s="36"/>
      <c r="M7" s="36">
        <v>1</v>
      </c>
      <c r="N7" s="63">
        <f>SUM(I7:M7)</f>
        <v>3</v>
      </c>
      <c r="O7" s="63"/>
    </row>
    <row r="8" s="2" customFormat="1" ht="18" customHeight="1" spans="1:15">
      <c r="A8" s="36">
        <v>5</v>
      </c>
      <c r="B8" s="31" t="s">
        <v>262</v>
      </c>
      <c r="C8" s="31" t="s">
        <v>255</v>
      </c>
      <c r="D8" s="12" t="s">
        <v>263</v>
      </c>
      <c r="E8" s="13" t="s">
        <v>47</v>
      </c>
      <c r="F8" s="11" t="s">
        <v>256</v>
      </c>
      <c r="G8" s="62" t="s">
        <v>79</v>
      </c>
      <c r="H8" s="63"/>
      <c r="I8" s="36"/>
      <c r="J8" s="36">
        <v>1</v>
      </c>
      <c r="K8" s="36">
        <v>1</v>
      </c>
      <c r="L8" s="36"/>
      <c r="M8" s="36">
        <v>1</v>
      </c>
      <c r="N8" s="63">
        <f>SUM(I8:M8)</f>
        <v>3</v>
      </c>
      <c r="O8" s="63"/>
    </row>
    <row r="9" s="2" customFormat="1" ht="18" customHeight="1" spans="1:15">
      <c r="A9" s="36"/>
      <c r="B9" s="31"/>
      <c r="C9" s="33"/>
      <c r="D9" s="12"/>
      <c r="E9" s="13"/>
      <c r="F9" s="11"/>
      <c r="G9" s="62"/>
      <c r="H9" s="63"/>
      <c r="I9" s="36"/>
      <c r="J9" s="36"/>
      <c r="K9" s="36"/>
      <c r="L9" s="36"/>
      <c r="M9" s="36"/>
      <c r="N9" s="63"/>
      <c r="O9" s="63"/>
    </row>
    <row r="10" s="2" customFormat="1" ht="18" customHeight="1" spans="1:15">
      <c r="A10" s="36"/>
      <c r="B10" s="13"/>
      <c r="C10" s="33"/>
      <c r="D10" s="12"/>
      <c r="E10" s="13"/>
      <c r="F10" s="11"/>
      <c r="G10" s="62"/>
      <c r="H10" s="63"/>
      <c r="I10" s="36"/>
      <c r="J10" s="36"/>
      <c r="K10" s="36"/>
      <c r="L10" s="36"/>
      <c r="M10" s="36"/>
      <c r="N10" s="63"/>
      <c r="O10" s="63"/>
    </row>
    <row r="11" s="1" customFormat="1" ht="14.25" customHeight="1" spans="1: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="4" customFormat="1" ht="29.25" customHeight="1" spans="1:15">
      <c r="A12" s="20" t="s">
        <v>264</v>
      </c>
      <c r="B12" s="21"/>
      <c r="C12" s="21"/>
      <c r="D12" s="22"/>
      <c r="E12" s="23"/>
      <c r="F12" s="40"/>
      <c r="G12" s="40"/>
      <c r="H12" s="40"/>
      <c r="I12" s="34"/>
      <c r="J12" s="20" t="s">
        <v>265</v>
      </c>
      <c r="K12" s="21"/>
      <c r="L12" s="21"/>
      <c r="M12" s="22"/>
      <c r="N12" s="21"/>
      <c r="O12" s="29"/>
    </row>
    <row r="13" s="1" customFormat="1" ht="72.95" customHeight="1" spans="1:15">
      <c r="A13" s="24" t="s">
        <v>266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9 O4:O8 O1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验货尺寸表（尾期）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2024-02-23T03:08:17Z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