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ishaNAS\内销部\04 客户\01探路者\大货\19 尾期验货资料准备\TAEEAL81055 翻-1\12.出货报告表-1，规格。。黄色位置信息必须填写\"/>
    </mc:Choice>
  </mc:AlternateContent>
  <bookViews>
    <workbookView xWindow="0" yWindow="0" windowWidth="20490" windowHeight="7740" tabRatio="727" firstSheet="2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  <definedName name="_xlnm.Print_Area" localSheetId="4">中期!$A$1:$K$52</definedName>
  </definedNames>
  <calcPr calcId="152511"/>
</workbook>
</file>

<file path=xl/calcChain.xml><?xml version="1.0" encoding="utf-8"?>
<calcChain xmlns="http://schemas.openxmlformats.org/spreadsheetml/2006/main">
  <c r="N8" i="7" l="1"/>
  <c r="N7" i="7"/>
  <c r="N6" i="7"/>
  <c r="N5" i="7"/>
  <c r="N4" i="7"/>
  <c r="E22" i="6"/>
  <c r="F22" i="6" s="1"/>
  <c r="G22" i="6" s="1"/>
  <c r="C22" i="6"/>
  <c r="B22" i="6"/>
  <c r="G21" i="6"/>
  <c r="F21" i="6"/>
  <c r="E21" i="6"/>
  <c r="C21" i="6"/>
  <c r="B21" i="6" s="1"/>
  <c r="E20" i="6"/>
  <c r="F20" i="6" s="1"/>
  <c r="G20" i="6" s="1"/>
  <c r="C20" i="6"/>
  <c r="B20" i="6"/>
  <c r="E19" i="6"/>
  <c r="F19" i="6" s="1"/>
  <c r="G19" i="6" s="1"/>
  <c r="C19" i="6"/>
  <c r="B19" i="6" s="1"/>
  <c r="G18" i="6"/>
  <c r="F18" i="6"/>
  <c r="E18" i="6"/>
  <c r="C18" i="6"/>
  <c r="B18" i="6"/>
  <c r="E17" i="6"/>
  <c r="F17" i="6" s="1"/>
  <c r="G17" i="6" s="1"/>
  <c r="C17" i="6"/>
  <c r="B17" i="6"/>
  <c r="E16" i="6"/>
  <c r="F16" i="6" s="1"/>
  <c r="G16" i="6" s="1"/>
  <c r="C16" i="6"/>
  <c r="B16" i="6" s="1"/>
  <c r="E15" i="6"/>
  <c r="F15" i="6" s="1"/>
  <c r="G15" i="6" s="1"/>
  <c r="C15" i="6"/>
  <c r="B15" i="6"/>
  <c r="F14" i="6"/>
  <c r="G14" i="6" s="1"/>
  <c r="E14" i="6"/>
  <c r="C14" i="6"/>
  <c r="B14" i="6"/>
  <c r="G13" i="6"/>
  <c r="F13" i="6"/>
  <c r="E13" i="6"/>
  <c r="C13" i="6"/>
  <c r="B13" i="6"/>
  <c r="E12" i="6"/>
  <c r="F12" i="6" s="1"/>
  <c r="G12" i="6" s="1"/>
  <c r="C12" i="6"/>
  <c r="B12" i="6" s="1"/>
  <c r="F11" i="6"/>
  <c r="G11" i="6" s="1"/>
  <c r="E11" i="6"/>
  <c r="C11" i="6"/>
  <c r="B11" i="6" s="1"/>
  <c r="E10" i="6"/>
  <c r="F10" i="6" s="1"/>
  <c r="G10" i="6" s="1"/>
  <c r="C10" i="6"/>
  <c r="B10" i="6"/>
  <c r="G9" i="6"/>
  <c r="F9" i="6"/>
  <c r="E9" i="6"/>
  <c r="C9" i="6"/>
  <c r="B9" i="6" s="1"/>
  <c r="E8" i="6"/>
  <c r="F8" i="6" s="1"/>
  <c r="G8" i="6" s="1"/>
  <c r="C8" i="6"/>
  <c r="B8" i="6"/>
  <c r="E7" i="6"/>
  <c r="F7" i="6" s="1"/>
  <c r="G7" i="6" s="1"/>
  <c r="C7" i="6"/>
  <c r="B7" i="6" s="1"/>
  <c r="G6" i="6"/>
  <c r="F6" i="6"/>
  <c r="E6" i="6"/>
  <c r="C6" i="6"/>
  <c r="B6" i="6"/>
  <c r="E22" i="14"/>
  <c r="F22" i="14" s="1"/>
  <c r="G22" i="14" s="1"/>
  <c r="C22" i="14"/>
  <c r="B22" i="14"/>
  <c r="E21" i="14"/>
  <c r="F21" i="14" s="1"/>
  <c r="G21" i="14" s="1"/>
  <c r="C21" i="14"/>
  <c r="B21" i="14" s="1"/>
  <c r="E20" i="14"/>
  <c r="F20" i="14" s="1"/>
  <c r="G20" i="14" s="1"/>
  <c r="C20" i="14"/>
  <c r="B20" i="14"/>
  <c r="F19" i="14"/>
  <c r="G19" i="14" s="1"/>
  <c r="E19" i="14"/>
  <c r="C19" i="14"/>
  <c r="B19" i="14"/>
  <c r="E18" i="14"/>
  <c r="F18" i="14" s="1"/>
  <c r="G18" i="14" s="1"/>
  <c r="C18" i="14"/>
  <c r="B18" i="14"/>
  <c r="E17" i="14"/>
  <c r="F17" i="14" s="1"/>
  <c r="G17" i="14" s="1"/>
  <c r="C17" i="14"/>
  <c r="B17" i="14" s="1"/>
  <c r="F16" i="14"/>
  <c r="G16" i="14" s="1"/>
  <c r="E16" i="14"/>
  <c r="C16" i="14"/>
  <c r="B16" i="14" s="1"/>
  <c r="E15" i="14"/>
  <c r="F15" i="14" s="1"/>
  <c r="G15" i="14" s="1"/>
  <c r="C15" i="14"/>
  <c r="B15" i="14"/>
  <c r="G14" i="14"/>
  <c r="F14" i="14"/>
  <c r="E14" i="14"/>
  <c r="C14" i="14"/>
  <c r="B14" i="14" s="1"/>
  <c r="E13" i="14"/>
  <c r="F13" i="14" s="1"/>
  <c r="G13" i="14" s="1"/>
  <c r="C13" i="14"/>
  <c r="B13" i="14"/>
  <c r="E12" i="14"/>
  <c r="F12" i="14" s="1"/>
  <c r="G12" i="14" s="1"/>
  <c r="C12" i="14"/>
  <c r="B12" i="14" s="1"/>
  <c r="E11" i="14"/>
  <c r="F11" i="14" s="1"/>
  <c r="G11" i="14" s="1"/>
  <c r="C11" i="14"/>
  <c r="B11" i="14"/>
  <c r="E10" i="14"/>
  <c r="F10" i="14" s="1"/>
  <c r="G10" i="14" s="1"/>
  <c r="C10" i="14"/>
  <c r="B10" i="14"/>
  <c r="E9" i="14"/>
  <c r="F9" i="14" s="1"/>
  <c r="G9" i="14" s="1"/>
  <c r="C9" i="14"/>
  <c r="B9" i="14" s="1"/>
  <c r="E8" i="14"/>
  <c r="F8" i="14" s="1"/>
  <c r="G8" i="14" s="1"/>
  <c r="C8" i="14"/>
  <c r="B8" i="14"/>
  <c r="F7" i="14"/>
  <c r="G7" i="14" s="1"/>
  <c r="E7" i="14"/>
  <c r="C7" i="14"/>
  <c r="B7" i="14"/>
  <c r="E6" i="14"/>
  <c r="F6" i="14" s="1"/>
  <c r="G6" i="14" s="1"/>
  <c r="C6" i="14"/>
  <c r="B6" i="14"/>
  <c r="E22" i="13"/>
  <c r="F22" i="13" s="1"/>
  <c r="G22" i="13" s="1"/>
  <c r="C22" i="13"/>
  <c r="B22" i="13" s="1"/>
  <c r="F21" i="13"/>
  <c r="G21" i="13" s="1"/>
  <c r="E21" i="13"/>
  <c r="C21" i="13"/>
  <c r="B21" i="13" s="1"/>
  <c r="E20" i="13"/>
  <c r="F20" i="13" s="1"/>
  <c r="G20" i="13" s="1"/>
  <c r="C20" i="13"/>
  <c r="B20" i="13"/>
  <c r="G19" i="13"/>
  <c r="F19" i="13"/>
  <c r="E19" i="13"/>
  <c r="C19" i="13"/>
  <c r="B19" i="13" s="1"/>
  <c r="E18" i="13"/>
  <c r="F18" i="13" s="1"/>
  <c r="G18" i="13" s="1"/>
  <c r="C18" i="13"/>
  <c r="B18" i="13"/>
  <c r="E17" i="13"/>
  <c r="F17" i="13" s="1"/>
  <c r="G17" i="13" s="1"/>
  <c r="C17" i="13"/>
  <c r="B17" i="13" s="1"/>
  <c r="E16" i="13"/>
  <c r="F16" i="13" s="1"/>
  <c r="G16" i="13" s="1"/>
  <c r="C16" i="13"/>
  <c r="B16" i="13"/>
  <c r="E15" i="13"/>
  <c r="F15" i="13" s="1"/>
  <c r="G15" i="13" s="1"/>
  <c r="C15" i="13"/>
  <c r="B15" i="13"/>
  <c r="E14" i="13"/>
  <c r="F14" i="13" s="1"/>
  <c r="G14" i="13" s="1"/>
  <c r="C14" i="13"/>
  <c r="B14" i="13" s="1"/>
  <c r="E13" i="13"/>
  <c r="F13" i="13" s="1"/>
  <c r="G13" i="13" s="1"/>
  <c r="C13" i="13"/>
  <c r="B13" i="13"/>
  <c r="F12" i="13"/>
  <c r="G12" i="13" s="1"/>
  <c r="E12" i="13"/>
  <c r="C12" i="13"/>
  <c r="B12" i="13"/>
  <c r="E11" i="13"/>
  <c r="F11" i="13" s="1"/>
  <c r="G11" i="13" s="1"/>
  <c r="C11" i="13"/>
  <c r="B11" i="13"/>
  <c r="E10" i="13"/>
  <c r="F10" i="13" s="1"/>
  <c r="G10" i="13" s="1"/>
  <c r="C10" i="13"/>
  <c r="B10" i="13" s="1"/>
  <c r="F9" i="13"/>
  <c r="G9" i="13" s="1"/>
  <c r="E9" i="13"/>
  <c r="C9" i="13"/>
  <c r="B9" i="13" s="1"/>
  <c r="E8" i="13"/>
  <c r="F8" i="13" s="1"/>
  <c r="G8" i="13" s="1"/>
  <c r="C8" i="13"/>
  <c r="B8" i="13"/>
  <c r="G7" i="13"/>
  <c r="F7" i="13"/>
  <c r="E7" i="13"/>
  <c r="C7" i="13"/>
  <c r="B7" i="13" s="1"/>
  <c r="E6" i="13"/>
  <c r="F6" i="13" s="1"/>
  <c r="G6" i="13" s="1"/>
  <c r="C6" i="13"/>
  <c r="B6" i="13"/>
</calcChain>
</file>

<file path=xl/sharedStrings.xml><?xml version="1.0" encoding="utf-8"?>
<sst xmlns="http://schemas.openxmlformats.org/spreadsheetml/2006/main" count="1212" uniqueCount="401">
  <si>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</si>
  <si>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</si>
  <si>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</si>
  <si>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</si>
  <si>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</si>
  <si>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</si>
  <si>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</si>
  <si>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</si>
  <si>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</si>
  <si>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</si>
  <si>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</si>
  <si>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</si>
  <si>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</si>
  <si>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</si>
  <si>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</si>
  <si>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</si>
  <si>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</si>
  <si>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</si>
  <si>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</si>
  <si>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</si>
  <si>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</si>
  <si>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</si>
  <si>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</si>
  <si>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</si>
  <si>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</si>
  <si>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</si>
  <si>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</si>
  <si>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</si>
  <si>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</si>
  <si>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</si>
  <si>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</si>
  <si>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</si>
  <si>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</si>
  <si>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</si>
  <si>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</si>
  <si>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</si>
  <si>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</si>
  <si>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</si>
  <si>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</si>
  <si>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</si>
  <si>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</si>
  <si>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</si>
  <si>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</si>
  <si>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</si>
  <si>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</si>
  <si>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</si>
  <si>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</si>
  <si>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</si>
  <si>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</si>
  <si>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</si>
  <si>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</si>
  <si>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</si>
  <si>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</si>
  <si>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</si>
  <si>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</si>
  <si>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</si>
  <si>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</si>
  <si>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</si>
  <si>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</si>
  <si>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</si>
  <si>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</si>
  <si>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</si>
  <si>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</si>
  <si>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TAEEAL81055</t>
  </si>
  <si>
    <t>合同交期</t>
  </si>
  <si>
    <t>产前确认样</t>
  </si>
  <si>
    <t>有</t>
  </si>
  <si>
    <t>无</t>
  </si>
  <si>
    <t>品名</t>
  </si>
  <si>
    <t>男式软壳外套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</si>
  <si>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</si>
  <si>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</si>
  <si>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</si>
  <si>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</si>
  <si>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</si>
  <si>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</si>
  <si>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</si>
  <si>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</si>
  <si>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</si>
  <si>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</si>
  <si>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</si>
  <si>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</si>
  <si>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</si>
  <si>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</si>
  <si>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</si>
  <si>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</si>
  <si>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</si>
  <si>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</si>
  <si>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</si>
  <si>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</si>
  <si>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</si>
  <si>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</si>
  <si>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</si>
  <si>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</si>
  <si>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</si>
  <si>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</si>
  <si>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</si>
  <si>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</si>
  <si>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</si>
  <si>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</si>
  <si>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</si>
  <si>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</si>
  <si>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</si>
  <si>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</si>
  <si>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</si>
  <si>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</si>
  <si>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</si>
  <si>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</si>
  <si>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</si>
  <si>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</si>
  <si>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</si>
  <si>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</si>
  <si>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</si>
  <si>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</si>
  <si>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</si>
  <si>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</si>
  <si>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高级灰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</si>
  <si>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</si>
  <si>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</si>
  <si>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藏蓝色/20件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</si>
  <si>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</si>
  <si>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</si>
  <si>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</si>
  <si>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</si>
  <si>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</si>
  <si>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1.前门拉链吃纵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</si>
  <si>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</si>
  <si>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</si>
  <si>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</si>
  <si>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</si>
  <si>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</si>
  <si>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</si>
  <si>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</si>
  <si>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</si>
  <si>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</si>
  <si>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</si>
  <si>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</si>
  <si>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</si>
  <si>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唐永超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</si>
  <si>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</si>
  <si>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</si>
  <si>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</si>
  <si>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</si>
  <si>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</si>
  <si>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</si>
  <si>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</si>
  <si>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</si>
  <si>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</si>
  <si>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</si>
  <si>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</si>
  <si>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</si>
  <si>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</si>
  <si>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</si>
  <si>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0.5/0</t>
  </si>
  <si>
    <t>+0.3/0</t>
  </si>
  <si>
    <t>前中长</t>
  </si>
  <si>
    <t>0.5/0.3</t>
  </si>
  <si>
    <t>+0.4/+0.2</t>
  </si>
  <si>
    <t>胸围</t>
  </si>
  <si>
    <t>+0.4/0</t>
  </si>
  <si>
    <t>0/0</t>
  </si>
  <si>
    <t>腰围</t>
  </si>
  <si>
    <t>-0.5/-0.4</t>
  </si>
  <si>
    <t>-0.6/-0.8</t>
  </si>
  <si>
    <t>摆围</t>
  </si>
  <si>
    <t>肩宽</t>
  </si>
  <si>
    <t>+0.2/+0.2</t>
  </si>
  <si>
    <t>+0.3/+0.3</t>
  </si>
  <si>
    <t>下领围</t>
  </si>
  <si>
    <t>0/-0.2</t>
  </si>
  <si>
    <t>肩点袖长</t>
  </si>
  <si>
    <t>袖肥/2（参考值见注解）</t>
  </si>
  <si>
    <t>+0.2/0</t>
  </si>
  <si>
    <t>袖肘围/2</t>
  </si>
  <si>
    <t>袖口围/2松</t>
  </si>
  <si>
    <t>袖口围/拉</t>
  </si>
  <si>
    <t>帽高</t>
  </si>
  <si>
    <t>+0.4/+0.3</t>
  </si>
  <si>
    <t>帽宽</t>
  </si>
  <si>
    <t>插手袋长</t>
  </si>
  <si>
    <t>胸袋</t>
  </si>
  <si>
    <t>前领高</t>
  </si>
  <si>
    <t>0.3/0.2</t>
  </si>
  <si>
    <t>0.2/0</t>
  </si>
  <si>
    <t xml:space="preserve">     初期请洗测2-3件，有问题的另加测量数量。</t>
  </si>
  <si>
    <t>跟单QC:王淑波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</si>
  <si>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</si>
  <si>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</si>
  <si>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</si>
  <si>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</si>
  <si>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</si>
  <si>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</si>
  <si>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</si>
  <si>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</si>
  <si>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</si>
  <si>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</si>
  <si>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</si>
  <si>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</si>
  <si>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</si>
  <si>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</si>
  <si>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M（洗前）</t>
  </si>
  <si>
    <t>M（洗后）</t>
  </si>
  <si>
    <t>L（洗前）</t>
  </si>
  <si>
    <t>L（洗后）</t>
  </si>
  <si>
    <t>-0.5/0</t>
  </si>
  <si>
    <t>-0.5/0.3</t>
  </si>
  <si>
    <t>1/0.5</t>
  </si>
  <si>
    <t>0/0.5</t>
  </si>
  <si>
    <t>0/0.3</t>
  </si>
  <si>
    <t>-0.5/-0</t>
  </si>
  <si>
    <t>-1/-0</t>
  </si>
  <si>
    <t>-0.7/0.5</t>
  </si>
  <si>
    <t>-1/-1</t>
  </si>
  <si>
    <t>-1.5/-1</t>
  </si>
  <si>
    <t>0/-0.3</t>
  </si>
  <si>
    <t>0/-0.4</t>
  </si>
  <si>
    <t>0/-0.5</t>
  </si>
  <si>
    <t>0.3/0.5</t>
  </si>
  <si>
    <t>0.2/0.3</t>
  </si>
  <si>
    <t>-0.3/0.2</t>
  </si>
  <si>
    <t>-0.5/0.5</t>
  </si>
  <si>
    <t>-1/0.5</t>
  </si>
  <si>
    <t>-0.3/0</t>
  </si>
  <si>
    <t>0/0.2</t>
  </si>
  <si>
    <t>-0.6/0.2</t>
  </si>
  <si>
    <t>-0.2/0.3</t>
  </si>
  <si>
    <t>0.2/-0.7</t>
  </si>
  <si>
    <t>0.5/-0.5</t>
  </si>
  <si>
    <t>-0.3/0.5</t>
  </si>
  <si>
    <t>-0.5/0.8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</si>
  <si>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</si>
  <si>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</si>
  <si>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</si>
  <si>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</si>
  <si>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</si>
  <si>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</si>
  <si>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</si>
  <si>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</si>
  <si>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</si>
  <si>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俄罗斯K</t>
  </si>
  <si>
    <t>天津库</t>
  </si>
  <si>
    <t>俄罗斯S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</si>
  <si>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</si>
  <si>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</si>
  <si>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</si>
  <si>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</si>
  <si>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</si>
  <si>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</si>
  <si>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</si>
  <si>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</si>
  <si>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</si>
  <si>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</si>
  <si>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</si>
  <si>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</si>
  <si>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</si>
  <si>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</si>
  <si>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</si>
  <si>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</si>
  <si>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</si>
  <si>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</si>
  <si>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</si>
  <si>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</si>
  <si>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</si>
  <si>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</si>
  <si>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</si>
  <si>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</si>
  <si>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</si>
  <si>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</si>
  <si>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</si>
  <si>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</si>
  <si>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</si>
  <si>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</si>
  <si>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</si>
  <si>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</si>
  <si>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</si>
  <si>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</si>
  <si>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</si>
  <si>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</si>
  <si>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周苑</t>
  </si>
  <si>
    <t>0.3+/0</t>
  </si>
  <si>
    <t>+0.3/0.3</t>
  </si>
  <si>
    <t>-1/-0.7</t>
  </si>
  <si>
    <t>-0.8/-0.8</t>
  </si>
  <si>
    <t>-0.2/-0.2</t>
  </si>
  <si>
    <t>+0.5/+0.3</t>
  </si>
  <si>
    <t>跟单QC:周苑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</si>
  <si>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</si>
  <si>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</si>
  <si>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</si>
  <si>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</si>
  <si>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</si>
  <si>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</si>
  <si>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</si>
  <si>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</si>
  <si>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</si>
  <si>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</si>
  <si>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</si>
  <si>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</si>
  <si>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</si>
  <si>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</si>
  <si>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</si>
  <si>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</si>
  <si>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</si>
  <si>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5030#</t>
  </si>
  <si>
    <t>75D涤纶加密四面弹90%P10%SP</t>
  </si>
  <si>
    <t>YES</t>
  </si>
  <si>
    <t>5031#</t>
  </si>
  <si>
    <t>4152#</t>
  </si>
  <si>
    <t>4154#</t>
  </si>
  <si>
    <t>1243#</t>
  </si>
  <si>
    <t>4153#</t>
  </si>
  <si>
    <t>1245#</t>
  </si>
  <si>
    <t>4208#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</si>
  <si>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</si>
  <si>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</si>
  <si>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</si>
  <si>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</si>
  <si>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</si>
  <si>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</si>
  <si>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</si>
  <si>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</si>
  <si>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</si>
  <si>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2%/1.5%</t>
  </si>
  <si>
    <t>3.5%/2%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</si>
  <si>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</si>
  <si>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</si>
  <si>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</si>
  <si>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</si>
  <si>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</si>
  <si>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</si>
  <si>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</si>
  <si>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</si>
  <si>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</si>
  <si>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</si>
  <si>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</si>
  <si>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面料</t>
  </si>
  <si>
    <t>75D涤纶加密四面弹</t>
  </si>
  <si>
    <t>G14FW1100</t>
  </si>
  <si>
    <t>里料</t>
  </si>
  <si>
    <t>乾丰</t>
  </si>
  <si>
    <t>G19SS1221</t>
  </si>
  <si>
    <t>经编布</t>
  </si>
  <si>
    <t>5#尼龙反装开尾DABLH头</t>
  </si>
  <si>
    <t>拉链</t>
  </si>
  <si>
    <t>SBS</t>
  </si>
  <si>
    <t xml:space="preserve"> ZM00059</t>
  </si>
  <si>
    <t>主标</t>
  </si>
  <si>
    <t>常美</t>
  </si>
  <si>
    <t>物料6</t>
  </si>
  <si>
    <t>物料7</t>
  </si>
  <si>
    <t>物料8</t>
  </si>
  <si>
    <t>物料9</t>
  </si>
  <si>
    <t>物料10</t>
  </si>
  <si>
    <t>ZM00060</t>
  </si>
  <si>
    <t>尺码标</t>
  </si>
  <si>
    <t>弹力绳</t>
  </si>
  <si>
    <t>袖口松紧带</t>
  </si>
  <si>
    <t>宽丈巾</t>
  </si>
  <si>
    <t>泰丰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</si>
  <si>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</si>
  <si>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</si>
  <si>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</si>
  <si>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</si>
  <si>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</si>
  <si>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</si>
  <si>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</si>
  <si>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</si>
  <si>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</si>
  <si>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</si>
  <si>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</si>
  <si>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</si>
  <si>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</si>
  <si>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</si>
  <si>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</si>
  <si>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</si>
  <si>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转印标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</si>
  <si>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</si>
  <si>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</si>
  <si>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</si>
  <si>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</si>
  <si>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旷野橘</t>
  </si>
  <si>
    <t>订卡织带</t>
  </si>
  <si>
    <t>19SS黑色</t>
  </si>
  <si>
    <t>藏蓝色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</si>
  <si>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</si>
  <si>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验货时间：2-15</t>
    <phoneticPr fontId="39" type="noConversion"/>
  </si>
  <si>
    <t>验货时间：2-6</t>
    <phoneticPr fontId="39" type="noConversion"/>
  </si>
  <si>
    <t>验货时间：2-20</t>
    <phoneticPr fontId="39" type="noConversion"/>
  </si>
  <si>
    <t>制表时间：2-10</t>
    <phoneticPr fontId="39" type="noConversion"/>
  </si>
  <si>
    <t>制表时间：2-11</t>
    <phoneticPr fontId="39" type="noConversion"/>
  </si>
  <si>
    <t>测试人签名：董静</t>
    <phoneticPr fontId="39" type="noConversion"/>
  </si>
  <si>
    <t>测试人签名：董静</t>
    <phoneticPr fontId="39" type="noConversion"/>
  </si>
  <si>
    <t>制表时间：2-15</t>
    <phoneticPr fontId="39" type="noConversion"/>
  </si>
  <si>
    <t>制表时间：2-14</t>
    <phoneticPr fontId="39" type="noConversion"/>
  </si>
  <si>
    <t>测试人签名：董静</t>
    <phoneticPr fontId="39" type="noConversion"/>
  </si>
  <si>
    <t>制表时间：2-15</t>
    <phoneticPr fontId="39" type="noConversion"/>
  </si>
  <si>
    <t>黑色：862.851、858.755,859、731</t>
    <phoneticPr fontId="39" type="noConversion"/>
  </si>
  <si>
    <t>共抽5箱，每箱抽10件，共计50件</t>
    <phoneticPr fontId="39" type="noConversion"/>
  </si>
  <si>
    <t>无异常</t>
    <phoneticPr fontId="39" type="noConversion"/>
  </si>
  <si>
    <t>采购凭证编号：CGDD24022000002</t>
    <phoneticPr fontId="39" type="noConversion"/>
  </si>
  <si>
    <t>CGDD24022000002</t>
    <phoneticPr fontId="3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</si>
</sst>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40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u/>
      <sz val="11"/>
      <color rgb="FF80008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3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19" fillId="0" borderId="0"/>
    <xf numFmtId="0" fontId="11" fillId="0" borderId="0">
      <alignment vertical="center"/>
    </xf>
    <xf numFmtId="0" fontId="19" fillId="0" borderId="0"/>
    <xf numFmtId="0" fontId="19" fillId="0" borderId="0"/>
  </cellStyleXfs>
  <cellXfs count="40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20" fontId="0" fillId="0" borderId="2" xfId="0" applyNumberForma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wrapText="1"/>
    </xf>
    <xf numFmtId="10" fontId="0" fillId="0" borderId="2" xfId="0" applyNumberFormat="1" applyBorder="1" applyAlignment="1">
      <alignment horizontal="center"/>
    </xf>
    <xf numFmtId="10" fontId="0" fillId="0" borderId="2" xfId="0" applyNumberFormat="1" applyFont="1" applyFill="1" applyBorder="1" applyAlignment="1">
      <alignment horizontal="center"/>
    </xf>
    <xf numFmtId="0" fontId="0" fillId="0" borderId="5" xfId="0" applyBorder="1"/>
    <xf numFmtId="0" fontId="0" fillId="0" borderId="2" xfId="0" applyFont="1" applyFill="1" applyBorder="1" applyAlignment="1">
      <alignment horizontal="center" wrapText="1"/>
    </xf>
    <xf numFmtId="0" fontId="10" fillId="3" borderId="0" xfId="4" applyFont="1" applyFill="1"/>
    <xf numFmtId="0" fontId="11" fillId="0" borderId="0" xfId="0" applyFont="1" applyFill="1" applyAlignment="1">
      <alignment vertical="center"/>
    </xf>
    <xf numFmtId="0" fontId="13" fillId="0" borderId="2" xfId="6" applyFont="1" applyBorder="1" applyAlignment="1">
      <alignment horizontal="center"/>
    </xf>
    <xf numFmtId="0" fontId="13" fillId="0" borderId="3" xfId="6" applyFont="1" applyBorder="1" applyAlignment="1">
      <alignment horizontal="left" vertical="center"/>
    </xf>
    <xf numFmtId="0" fontId="1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/>
    </xf>
    <xf numFmtId="49" fontId="18" fillId="3" borderId="13" xfId="4" applyNumberFormat="1" applyFont="1" applyFill="1" applyBorder="1" applyAlignment="1">
      <alignment horizontal="left" vertical="center"/>
    </xf>
    <xf numFmtId="49" fontId="7" fillId="3" borderId="13" xfId="4" applyNumberFormat="1" applyFont="1" applyFill="1" applyBorder="1" applyAlignment="1">
      <alignment horizontal="center" vertical="center"/>
    </xf>
    <xf numFmtId="49" fontId="7" fillId="3" borderId="14" xfId="4" applyNumberFormat="1" applyFont="1" applyFill="1" applyBorder="1" applyAlignment="1">
      <alignment horizontal="center" vertical="center"/>
    </xf>
    <xf numFmtId="0" fontId="0" fillId="3" borderId="0" xfId="5" applyFont="1" applyFill="1">
      <alignment vertical="center"/>
    </xf>
    <xf numFmtId="0" fontId="11" fillId="0" borderId="2" xfId="0" applyFont="1" applyFill="1" applyBorder="1" applyAlignment="1">
      <alignment vertical="center"/>
    </xf>
    <xf numFmtId="49" fontId="10" fillId="3" borderId="2" xfId="5" applyNumberFormat="1" applyFont="1" applyFill="1" applyBorder="1" applyAlignment="1">
      <alignment horizontal="center" vertical="center"/>
    </xf>
    <xf numFmtId="0" fontId="12" fillId="3" borderId="0" xfId="4" applyFont="1" applyFill="1"/>
    <xf numFmtId="14" fontId="12" fillId="3" borderId="0" xfId="4" applyNumberFormat="1" applyFont="1" applyFill="1"/>
    <xf numFmtId="0" fontId="19" fillId="0" borderId="0" xfId="3" applyFill="1" applyBorder="1" applyAlignment="1">
      <alignment horizontal="left" vertical="center"/>
    </xf>
    <xf numFmtId="0" fontId="19" fillId="0" borderId="0" xfId="3" applyFont="1" applyFill="1" applyAlignment="1">
      <alignment horizontal="left" vertical="center"/>
    </xf>
    <xf numFmtId="0" fontId="19" fillId="0" borderId="0" xfId="3" applyFill="1" applyAlignment="1">
      <alignment horizontal="left" vertical="center"/>
    </xf>
    <xf numFmtId="0" fontId="21" fillId="0" borderId="16" xfId="3" applyFont="1" applyFill="1" applyBorder="1" applyAlignment="1">
      <alignment horizontal="left" vertical="center"/>
    </xf>
    <xf numFmtId="0" fontId="21" fillId="0" borderId="17" xfId="3" applyFont="1" applyFill="1" applyBorder="1" applyAlignment="1">
      <alignment horizontal="center" vertical="center"/>
    </xf>
    <xf numFmtId="0" fontId="23" fillId="0" borderId="17" xfId="3" applyFont="1" applyFill="1" applyBorder="1" applyAlignment="1">
      <alignment vertical="center"/>
    </xf>
    <xf numFmtId="0" fontId="21" fillId="0" borderId="17" xfId="3" applyFont="1" applyFill="1" applyBorder="1" applyAlignment="1">
      <alignment vertical="center"/>
    </xf>
    <xf numFmtId="0" fontId="21" fillId="0" borderId="18" xfId="3" applyFont="1" applyFill="1" applyBorder="1" applyAlignment="1">
      <alignment vertical="center"/>
    </xf>
    <xf numFmtId="0" fontId="21" fillId="0" borderId="19" xfId="3" applyFont="1" applyFill="1" applyBorder="1" applyAlignment="1">
      <alignment vertical="center"/>
    </xf>
    <xf numFmtId="0" fontId="21" fillId="0" borderId="18" xfId="3" applyFont="1" applyFill="1" applyBorder="1" applyAlignment="1">
      <alignment horizontal="left" vertical="center"/>
    </xf>
    <xf numFmtId="0" fontId="22" fillId="0" borderId="19" xfId="3" applyFont="1" applyFill="1" applyBorder="1" applyAlignment="1">
      <alignment horizontal="right" vertical="center"/>
    </xf>
    <xf numFmtId="0" fontId="21" fillId="0" borderId="19" xfId="3" applyFont="1" applyFill="1" applyBorder="1" applyAlignment="1">
      <alignment horizontal="left" vertical="center"/>
    </xf>
    <xf numFmtId="0" fontId="21" fillId="0" borderId="20" xfId="3" applyFont="1" applyFill="1" applyBorder="1" applyAlignment="1">
      <alignment vertical="center"/>
    </xf>
    <xf numFmtId="0" fontId="21" fillId="0" borderId="21" xfId="3" applyFont="1" applyFill="1" applyBorder="1" applyAlignment="1">
      <alignment vertical="center"/>
    </xf>
    <xf numFmtId="0" fontId="23" fillId="0" borderId="21" xfId="3" applyFont="1" applyFill="1" applyBorder="1" applyAlignment="1">
      <alignment vertical="center"/>
    </xf>
    <xf numFmtId="0" fontId="23" fillId="0" borderId="21" xfId="3" applyFont="1" applyFill="1" applyBorder="1" applyAlignment="1">
      <alignment horizontal="left" vertical="center"/>
    </xf>
    <xf numFmtId="0" fontId="21" fillId="0" borderId="0" xfId="3" applyFont="1" applyFill="1" applyBorder="1" applyAlignment="1">
      <alignment vertical="center"/>
    </xf>
    <xf numFmtId="0" fontId="23" fillId="0" borderId="0" xfId="3" applyFont="1" applyFill="1" applyBorder="1" applyAlignment="1">
      <alignment vertical="center"/>
    </xf>
    <xf numFmtId="0" fontId="23" fillId="0" borderId="0" xfId="3" applyFont="1" applyFill="1" applyAlignment="1">
      <alignment horizontal="left" vertical="center"/>
    </xf>
    <xf numFmtId="0" fontId="21" fillId="0" borderId="16" xfId="3" applyFont="1" applyFill="1" applyBorder="1" applyAlignment="1">
      <alignment vertical="center"/>
    </xf>
    <xf numFmtId="0" fontId="23" fillId="0" borderId="19" xfId="3" applyFont="1" applyFill="1" applyBorder="1" applyAlignment="1">
      <alignment horizontal="left" vertical="center"/>
    </xf>
    <xf numFmtId="0" fontId="23" fillId="0" borderId="19" xfId="3" applyFont="1" applyFill="1" applyBorder="1" applyAlignment="1">
      <alignment vertical="center"/>
    </xf>
    <xf numFmtId="0" fontId="23" fillId="0" borderId="0" xfId="3" applyFont="1" applyFill="1" applyBorder="1" applyAlignment="1">
      <alignment horizontal="left" vertical="center"/>
    </xf>
    <xf numFmtId="0" fontId="21" fillId="0" borderId="17" xfId="3" applyFont="1" applyFill="1" applyBorder="1" applyAlignment="1">
      <alignment horizontal="left" vertical="center"/>
    </xf>
    <xf numFmtId="0" fontId="21" fillId="0" borderId="20" xfId="3" applyFont="1" applyFill="1" applyBorder="1" applyAlignment="1">
      <alignment horizontal="left" vertical="center"/>
    </xf>
    <xf numFmtId="176" fontId="23" fillId="0" borderId="21" xfId="3" applyNumberFormat="1" applyFont="1" applyFill="1" applyBorder="1" applyAlignment="1">
      <alignment vertical="center"/>
    </xf>
    <xf numFmtId="0" fontId="23" fillId="0" borderId="33" xfId="3" applyFont="1" applyFill="1" applyBorder="1" applyAlignment="1">
      <alignment horizontal="left" vertical="center"/>
    </xf>
    <xf numFmtId="0" fontId="23" fillId="0" borderId="34" xfId="3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center" vertical="center"/>
    </xf>
    <xf numFmtId="0" fontId="10" fillId="3" borderId="2" xfId="4" applyFont="1" applyFill="1" applyBorder="1" applyAlignment="1" applyProtection="1">
      <alignment horizontal="center" vertical="center"/>
    </xf>
    <xf numFmtId="0" fontId="13" fillId="0" borderId="4" xfId="6" applyFont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3" fillId="0" borderId="38" xfId="6" applyFont="1" applyBorder="1" applyAlignment="1">
      <alignment horizontal="center"/>
    </xf>
    <xf numFmtId="49" fontId="10" fillId="3" borderId="14" xfId="4" applyNumberFormat="1" applyFont="1" applyFill="1" applyBorder="1" applyAlignment="1">
      <alignment horizontal="center" vertical="center"/>
    </xf>
    <xf numFmtId="49" fontId="10" fillId="3" borderId="13" xfId="4" applyNumberFormat="1" applyFont="1" applyFill="1" applyBorder="1" applyAlignment="1">
      <alignment horizontal="center" vertical="center"/>
    </xf>
    <xf numFmtId="49" fontId="10" fillId="3" borderId="13" xfId="4" applyNumberFormat="1" applyFont="1" applyFill="1" applyBorder="1" applyAlignment="1">
      <alignment horizontal="right" vertical="center"/>
    </xf>
    <xf numFmtId="49" fontId="10" fillId="3" borderId="14" xfId="4" applyNumberFormat="1" applyFont="1" applyFill="1" applyBorder="1" applyAlignment="1">
      <alignment horizontal="center"/>
    </xf>
    <xf numFmtId="0" fontId="19" fillId="0" borderId="0" xfId="3" applyFont="1" applyAlignment="1">
      <alignment horizontal="left" vertical="center"/>
    </xf>
    <xf numFmtId="0" fontId="25" fillId="0" borderId="39" xfId="3" applyFont="1" applyBorder="1" applyAlignment="1">
      <alignment horizontal="left" vertical="center"/>
    </xf>
    <xf numFmtId="0" fontId="24" fillId="0" borderId="40" xfId="3" applyFont="1" applyBorder="1" applyAlignment="1">
      <alignment horizontal="left" vertical="center"/>
    </xf>
    <xf numFmtId="0" fontId="24" fillId="0" borderId="16" xfId="3" applyFont="1" applyBorder="1" applyAlignment="1">
      <alignment horizontal="center" vertical="center"/>
    </xf>
    <xf numFmtId="0" fontId="24" fillId="0" borderId="17" xfId="3" applyFont="1" applyBorder="1" applyAlignment="1">
      <alignment horizontal="center" vertical="center"/>
    </xf>
    <xf numFmtId="0" fontId="24" fillId="0" borderId="18" xfId="3" applyFont="1" applyBorder="1" applyAlignment="1">
      <alignment horizontal="left" vertical="center"/>
    </xf>
    <xf numFmtId="0" fontId="22" fillId="0" borderId="19" xfId="3" applyFont="1" applyBorder="1" applyAlignment="1">
      <alignment horizontal="left" vertical="center"/>
    </xf>
    <xf numFmtId="0" fontId="22" fillId="0" borderId="33" xfId="3" applyFont="1" applyBorder="1" applyAlignment="1">
      <alignment horizontal="left" vertical="center"/>
    </xf>
    <xf numFmtId="0" fontId="24" fillId="0" borderId="19" xfId="3" applyFont="1" applyBorder="1" applyAlignment="1">
      <alignment horizontal="left" vertical="center"/>
    </xf>
    <xf numFmtId="0" fontId="24" fillId="0" borderId="18" xfId="3" applyFont="1" applyBorder="1" applyAlignment="1">
      <alignment vertical="center"/>
    </xf>
    <xf numFmtId="0" fontId="22" fillId="0" borderId="19" xfId="3" applyFont="1" applyBorder="1" applyAlignment="1">
      <alignment vertical="center"/>
    </xf>
    <xf numFmtId="0" fontId="22" fillId="0" borderId="33" xfId="3" applyFont="1" applyBorder="1" applyAlignment="1">
      <alignment vertical="center"/>
    </xf>
    <xf numFmtId="0" fontId="22" fillId="0" borderId="19" xfId="3" applyFont="1" applyBorder="1" applyAlignment="1">
      <alignment horizontal="center" vertical="center"/>
    </xf>
    <xf numFmtId="0" fontId="24" fillId="0" borderId="18" xfId="3" applyFont="1" applyBorder="1" applyAlignment="1">
      <alignment horizontal="center" vertical="center"/>
    </xf>
    <xf numFmtId="0" fontId="22" fillId="0" borderId="18" xfId="3" applyFont="1" applyBorder="1" applyAlignment="1">
      <alignment horizontal="left" vertical="center"/>
    </xf>
    <xf numFmtId="0" fontId="27" fillId="0" borderId="20" xfId="3" applyFont="1" applyBorder="1" applyAlignment="1">
      <alignment vertical="center"/>
    </xf>
    <xf numFmtId="0" fontId="24" fillId="0" borderId="16" xfId="3" applyFont="1" applyBorder="1" applyAlignment="1">
      <alignment vertical="center"/>
    </xf>
    <xf numFmtId="0" fontId="19" fillId="0" borderId="17" xfId="3" applyFont="1" applyBorder="1" applyAlignment="1">
      <alignment horizontal="left" vertical="center"/>
    </xf>
    <xf numFmtId="0" fontId="22" fillId="0" borderId="17" xfId="3" applyFont="1" applyBorder="1" applyAlignment="1">
      <alignment horizontal="left" vertical="center"/>
    </xf>
    <xf numFmtId="0" fontId="19" fillId="0" borderId="17" xfId="3" applyFont="1" applyBorder="1" applyAlignment="1">
      <alignment vertical="center"/>
    </xf>
    <xf numFmtId="0" fontId="24" fillId="0" borderId="17" xfId="3" applyFont="1" applyBorder="1" applyAlignment="1">
      <alignment vertical="center"/>
    </xf>
    <xf numFmtId="0" fontId="19" fillId="0" borderId="19" xfId="3" applyFont="1" applyBorder="1" applyAlignment="1">
      <alignment horizontal="left" vertical="center"/>
    </xf>
    <xf numFmtId="0" fontId="19" fillId="0" borderId="19" xfId="3" applyFont="1" applyBorder="1" applyAlignment="1">
      <alignment vertical="center"/>
    </xf>
    <xf numFmtId="0" fontId="24" fillId="0" borderId="19" xfId="3" applyFont="1" applyBorder="1" applyAlignment="1">
      <alignment vertical="center"/>
    </xf>
    <xf numFmtId="0" fontId="22" fillId="0" borderId="21" xfId="3" applyFont="1" applyBorder="1" applyAlignment="1">
      <alignment horizontal="left" vertical="center"/>
    </xf>
    <xf numFmtId="0" fontId="24" fillId="0" borderId="19" xfId="3" applyFont="1" applyBorder="1" applyAlignment="1">
      <alignment horizontal="center" vertical="center"/>
    </xf>
    <xf numFmtId="0" fontId="25" fillId="0" borderId="41" xfId="3" applyFont="1" applyBorder="1" applyAlignment="1">
      <alignment vertical="center"/>
    </xf>
    <xf numFmtId="0" fontId="25" fillId="0" borderId="42" xfId="3" applyFont="1" applyBorder="1" applyAlignment="1">
      <alignment vertical="center"/>
    </xf>
    <xf numFmtId="0" fontId="22" fillId="0" borderId="42" xfId="3" applyFont="1" applyBorder="1" applyAlignment="1">
      <alignment vertical="center"/>
    </xf>
    <xf numFmtId="58" fontId="19" fillId="0" borderId="42" xfId="3" applyNumberFormat="1" applyFont="1" applyBorder="1" applyAlignment="1">
      <alignment vertical="center"/>
    </xf>
    <xf numFmtId="0" fontId="22" fillId="0" borderId="32" xfId="3" applyFont="1" applyBorder="1" applyAlignment="1">
      <alignment horizontal="left" vertical="center"/>
    </xf>
    <xf numFmtId="0" fontId="22" fillId="0" borderId="34" xfId="3" applyFont="1" applyBorder="1" applyAlignment="1">
      <alignment horizontal="left" vertical="center"/>
    </xf>
    <xf numFmtId="0" fontId="21" fillId="0" borderId="33" xfId="3" applyFont="1" applyBorder="1" applyAlignment="1">
      <alignment horizontal="left" vertical="center"/>
    </xf>
    <xf numFmtId="49" fontId="10" fillId="3" borderId="13" xfId="4" applyNumberFormat="1" applyFont="1" applyFill="1" applyBorder="1" applyAlignment="1">
      <alignment horizontal="center"/>
    </xf>
    <xf numFmtId="0" fontId="19" fillId="0" borderId="0" xfId="3" applyFont="1" applyBorder="1" applyAlignment="1">
      <alignment horizontal="left" vertical="center"/>
    </xf>
    <xf numFmtId="0" fontId="24" fillId="0" borderId="44" xfId="3" applyFont="1" applyBorder="1" applyAlignment="1">
      <alignment vertical="center"/>
    </xf>
    <xf numFmtId="0" fontId="19" fillId="0" borderId="45" xfId="3" applyFont="1" applyBorder="1" applyAlignment="1">
      <alignment horizontal="left" vertical="center"/>
    </xf>
    <xf numFmtId="0" fontId="22" fillId="0" borderId="45" xfId="3" applyFont="1" applyBorder="1" applyAlignment="1">
      <alignment horizontal="left" vertical="center"/>
    </xf>
    <xf numFmtId="0" fontId="19" fillId="0" borderId="45" xfId="3" applyFont="1" applyBorder="1" applyAlignment="1">
      <alignment vertical="center"/>
    </xf>
    <xf numFmtId="0" fontId="24" fillId="0" borderId="45" xfId="3" applyFont="1" applyBorder="1" applyAlignment="1">
      <alignment vertical="center"/>
    </xf>
    <xf numFmtId="0" fontId="24" fillId="0" borderId="44" xfId="3" applyFont="1" applyBorder="1" applyAlignment="1">
      <alignment horizontal="center" vertical="center"/>
    </xf>
    <xf numFmtId="0" fontId="22" fillId="0" borderId="45" xfId="3" applyFont="1" applyBorder="1" applyAlignment="1">
      <alignment horizontal="center" vertical="center"/>
    </xf>
    <xf numFmtId="0" fontId="24" fillId="0" borderId="45" xfId="3" applyFont="1" applyBorder="1" applyAlignment="1">
      <alignment horizontal="center" vertical="center"/>
    </xf>
    <xf numFmtId="0" fontId="19" fillId="0" borderId="45" xfId="3" applyFont="1" applyBorder="1" applyAlignment="1">
      <alignment horizontal="center" vertical="center"/>
    </xf>
    <xf numFmtId="0" fontId="19" fillId="0" borderId="19" xfId="3" applyFont="1" applyBorder="1" applyAlignment="1">
      <alignment horizontal="center" vertical="center"/>
    </xf>
    <xf numFmtId="0" fontId="30" fillId="0" borderId="51" xfId="3" applyFont="1" applyBorder="1" applyAlignment="1">
      <alignment horizontal="left" vertical="center" wrapText="1"/>
    </xf>
    <xf numFmtId="0" fontId="11" fillId="0" borderId="2" xfId="0" applyFont="1" applyFill="1" applyBorder="1" applyAlignment="1"/>
    <xf numFmtId="9" fontId="22" fillId="0" borderId="19" xfId="3" applyNumberFormat="1" applyFont="1" applyBorder="1" applyAlignment="1">
      <alignment horizontal="center" vertical="center"/>
    </xf>
    <xf numFmtId="0" fontId="25" fillId="0" borderId="39" xfId="3" applyFont="1" applyBorder="1" applyAlignment="1">
      <alignment vertical="center"/>
    </xf>
    <xf numFmtId="0" fontId="25" fillId="0" borderId="40" xfId="3" applyFont="1" applyBorder="1" applyAlignment="1">
      <alignment vertical="center"/>
    </xf>
    <xf numFmtId="0" fontId="22" fillId="0" borderId="55" xfId="3" applyFont="1" applyBorder="1" applyAlignment="1">
      <alignment vertical="center"/>
    </xf>
    <xf numFmtId="0" fontId="25" fillId="0" borderId="55" xfId="3" applyFont="1" applyBorder="1" applyAlignment="1">
      <alignment vertical="center"/>
    </xf>
    <xf numFmtId="58" fontId="19" fillId="0" borderId="40" xfId="3" applyNumberFormat="1" applyFont="1" applyBorder="1" applyAlignment="1">
      <alignment vertical="center"/>
    </xf>
    <xf numFmtId="0" fontId="19" fillId="0" borderId="55" xfId="3" applyFont="1" applyBorder="1" applyAlignment="1">
      <alignment vertical="center"/>
    </xf>
    <xf numFmtId="0" fontId="22" fillId="0" borderId="49" xfId="3" applyFont="1" applyBorder="1" applyAlignment="1">
      <alignment horizontal="left" vertical="center"/>
    </xf>
    <xf numFmtId="0" fontId="24" fillId="0" borderId="0" xfId="3" applyFont="1" applyBorder="1" applyAlignment="1">
      <alignment vertical="center"/>
    </xf>
    <xf numFmtId="0" fontId="32" fillId="0" borderId="33" xfId="3" applyFont="1" applyBorder="1" applyAlignment="1">
      <alignment horizontal="left" vertical="center" wrapText="1"/>
    </xf>
    <xf numFmtId="0" fontId="32" fillId="0" borderId="33" xfId="3" applyFont="1" applyBorder="1" applyAlignment="1">
      <alignment horizontal="left" vertical="center"/>
    </xf>
    <xf numFmtId="0" fontId="23" fillId="0" borderId="33" xfId="3" applyFont="1" applyBorder="1" applyAlignment="1">
      <alignment horizontal="left" vertical="center"/>
    </xf>
    <xf numFmtId="0" fontId="34" fillId="0" borderId="61" xfId="0" applyFont="1" applyBorder="1"/>
    <xf numFmtId="0" fontId="34" fillId="0" borderId="2" xfId="0" applyFont="1" applyBorder="1"/>
    <xf numFmtId="0" fontId="34" fillId="5" borderId="2" xfId="0" applyFont="1" applyFill="1" applyBorder="1"/>
    <xf numFmtId="0" fontId="0" fillId="0" borderId="61" xfId="0" applyBorder="1"/>
    <xf numFmtId="0" fontId="0" fillId="5" borderId="2" xfId="0" applyFill="1" applyBorder="1"/>
    <xf numFmtId="0" fontId="0" fillId="0" borderId="62" xfId="0" applyBorder="1"/>
    <xf numFmtId="0" fontId="0" fillId="0" borderId="63" xfId="0" applyBorder="1"/>
    <xf numFmtId="0" fontId="0" fillId="5" borderId="63" xfId="0" applyFill="1" applyBorder="1"/>
    <xf numFmtId="0" fontId="0" fillId="6" borderId="0" xfId="0" applyFill="1"/>
    <xf numFmtId="0" fontId="34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5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4" fillId="7" borderId="2" xfId="0" applyFont="1" applyFill="1" applyBorder="1" applyAlignment="1">
      <alignment vertical="top" wrapText="1"/>
    </xf>
    <xf numFmtId="0" fontId="3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7" fillId="0" borderId="0" xfId="0" applyFont="1"/>
    <xf numFmtId="0" fontId="37" fillId="0" borderId="0" xfId="0" applyFont="1" applyAlignment="1">
      <alignment vertical="top" wrapText="1"/>
    </xf>
    <xf numFmtId="0" fontId="33" fillId="0" borderId="59" xfId="0" applyFont="1" applyBorder="1" applyAlignment="1">
      <alignment horizontal="center" vertical="center" wrapText="1"/>
    </xf>
    <xf numFmtId="0" fontId="33" fillId="0" borderId="60" xfId="0" applyFont="1" applyBorder="1" applyAlignment="1">
      <alignment horizontal="center" vertical="center" wrapText="1"/>
    </xf>
    <xf numFmtId="0" fontId="33" fillId="0" borderId="64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5" borderId="5" xfId="0" applyFont="1" applyFill="1" applyBorder="1" applyAlignment="1">
      <alignment horizontal="center" vertical="center"/>
    </xf>
    <xf numFmtId="0" fontId="34" fillId="5" borderId="7" xfId="0" applyFont="1" applyFill="1" applyBorder="1" applyAlignment="1">
      <alignment horizontal="center" vertical="center"/>
    </xf>
    <xf numFmtId="0" fontId="34" fillId="0" borderId="65" xfId="0" applyFont="1" applyBorder="1" applyAlignment="1">
      <alignment horizontal="center" vertical="center"/>
    </xf>
    <xf numFmtId="0" fontId="25" fillId="0" borderId="27" xfId="3" applyFont="1" applyFill="1" applyBorder="1" applyAlignment="1">
      <alignment horizontal="left" vertical="center"/>
    </xf>
    <xf numFmtId="0" fontId="22" fillId="0" borderId="50" xfId="3" applyFont="1" applyFill="1" applyBorder="1" applyAlignment="1">
      <alignment horizontal="left" vertical="center"/>
    </xf>
    <xf numFmtId="0" fontId="22" fillId="0" borderId="27" xfId="3" applyFont="1" applyFill="1" applyBorder="1" applyAlignment="1">
      <alignment horizontal="left" vertical="center"/>
    </xf>
    <xf numFmtId="0" fontId="22" fillId="0" borderId="56" xfId="3" applyFont="1" applyFill="1" applyBorder="1" applyAlignment="1">
      <alignment horizontal="left" vertical="center"/>
    </xf>
    <xf numFmtId="0" fontId="31" fillId="0" borderId="42" xfId="3" applyFont="1" applyBorder="1" applyAlignment="1">
      <alignment horizontal="center" vertical="center"/>
    </xf>
    <xf numFmtId="0" fontId="25" fillId="0" borderId="27" xfId="3" applyFont="1" applyBorder="1" applyAlignment="1">
      <alignment horizontal="center" vertical="center"/>
    </xf>
    <xf numFmtId="0" fontId="25" fillId="0" borderId="58" xfId="3" applyFont="1" applyBorder="1" applyAlignment="1">
      <alignment horizontal="center" vertical="center"/>
    </xf>
    <xf numFmtId="0" fontId="22" fillId="0" borderId="55" xfId="3" applyFont="1" applyBorder="1" applyAlignment="1">
      <alignment horizontal="center" vertical="center"/>
    </xf>
    <xf numFmtId="0" fontId="22" fillId="0" borderId="56" xfId="3" applyFont="1" applyBorder="1" applyAlignment="1">
      <alignment horizontal="center" vertical="center"/>
    </xf>
    <xf numFmtId="0" fontId="22" fillId="0" borderId="53" xfId="3" applyFont="1" applyFill="1" applyBorder="1" applyAlignment="1">
      <alignment horizontal="left" vertical="center"/>
    </xf>
    <xf numFmtId="0" fontId="22" fillId="0" borderId="54" xfId="3" applyFont="1" applyFill="1" applyBorder="1" applyAlignment="1">
      <alignment horizontal="left" vertical="center"/>
    </xf>
    <xf numFmtId="0" fontId="22" fillId="0" borderId="57" xfId="3" applyFont="1" applyFill="1" applyBorder="1" applyAlignment="1">
      <alignment horizontal="left" vertical="center"/>
    </xf>
    <xf numFmtId="0" fontId="22" fillId="0" borderId="26" xfId="3" applyFont="1" applyFill="1" applyBorder="1" applyAlignment="1">
      <alignment horizontal="left" vertical="center"/>
    </xf>
    <xf numFmtId="0" fontId="22" fillId="0" borderId="25" xfId="3" applyFont="1" applyFill="1" applyBorder="1" applyAlignment="1">
      <alignment horizontal="left" vertical="center"/>
    </xf>
    <xf numFmtId="0" fontId="22" fillId="0" borderId="36" xfId="3" applyFont="1" applyFill="1" applyBorder="1" applyAlignment="1">
      <alignment horizontal="left" vertical="center"/>
    </xf>
    <xf numFmtId="0" fontId="24" fillId="0" borderId="29" xfId="3" applyFont="1" applyFill="1" applyBorder="1" applyAlignment="1">
      <alignment horizontal="left" vertical="center"/>
    </xf>
    <xf numFmtId="0" fontId="24" fillId="0" borderId="30" xfId="3" applyFont="1" applyFill="1" applyBorder="1" applyAlignment="1">
      <alignment horizontal="left" vertical="center"/>
    </xf>
    <xf numFmtId="0" fontId="24" fillId="0" borderId="37" xfId="3" applyFont="1" applyFill="1" applyBorder="1" applyAlignment="1">
      <alignment horizontal="left" vertical="center"/>
    </xf>
    <xf numFmtId="0" fontId="25" fillId="0" borderId="43" xfId="3" applyFont="1" applyBorder="1" applyAlignment="1">
      <alignment horizontal="left" vertical="center"/>
    </xf>
    <xf numFmtId="0" fontId="25" fillId="0" borderId="42" xfId="3" applyFont="1" applyBorder="1" applyAlignment="1">
      <alignment horizontal="left" vertical="center"/>
    </xf>
    <xf numFmtId="0" fontId="25" fillId="0" borderId="48" xfId="3" applyFont="1" applyBorder="1" applyAlignment="1">
      <alignment horizontal="left" vertical="center"/>
    </xf>
    <xf numFmtId="0" fontId="24" fillId="0" borderId="20" xfId="3" applyFont="1" applyBorder="1" applyAlignment="1">
      <alignment horizontal="left" vertical="center"/>
    </xf>
    <xf numFmtId="0" fontId="24" fillId="0" borderId="21" xfId="3" applyFont="1" applyBorder="1" applyAlignment="1">
      <alignment horizontal="left" vertical="center"/>
    </xf>
    <xf numFmtId="0" fontId="24" fillId="0" borderId="34" xfId="3" applyFont="1" applyBorder="1" applyAlignment="1">
      <alignment horizontal="left" vertical="center"/>
    </xf>
    <xf numFmtId="0" fontId="25" fillId="0" borderId="43" xfId="0" applyFont="1" applyBorder="1" applyAlignment="1">
      <alignment horizontal="left" vertical="center"/>
    </xf>
    <xf numFmtId="0" fontId="25" fillId="0" borderId="42" xfId="0" applyFont="1" applyBorder="1" applyAlignment="1">
      <alignment horizontal="left" vertical="center"/>
    </xf>
    <xf numFmtId="0" fontId="25" fillId="0" borderId="48" xfId="0" applyFont="1" applyBorder="1" applyAlignment="1">
      <alignment horizontal="left" vertical="center"/>
    </xf>
    <xf numFmtId="0" fontId="21" fillId="0" borderId="44" xfId="3" applyFont="1" applyFill="1" applyBorder="1" applyAlignment="1">
      <alignment horizontal="left" vertical="center"/>
    </xf>
    <xf numFmtId="0" fontId="21" fillId="0" borderId="45" xfId="3" applyFont="1" applyFill="1" applyBorder="1" applyAlignment="1">
      <alignment horizontal="left" vertical="center"/>
    </xf>
    <xf numFmtId="0" fontId="21" fillId="0" borderId="49" xfId="3" applyFont="1" applyFill="1" applyBorder="1" applyAlignment="1">
      <alignment horizontal="left" vertical="center"/>
    </xf>
    <xf numFmtId="0" fontId="21" fillId="0" borderId="18" xfId="3" applyFont="1" applyFill="1" applyBorder="1" applyAlignment="1">
      <alignment horizontal="left" vertical="center"/>
    </xf>
    <xf numFmtId="0" fontId="21" fillId="0" borderId="19" xfId="3" applyFont="1" applyFill="1" applyBorder="1" applyAlignment="1">
      <alignment horizontal="left" vertical="center"/>
    </xf>
    <xf numFmtId="0" fontId="21" fillId="0" borderId="52" xfId="3" applyFont="1" applyFill="1" applyBorder="1" applyAlignment="1">
      <alignment horizontal="left" vertical="center"/>
    </xf>
    <xf numFmtId="0" fontId="21" fillId="0" borderId="30" xfId="3" applyFont="1" applyFill="1" applyBorder="1" applyAlignment="1">
      <alignment horizontal="left" vertical="center"/>
    </xf>
    <xf numFmtId="0" fontId="21" fillId="0" borderId="37" xfId="3" applyFont="1" applyFill="1" applyBorder="1" applyAlignment="1">
      <alignment horizontal="left" vertical="center"/>
    </xf>
    <xf numFmtId="0" fontId="24" fillId="0" borderId="44" xfId="3" applyFont="1" applyBorder="1" applyAlignment="1">
      <alignment horizontal="left" vertical="center"/>
    </xf>
    <xf numFmtId="0" fontId="24" fillId="0" borderId="45" xfId="3" applyFont="1" applyBorder="1" applyAlignment="1">
      <alignment horizontal="left" vertical="center"/>
    </xf>
    <xf numFmtId="0" fontId="24" fillId="0" borderId="49" xfId="3" applyFont="1" applyBorder="1" applyAlignment="1">
      <alignment horizontal="left" vertical="center"/>
    </xf>
    <xf numFmtId="9" fontId="22" fillId="0" borderId="28" xfId="3" applyNumberFormat="1" applyFont="1" applyBorder="1" applyAlignment="1">
      <alignment horizontal="left" vertical="center"/>
    </xf>
    <xf numFmtId="9" fontId="22" fillId="0" borderId="23" xfId="3" applyNumberFormat="1" applyFont="1" applyBorder="1" applyAlignment="1">
      <alignment horizontal="left" vertical="center"/>
    </xf>
    <xf numFmtId="9" fontId="22" fillId="0" borderId="35" xfId="3" applyNumberFormat="1" applyFont="1" applyBorder="1" applyAlignment="1">
      <alignment horizontal="left" vertical="center"/>
    </xf>
    <xf numFmtId="9" fontId="22" fillId="0" borderId="29" xfId="3" applyNumberFormat="1" applyFont="1" applyBorder="1" applyAlignment="1">
      <alignment horizontal="left" vertical="center"/>
    </xf>
    <xf numFmtId="9" fontId="22" fillId="0" borderId="30" xfId="3" applyNumberFormat="1" applyFont="1" applyBorder="1" applyAlignment="1">
      <alignment horizontal="left" vertical="center"/>
    </xf>
    <xf numFmtId="9" fontId="22" fillId="0" borderId="37" xfId="3" applyNumberFormat="1" applyFont="1" applyBorder="1" applyAlignment="1">
      <alignment horizontal="left" vertical="center"/>
    </xf>
    <xf numFmtId="0" fontId="24" fillId="0" borderId="50" xfId="3" applyFont="1" applyBorder="1" applyAlignment="1">
      <alignment horizontal="left" vertical="center"/>
    </xf>
    <xf numFmtId="0" fontId="24" fillId="0" borderId="27" xfId="3" applyFont="1" applyBorder="1" applyAlignment="1">
      <alignment horizontal="left" vertical="center"/>
    </xf>
    <xf numFmtId="0" fontId="24" fillId="0" borderId="56" xfId="3" applyFont="1" applyBorder="1" applyAlignment="1">
      <alignment horizontal="left" vertical="center"/>
    </xf>
    <xf numFmtId="0" fontId="24" fillId="0" borderId="29" xfId="3" applyFont="1" applyBorder="1" applyAlignment="1">
      <alignment horizontal="left" vertical="center" wrapText="1"/>
    </xf>
    <xf numFmtId="0" fontId="24" fillId="0" borderId="30" xfId="3" applyFont="1" applyBorder="1" applyAlignment="1">
      <alignment horizontal="left" vertical="center" wrapText="1"/>
    </xf>
    <xf numFmtId="0" fontId="24" fillId="0" borderId="37" xfId="3" applyFont="1" applyBorder="1" applyAlignment="1">
      <alignment horizontal="left" vertical="center" wrapText="1"/>
    </xf>
    <xf numFmtId="0" fontId="22" fillId="0" borderId="24" xfId="3" applyFont="1" applyBorder="1" applyAlignment="1">
      <alignment horizontal="left" vertical="center"/>
    </xf>
    <xf numFmtId="0" fontId="22" fillId="0" borderId="36" xfId="3" applyFont="1" applyBorder="1" applyAlignment="1">
      <alignment horizontal="left" vertical="center"/>
    </xf>
    <xf numFmtId="14" fontId="22" fillId="0" borderId="19" xfId="3" applyNumberFormat="1" applyFont="1" applyBorder="1" applyAlignment="1">
      <alignment horizontal="center" vertical="center"/>
    </xf>
    <xf numFmtId="14" fontId="22" fillId="0" borderId="33" xfId="3" applyNumberFormat="1" applyFont="1" applyBorder="1" applyAlignment="1">
      <alignment horizontal="center" vertical="center"/>
    </xf>
    <xf numFmtId="0" fontId="24" fillId="0" borderId="18" xfId="3" applyFont="1" applyBorder="1" applyAlignment="1">
      <alignment horizontal="left" vertical="center"/>
    </xf>
    <xf numFmtId="0" fontId="24" fillId="0" borderId="19" xfId="3" applyFont="1" applyBorder="1" applyAlignment="1">
      <alignment horizontal="left" vertical="center"/>
    </xf>
    <xf numFmtId="0" fontId="28" fillId="0" borderId="21" xfId="1" applyNumberFormat="1" applyFont="1" applyFill="1" applyBorder="1" applyAlignment="1" applyProtection="1">
      <alignment horizontal="center" vertical="center" wrapText="1"/>
    </xf>
    <xf numFmtId="0" fontId="22" fillId="0" borderId="34" xfId="3" applyFont="1" applyBorder="1" applyAlignment="1">
      <alignment horizontal="center" vertical="center" wrapText="1"/>
    </xf>
    <xf numFmtId="14" fontId="22" fillId="0" borderId="21" xfId="3" applyNumberFormat="1" applyFont="1" applyBorder="1" applyAlignment="1">
      <alignment horizontal="center" vertical="center"/>
    </xf>
    <xf numFmtId="14" fontId="22" fillId="0" borderId="34" xfId="3" applyNumberFormat="1" applyFont="1" applyBorder="1" applyAlignment="1">
      <alignment horizontal="center" vertical="center"/>
    </xf>
    <xf numFmtId="0" fontId="22" fillId="0" borderId="19" xfId="3" applyFont="1" applyBorder="1" applyAlignment="1">
      <alignment horizontal="left" vertical="center"/>
    </xf>
    <xf numFmtId="0" fontId="22" fillId="0" borderId="33" xfId="3" applyFont="1" applyBorder="1" applyAlignment="1">
      <alignment horizontal="left" vertical="center"/>
    </xf>
    <xf numFmtId="0" fontId="24" fillId="0" borderId="16" xfId="3" applyFont="1" applyBorder="1" applyAlignment="1">
      <alignment horizontal="center" vertical="center"/>
    </xf>
    <xf numFmtId="0" fontId="24" fillId="0" borderId="17" xfId="3" applyFont="1" applyBorder="1" applyAlignment="1">
      <alignment horizontal="center" vertical="center"/>
    </xf>
    <xf numFmtId="0" fontId="24" fillId="0" borderId="32" xfId="3" applyFont="1" applyBorder="1" applyAlignment="1">
      <alignment horizontal="center" vertical="center"/>
    </xf>
    <xf numFmtId="0" fontId="25" fillId="0" borderId="16" xfId="3" applyFont="1" applyBorder="1" applyAlignment="1">
      <alignment horizontal="center" vertical="center"/>
    </xf>
    <xf numFmtId="0" fontId="25" fillId="0" borderId="17" xfId="3" applyFont="1" applyBorder="1" applyAlignment="1">
      <alignment horizontal="center" vertical="center"/>
    </xf>
    <xf numFmtId="0" fontId="25" fillId="0" borderId="32" xfId="3" applyFont="1" applyBorder="1" applyAlignment="1">
      <alignment horizontal="center" vertical="center"/>
    </xf>
    <xf numFmtId="0" fontId="29" fillId="0" borderId="15" xfId="3" applyFont="1" applyBorder="1" applyAlignment="1">
      <alignment horizontal="center" vertical="top"/>
    </xf>
    <xf numFmtId="0" fontId="22" fillId="0" borderId="40" xfId="3" applyFont="1" applyBorder="1" applyAlignment="1">
      <alignment horizontal="center" vertical="center"/>
    </xf>
    <xf numFmtId="0" fontId="25" fillId="0" borderId="40" xfId="3" applyFont="1" applyBorder="1" applyAlignment="1">
      <alignment horizontal="center" vertical="center"/>
    </xf>
    <xf numFmtId="0" fontId="19" fillId="0" borderId="40" xfId="3" applyFont="1" applyBorder="1" applyAlignment="1">
      <alignment horizontal="center" vertical="center"/>
    </xf>
    <xf numFmtId="0" fontId="19" fillId="0" borderId="46" xfId="3" applyFont="1" applyBorder="1" applyAlignment="1">
      <alignment horizontal="center" vertical="center"/>
    </xf>
    <xf numFmtId="0" fontId="12" fillId="3" borderId="9" xfId="4" applyFont="1" applyFill="1" applyBorder="1" applyAlignment="1">
      <alignment horizontal="center" vertical="center"/>
    </xf>
    <xf numFmtId="0" fontId="12" fillId="3" borderId="0" xfId="4" applyFont="1" applyFill="1" applyAlignment="1">
      <alignment horizontal="center" vertical="center"/>
    </xf>
    <xf numFmtId="0" fontId="12" fillId="3" borderId="10" xfId="4" applyFont="1" applyFill="1" applyBorder="1" applyAlignment="1">
      <alignment horizontal="left" vertical="center"/>
    </xf>
    <xf numFmtId="0" fontId="12" fillId="3" borderId="11" xfId="4" applyFont="1" applyFill="1" applyBorder="1" applyAlignment="1">
      <alignment horizontal="left" vertical="center"/>
    </xf>
    <xf numFmtId="0" fontId="13" fillId="0" borderId="3" xfId="6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3" fillId="0" borderId="7" xfId="6" applyFont="1" applyBorder="1" applyAlignment="1">
      <alignment horizontal="center" vertical="center"/>
    </xf>
    <xf numFmtId="0" fontId="13" fillId="0" borderId="2" xfId="6" applyFont="1" applyFill="1" applyBorder="1" applyAlignment="1">
      <alignment horizontal="center" vertical="center"/>
    </xf>
    <xf numFmtId="0" fontId="13" fillId="0" borderId="2" xfId="6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3" fillId="0" borderId="2" xfId="6" applyFont="1" applyBorder="1" applyAlignment="1">
      <alignment horizontal="center"/>
    </xf>
    <xf numFmtId="0" fontId="13" fillId="0" borderId="3" xfId="6" applyFont="1" applyBorder="1" applyAlignment="1">
      <alignment horizontal="center"/>
    </xf>
    <xf numFmtId="0" fontId="10" fillId="3" borderId="12" xfId="4" applyFont="1" applyFill="1" applyBorder="1" applyAlignment="1">
      <alignment horizontal="center"/>
    </xf>
    <xf numFmtId="0" fontId="25" fillId="0" borderId="43" xfId="3" applyFont="1" applyFill="1" applyBorder="1" applyAlignment="1">
      <alignment horizontal="left" vertical="center"/>
    </xf>
    <xf numFmtId="0" fontId="25" fillId="0" borderId="42" xfId="3" applyFont="1" applyFill="1" applyBorder="1" applyAlignment="1">
      <alignment horizontal="left" vertical="center"/>
    </xf>
    <xf numFmtId="0" fontId="25" fillId="0" borderId="48" xfId="3" applyFont="1" applyFill="1" applyBorder="1" applyAlignment="1">
      <alignment horizontal="left" vertical="center"/>
    </xf>
    <xf numFmtId="0" fontId="25" fillId="0" borderId="44" xfId="3" applyFont="1" applyFill="1" applyBorder="1" applyAlignment="1">
      <alignment horizontal="center" vertical="center"/>
    </xf>
    <xf numFmtId="0" fontId="25" fillId="0" borderId="45" xfId="3" applyFont="1" applyFill="1" applyBorder="1" applyAlignment="1">
      <alignment horizontal="center" vertical="center"/>
    </xf>
    <xf numFmtId="0" fontId="25" fillId="0" borderId="49" xfId="3" applyFont="1" applyFill="1" applyBorder="1" applyAlignment="1">
      <alignment horizontal="center" vertical="center"/>
    </xf>
    <xf numFmtId="0" fontId="25" fillId="0" borderId="20" xfId="3" applyFont="1" applyFill="1" applyBorder="1" applyAlignment="1">
      <alignment horizontal="center" vertical="center"/>
    </xf>
    <xf numFmtId="0" fontId="25" fillId="0" borderId="21" xfId="3" applyFont="1" applyFill="1" applyBorder="1" applyAlignment="1">
      <alignment horizontal="center" vertical="center"/>
    </xf>
    <xf numFmtId="0" fontId="25" fillId="0" borderId="34" xfId="3" applyFont="1" applyFill="1" applyBorder="1" applyAlignment="1">
      <alignment horizontal="center" vertical="center"/>
    </xf>
    <xf numFmtId="0" fontId="22" fillId="0" borderId="42" xfId="3" applyFont="1" applyBorder="1" applyAlignment="1">
      <alignment horizontal="center" vertical="center"/>
    </xf>
    <xf numFmtId="0" fontId="25" fillId="0" borderId="42" xfId="3" applyFont="1" applyBorder="1" applyAlignment="1">
      <alignment horizontal="center" vertical="center"/>
    </xf>
    <xf numFmtId="0" fontId="19" fillId="0" borderId="42" xfId="3" applyFont="1" applyBorder="1" applyAlignment="1">
      <alignment horizontal="center" vertical="center"/>
    </xf>
    <xf numFmtId="0" fontId="19" fillId="0" borderId="47" xfId="3" applyFont="1" applyBorder="1" applyAlignment="1">
      <alignment horizontal="center" vertical="center"/>
    </xf>
    <xf numFmtId="0" fontId="25" fillId="0" borderId="0" xfId="3" applyFont="1" applyFill="1" applyBorder="1" applyAlignment="1">
      <alignment horizontal="left" vertical="center"/>
    </xf>
    <xf numFmtId="0" fontId="24" fillId="0" borderId="26" xfId="3" applyFont="1" applyBorder="1" applyAlignment="1">
      <alignment horizontal="left" vertical="center"/>
    </xf>
    <xf numFmtId="0" fontId="24" fillId="0" borderId="25" xfId="3" applyFont="1" applyBorder="1" applyAlignment="1">
      <alignment horizontal="left" vertical="center"/>
    </xf>
    <xf numFmtId="0" fontId="24" fillId="0" borderId="36" xfId="3" applyFont="1" applyBorder="1" applyAlignment="1">
      <alignment horizontal="left" vertical="center"/>
    </xf>
    <xf numFmtId="0" fontId="24" fillId="0" borderId="20" xfId="3" applyFont="1" applyBorder="1" applyAlignment="1">
      <alignment horizontal="center" vertical="center"/>
    </xf>
    <xf numFmtId="0" fontId="24" fillId="0" borderId="21" xfId="3" applyFont="1" applyBorder="1" applyAlignment="1">
      <alignment horizontal="center" vertical="center"/>
    </xf>
    <xf numFmtId="0" fontId="24" fillId="0" borderId="34" xfId="3" applyFont="1" applyBorder="1" applyAlignment="1">
      <alignment horizontal="center" vertical="center"/>
    </xf>
    <xf numFmtId="0" fontId="22" fillId="0" borderId="47" xfId="3" applyFont="1" applyBorder="1" applyAlignment="1">
      <alignment horizontal="center" vertical="center"/>
    </xf>
    <xf numFmtId="0" fontId="21" fillId="0" borderId="19" xfId="3" applyFont="1" applyBorder="1" applyAlignment="1">
      <alignment horizontal="left" vertical="center"/>
    </xf>
    <xf numFmtId="0" fontId="21" fillId="0" borderId="33" xfId="3" applyFont="1" applyBorder="1" applyAlignment="1">
      <alignment horizontal="left" vertical="center"/>
    </xf>
    <xf numFmtId="0" fontId="22" fillId="0" borderId="28" xfId="3" applyFont="1" applyFill="1" applyBorder="1" applyAlignment="1">
      <alignment horizontal="left" vertical="center"/>
    </xf>
    <xf numFmtId="0" fontId="22" fillId="0" borderId="23" xfId="3" applyFont="1" applyFill="1" applyBorder="1" applyAlignment="1">
      <alignment horizontal="left" vertical="center"/>
    </xf>
    <xf numFmtId="0" fontId="22" fillId="0" borderId="35" xfId="3" applyFont="1" applyFill="1" applyBorder="1" applyAlignment="1">
      <alignment horizontal="left" vertical="center"/>
    </xf>
    <xf numFmtId="0" fontId="21" fillId="0" borderId="19" xfId="3" applyFont="1" applyFill="1" applyBorder="1" applyAlignment="1">
      <alignment horizontal="center" vertical="center"/>
    </xf>
    <xf numFmtId="0" fontId="21" fillId="0" borderId="33" xfId="3" applyFont="1" applyFill="1" applyBorder="1" applyAlignment="1">
      <alignment horizontal="center" vertical="center"/>
    </xf>
    <xf numFmtId="0" fontId="24" fillId="0" borderId="18" xfId="3" applyFont="1" applyFill="1" applyBorder="1" applyAlignment="1">
      <alignment horizontal="left" vertical="center"/>
    </xf>
    <xf numFmtId="0" fontId="22" fillId="0" borderId="19" xfId="3" applyFont="1" applyFill="1" applyBorder="1" applyAlignment="1">
      <alignment horizontal="left" vertical="center"/>
    </xf>
    <xf numFmtId="0" fontId="22" fillId="0" borderId="33" xfId="3" applyFont="1" applyFill="1" applyBorder="1" applyAlignment="1">
      <alignment horizontal="left" vertical="center"/>
    </xf>
    <xf numFmtId="0" fontId="25" fillId="0" borderId="0" xfId="3" applyFont="1" applyBorder="1" applyAlignment="1">
      <alignment horizontal="left" vertical="center"/>
    </xf>
    <xf numFmtId="0" fontId="22" fillId="0" borderId="20" xfId="3" applyFont="1" applyBorder="1" applyAlignment="1">
      <alignment horizontal="left" vertical="center"/>
    </xf>
    <xf numFmtId="0" fontId="22" fillId="0" borderId="21" xfId="3" applyFont="1" applyBorder="1" applyAlignment="1">
      <alignment horizontal="left" vertical="center"/>
    </xf>
    <xf numFmtId="0" fontId="22" fillId="0" borderId="34" xfId="3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1" fillId="0" borderId="16" xfId="3" applyFont="1" applyFill="1" applyBorder="1" applyAlignment="1">
      <alignment horizontal="left" vertical="center"/>
    </xf>
    <xf numFmtId="0" fontId="21" fillId="0" borderId="17" xfId="3" applyFont="1" applyFill="1" applyBorder="1" applyAlignment="1">
      <alignment horizontal="left" vertical="center"/>
    </xf>
    <xf numFmtId="0" fontId="21" fillId="0" borderId="32" xfId="3" applyFont="1" applyFill="1" applyBorder="1" applyAlignment="1">
      <alignment horizontal="left" vertical="center"/>
    </xf>
    <xf numFmtId="0" fontId="24" fillId="0" borderId="0" xfId="3" applyFont="1" applyBorder="1" applyAlignment="1">
      <alignment horizontal="left" vertical="center"/>
    </xf>
    <xf numFmtId="0" fontId="23" fillId="0" borderId="16" xfId="3" applyFont="1" applyBorder="1" applyAlignment="1">
      <alignment horizontal="left" vertical="center"/>
    </xf>
    <xf numFmtId="0" fontId="23" fillId="0" borderId="17" xfId="3" applyFont="1" applyBorder="1" applyAlignment="1">
      <alignment horizontal="left" vertical="center"/>
    </xf>
    <xf numFmtId="0" fontId="21" fillId="0" borderId="17" xfId="3" applyFont="1" applyBorder="1" applyAlignment="1">
      <alignment horizontal="left" vertical="center"/>
    </xf>
    <xf numFmtId="0" fontId="21" fillId="0" borderId="32" xfId="3" applyFont="1" applyBorder="1" applyAlignment="1">
      <alignment horizontal="left" vertical="center"/>
    </xf>
    <xf numFmtId="0" fontId="23" fillId="0" borderId="26" xfId="3" applyFont="1" applyBorder="1" applyAlignment="1">
      <alignment horizontal="left" vertical="center"/>
    </xf>
    <xf numFmtId="0" fontId="23" fillId="0" borderId="25" xfId="3" applyFont="1" applyBorder="1" applyAlignment="1">
      <alignment horizontal="left" vertical="center"/>
    </xf>
    <xf numFmtId="0" fontId="23" fillId="0" borderId="31" xfId="3" applyFont="1" applyBorder="1" applyAlignment="1">
      <alignment horizontal="left" vertical="center"/>
    </xf>
    <xf numFmtId="0" fontId="23" fillId="0" borderId="24" xfId="3" applyFont="1" applyBorder="1" applyAlignment="1">
      <alignment horizontal="left" vertical="center"/>
    </xf>
    <xf numFmtId="0" fontId="21" fillId="0" borderId="24" xfId="3" applyFont="1" applyBorder="1" applyAlignment="1">
      <alignment horizontal="left" vertical="center"/>
    </xf>
    <xf numFmtId="0" fontId="21" fillId="0" borderId="25" xfId="3" applyFont="1" applyBorder="1" applyAlignment="1">
      <alignment horizontal="left" vertical="center"/>
    </xf>
    <xf numFmtId="0" fontId="21" fillId="0" borderId="36" xfId="3" applyFont="1" applyBorder="1" applyAlignment="1">
      <alignment horizontal="left" vertical="center"/>
    </xf>
    <xf numFmtId="0" fontId="22" fillId="0" borderId="19" xfId="3" applyFont="1" applyBorder="1" applyAlignment="1">
      <alignment horizontal="center" vertical="center"/>
    </xf>
    <xf numFmtId="0" fontId="22" fillId="0" borderId="33" xfId="3" applyFont="1" applyBorder="1" applyAlignment="1">
      <alignment horizontal="center" vertical="center"/>
    </xf>
    <xf numFmtId="0" fontId="22" fillId="0" borderId="18" xfId="3" applyFont="1" applyBorder="1" applyAlignment="1">
      <alignment horizontal="left" vertical="center"/>
    </xf>
    <xf numFmtId="0" fontId="22" fillId="0" borderId="24" xfId="3" applyFont="1" applyBorder="1" applyAlignment="1">
      <alignment horizontal="center" vertical="center"/>
    </xf>
    <xf numFmtId="0" fontId="22" fillId="0" borderId="36" xfId="3" applyFont="1" applyBorder="1" applyAlignment="1">
      <alignment horizontal="center" vertical="center"/>
    </xf>
    <xf numFmtId="0" fontId="24" fillId="0" borderId="18" xfId="3" applyFont="1" applyBorder="1" applyAlignment="1">
      <alignment horizontal="center" vertical="center"/>
    </xf>
    <xf numFmtId="0" fontId="24" fillId="0" borderId="19" xfId="3" applyFont="1" applyBorder="1" applyAlignment="1">
      <alignment horizontal="center" vertical="center"/>
    </xf>
    <xf numFmtId="0" fontId="24" fillId="0" borderId="33" xfId="3" applyFont="1" applyBorder="1" applyAlignment="1">
      <alignment horizontal="center" vertical="center"/>
    </xf>
    <xf numFmtId="0" fontId="26" fillId="0" borderId="15" xfId="3" applyFont="1" applyBorder="1" applyAlignment="1">
      <alignment horizontal="center" vertical="top"/>
    </xf>
    <xf numFmtId="0" fontId="21" fillId="0" borderId="33" xfId="3" applyFont="1" applyFill="1" applyBorder="1" applyAlignment="1">
      <alignment horizontal="left" vertical="center"/>
    </xf>
    <xf numFmtId="0" fontId="23" fillId="0" borderId="21" xfId="3" applyFont="1" applyFill="1" applyBorder="1" applyAlignment="1">
      <alignment horizontal="center" vertical="center"/>
    </xf>
    <xf numFmtId="0" fontId="21" fillId="0" borderId="21" xfId="3" applyFont="1" applyFill="1" applyBorder="1" applyAlignment="1">
      <alignment horizontal="center" vertical="center"/>
    </xf>
    <xf numFmtId="0" fontId="23" fillId="0" borderId="34" xfId="3" applyFont="1" applyFill="1" applyBorder="1" applyAlignment="1">
      <alignment horizontal="center" vertical="center"/>
    </xf>
    <xf numFmtId="0" fontId="25" fillId="0" borderId="26" xfId="3" applyFont="1" applyFill="1" applyBorder="1" applyAlignment="1">
      <alignment horizontal="left" vertical="center"/>
    </xf>
    <xf numFmtId="0" fontId="23" fillId="0" borderId="25" xfId="3" applyFont="1" applyFill="1" applyBorder="1" applyAlignment="1">
      <alignment horizontal="left" vertical="center"/>
    </xf>
    <xf numFmtId="0" fontId="23" fillId="0" borderId="36" xfId="3" applyFont="1" applyFill="1" applyBorder="1" applyAlignment="1">
      <alignment horizontal="left" vertical="center"/>
    </xf>
    <xf numFmtId="0" fontId="23" fillId="0" borderId="29" xfId="3" applyFont="1" applyFill="1" applyBorder="1" applyAlignment="1">
      <alignment horizontal="left" vertical="center"/>
    </xf>
    <xf numFmtId="0" fontId="23" fillId="0" borderId="30" xfId="3" applyFont="1" applyFill="1" applyBorder="1" applyAlignment="1">
      <alignment horizontal="left" vertical="center"/>
    </xf>
    <xf numFmtId="0" fontId="23" fillId="0" borderId="37" xfId="3" applyFont="1" applyFill="1" applyBorder="1" applyAlignment="1">
      <alignment horizontal="left" vertical="center"/>
    </xf>
    <xf numFmtId="0" fontId="24" fillId="0" borderId="16" xfId="3" applyFont="1" applyFill="1" applyBorder="1" applyAlignment="1">
      <alignment horizontal="left" vertical="center"/>
    </xf>
    <xf numFmtId="0" fontId="24" fillId="0" borderId="17" xfId="3" applyFont="1" applyFill="1" applyBorder="1" applyAlignment="1">
      <alignment horizontal="left" vertical="center"/>
    </xf>
    <xf numFmtId="0" fontId="24" fillId="0" borderId="32" xfId="3" applyFont="1" applyFill="1" applyBorder="1" applyAlignment="1">
      <alignment horizontal="left" vertical="center"/>
    </xf>
    <xf numFmtId="0" fontId="21" fillId="0" borderId="24" xfId="3" applyFont="1" applyFill="1" applyBorder="1" applyAlignment="1">
      <alignment horizontal="left" vertical="center"/>
    </xf>
    <xf numFmtId="0" fontId="21" fillId="0" borderId="31" xfId="3" applyFont="1" applyFill="1" applyBorder="1" applyAlignment="1">
      <alignment horizontal="left" vertical="center"/>
    </xf>
    <xf numFmtId="0" fontId="19" fillId="0" borderId="26" xfId="3" applyFont="1" applyFill="1" applyBorder="1" applyAlignment="1">
      <alignment horizontal="left" vertical="center"/>
    </xf>
    <xf numFmtId="0" fontId="19" fillId="0" borderId="25" xfId="3" applyFont="1" applyFill="1" applyBorder="1" applyAlignment="1">
      <alignment horizontal="left" vertical="center"/>
    </xf>
    <xf numFmtId="0" fontId="19" fillId="0" borderId="36" xfId="3" applyFont="1" applyFill="1" applyBorder="1" applyAlignment="1">
      <alignment horizontal="left" vertical="center"/>
    </xf>
    <xf numFmtId="0" fontId="23" fillId="0" borderId="26" xfId="3" applyFont="1" applyFill="1" applyBorder="1" applyAlignment="1">
      <alignment horizontal="left" vertical="center"/>
    </xf>
    <xf numFmtId="0" fontId="19" fillId="0" borderId="21" xfId="3" applyFill="1" applyBorder="1" applyAlignment="1">
      <alignment horizontal="center" vertical="center"/>
    </xf>
    <xf numFmtId="0" fontId="19" fillId="0" borderId="34" xfId="3" applyFill="1" applyBorder="1" applyAlignment="1">
      <alignment horizontal="center" vertical="center"/>
    </xf>
    <xf numFmtId="0" fontId="21" fillId="0" borderId="27" xfId="3" applyFont="1" applyFill="1" applyBorder="1" applyAlignment="1">
      <alignment horizontal="center" vertical="center"/>
    </xf>
    <xf numFmtId="0" fontId="21" fillId="0" borderId="28" xfId="3" applyFont="1" applyFill="1" applyBorder="1" applyAlignment="1">
      <alignment horizontal="left" vertical="center"/>
    </xf>
    <xf numFmtId="0" fontId="21" fillId="0" borderId="23" xfId="3" applyFont="1" applyFill="1" applyBorder="1" applyAlignment="1">
      <alignment horizontal="left" vertical="center"/>
    </xf>
    <xf numFmtId="0" fontId="21" fillId="0" borderId="35" xfId="3" applyFont="1" applyFill="1" applyBorder="1" applyAlignment="1">
      <alignment horizontal="left" vertical="center"/>
    </xf>
    <xf numFmtId="0" fontId="23" fillId="0" borderId="18" xfId="3" applyFont="1" applyFill="1" applyBorder="1" applyAlignment="1">
      <alignment horizontal="left" vertical="center" wrapText="1"/>
    </xf>
    <xf numFmtId="0" fontId="23" fillId="0" borderId="19" xfId="3" applyFont="1" applyFill="1" applyBorder="1" applyAlignment="1">
      <alignment horizontal="left" vertical="center" wrapText="1"/>
    </xf>
    <xf numFmtId="0" fontId="23" fillId="0" borderId="33" xfId="3" applyFont="1" applyFill="1" applyBorder="1" applyAlignment="1">
      <alignment horizontal="left" vertical="center" wrapText="1"/>
    </xf>
    <xf numFmtId="0" fontId="24" fillId="0" borderId="26" xfId="3" applyFont="1" applyFill="1" applyBorder="1" applyAlignment="1">
      <alignment horizontal="left" vertical="center"/>
    </xf>
    <xf numFmtId="0" fontId="24" fillId="0" borderId="25" xfId="3" applyFont="1" applyFill="1" applyBorder="1" applyAlignment="1">
      <alignment horizontal="left" vertical="center"/>
    </xf>
    <xf numFmtId="0" fontId="24" fillId="0" borderId="36" xfId="3" applyFont="1" applyFill="1" applyBorder="1" applyAlignment="1">
      <alignment horizontal="left" vertical="center"/>
    </xf>
    <xf numFmtId="0" fontId="23" fillId="0" borderId="18" xfId="3" applyFont="1" applyFill="1" applyBorder="1" applyAlignment="1">
      <alignment horizontal="left" vertical="center"/>
    </xf>
    <xf numFmtId="0" fontId="23" fillId="0" borderId="19" xfId="3" applyFont="1" applyFill="1" applyBorder="1" applyAlignment="1">
      <alignment horizontal="left" vertical="center"/>
    </xf>
    <xf numFmtId="0" fontId="23" fillId="0" borderId="33" xfId="3" applyFont="1" applyFill="1" applyBorder="1" applyAlignment="1">
      <alignment horizontal="left" vertical="center"/>
    </xf>
    <xf numFmtId="0" fontId="21" fillId="0" borderId="22" xfId="3" applyFont="1" applyFill="1" applyBorder="1" applyAlignment="1">
      <alignment horizontal="left" vertical="center"/>
    </xf>
    <xf numFmtId="0" fontId="23" fillId="0" borderId="24" xfId="3" applyFont="1" applyFill="1" applyBorder="1" applyAlignment="1">
      <alignment horizontal="center" vertical="center"/>
    </xf>
    <xf numFmtId="0" fontId="23" fillId="0" borderId="25" xfId="3" applyFont="1" applyFill="1" applyBorder="1" applyAlignment="1">
      <alignment horizontal="center" vertical="center"/>
    </xf>
    <xf numFmtId="0" fontId="23" fillId="0" borderId="36" xfId="3" applyFont="1" applyFill="1" applyBorder="1" applyAlignment="1">
      <alignment horizontal="center" vertical="center"/>
    </xf>
    <xf numFmtId="0" fontId="23" fillId="0" borderId="19" xfId="3" applyFont="1" applyFill="1" applyBorder="1" applyAlignment="1">
      <alignment horizontal="center" vertical="center"/>
    </xf>
    <xf numFmtId="0" fontId="22" fillId="0" borderId="19" xfId="3" applyFont="1" applyFill="1" applyBorder="1" applyAlignment="1">
      <alignment horizontal="center" vertical="center"/>
    </xf>
    <xf numFmtId="0" fontId="22" fillId="0" borderId="21" xfId="3" applyFont="1" applyFill="1" applyBorder="1" applyAlignment="1">
      <alignment horizontal="center" vertical="center"/>
    </xf>
    <xf numFmtId="0" fontId="21" fillId="0" borderId="21" xfId="3" applyFont="1" applyFill="1" applyBorder="1" applyAlignment="1">
      <alignment horizontal="left" vertical="center"/>
    </xf>
    <xf numFmtId="0" fontId="20" fillId="0" borderId="15" xfId="3" applyFont="1" applyFill="1" applyBorder="1" applyAlignment="1">
      <alignment horizontal="center" vertical="top"/>
    </xf>
    <xf numFmtId="0" fontId="22" fillId="0" borderId="17" xfId="3" applyFont="1" applyFill="1" applyBorder="1" applyAlignment="1">
      <alignment horizontal="center" vertical="center"/>
    </xf>
    <xf numFmtId="0" fontId="23" fillId="0" borderId="17" xfId="3" applyFont="1" applyFill="1" applyBorder="1" applyAlignment="1">
      <alignment horizontal="center" vertical="center"/>
    </xf>
    <xf numFmtId="0" fontId="23" fillId="0" borderId="32" xfId="3" applyFont="1" applyFill="1" applyBorder="1" applyAlignment="1">
      <alignment horizontal="center" vertical="center"/>
    </xf>
    <xf numFmtId="176" fontId="23" fillId="0" borderId="19" xfId="3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8">
    <cellStyle name="常规" xfId="0" builtinId="0"/>
    <cellStyle name="常规 2" xfId="3"/>
    <cellStyle name="常规 23" xfId="6"/>
    <cellStyle name="常规 3" xfId="4"/>
    <cellStyle name="常规 3 3 3" xfId="7"/>
    <cellStyle name="常规 4" xfId="5"/>
    <cellStyle name="常规 40" xfId="2"/>
    <cellStyle name="超链接" xfId="1" builtinId="8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checked="Checked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checked="Checked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checked="Checked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checked="Checked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161925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2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3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3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3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3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4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opLeftCell="A2" zoomScale="120" zoomScaleNormal="120" workbookViewId="0">
      <selection activeCell="B13" sqref="B13"/>
    </sheetView>
  </sheetViews>
  <sheetFormatPr defaultColWidth="11" defaultRowHeight="14.25" x14ac:dyDescent="0.15"/>
  <cols>
    <col min="1" max="1" width="5.5" customWidth="1"/>
    <col min="2" max="2" width="96.375" style="155" customWidth="1"/>
    <col min="3" max="3" width="10.125" customWidth="1"/>
  </cols>
  <sheetData>
    <row r="1" spans="1:2" ht="21" customHeight="1" x14ac:dyDescent="0.15">
      <c r="A1" s="156"/>
      <c r="B1" s="157" t="s">
        <v>0</v>
      </c>
    </row>
    <row r="2" spans="1:2" x14ac:dyDescent="0.15">
      <c r="A2" s="5">
        <v>1</v>
      </c>
      <c r="B2" s="158" t="s">
        <v>1</v>
      </c>
    </row>
    <row r="3" spans="1:2" x14ac:dyDescent="0.15">
      <c r="A3" s="5">
        <v>2</v>
      </c>
      <c r="B3" s="158" t="s">
        <v>2</v>
      </c>
    </row>
    <row r="4" spans="1:2" x14ac:dyDescent="0.15">
      <c r="A4" s="5">
        <v>3</v>
      </c>
      <c r="B4" s="158" t="s">
        <v>3</v>
      </c>
    </row>
    <row r="5" spans="1:2" x14ac:dyDescent="0.15">
      <c r="A5" s="5">
        <v>4</v>
      </c>
      <c r="B5" s="158" t="s">
        <v>4</v>
      </c>
    </row>
    <row r="6" spans="1:2" x14ac:dyDescent="0.15">
      <c r="A6" s="5">
        <v>5</v>
      </c>
      <c r="B6" s="158" t="s">
        <v>5</v>
      </c>
    </row>
    <row r="7" spans="1:2" x14ac:dyDescent="0.15">
      <c r="A7" s="5">
        <v>6</v>
      </c>
      <c r="B7" s="158" t="s">
        <v>6</v>
      </c>
    </row>
    <row r="8" spans="1:2" s="154" customFormat="1" ht="15" customHeight="1" x14ac:dyDescent="0.15">
      <c r="A8" s="159">
        <v>7</v>
      </c>
      <c r="B8" s="160" t="s">
        <v>7</v>
      </c>
    </row>
    <row r="9" spans="1:2" ht="18.95" customHeight="1" x14ac:dyDescent="0.15">
      <c r="A9" s="156"/>
      <c r="B9" s="161" t="s">
        <v>8</v>
      </c>
    </row>
    <row r="10" spans="1:2" ht="15.95" customHeight="1" x14ac:dyDescent="0.15">
      <c r="A10" s="5">
        <v>1</v>
      </c>
      <c r="B10" s="162" t="s">
        <v>9</v>
      </c>
    </row>
    <row r="11" spans="1:2" x14ac:dyDescent="0.15">
      <c r="A11" s="5">
        <v>2</v>
      </c>
      <c r="B11" s="158" t="s">
        <v>10</v>
      </c>
    </row>
    <row r="12" spans="1:2" x14ac:dyDescent="0.15">
      <c r="A12" s="5">
        <v>3</v>
      </c>
      <c r="B12" s="160" t="s">
        <v>11</v>
      </c>
    </row>
    <row r="13" spans="1:2" x14ac:dyDescent="0.15">
      <c r="A13" s="5">
        <v>4</v>
      </c>
      <c r="B13" s="158" t="s">
        <v>12</v>
      </c>
    </row>
    <row r="14" spans="1:2" x14ac:dyDescent="0.15">
      <c r="A14" s="5">
        <v>5</v>
      </c>
      <c r="B14" s="158" t="s">
        <v>13</v>
      </c>
    </row>
    <row r="15" spans="1:2" x14ac:dyDescent="0.15">
      <c r="A15" s="5">
        <v>6</v>
      </c>
      <c r="B15" s="158" t="s">
        <v>14</v>
      </c>
    </row>
    <row r="16" spans="1:2" x14ac:dyDescent="0.15">
      <c r="A16" s="5">
        <v>7</v>
      </c>
      <c r="B16" s="158" t="s">
        <v>15</v>
      </c>
    </row>
    <row r="17" spans="1:2" x14ac:dyDescent="0.15">
      <c r="A17" s="5">
        <v>8</v>
      </c>
      <c r="B17" s="158" t="s">
        <v>16</v>
      </c>
    </row>
    <row r="18" spans="1:2" x14ac:dyDescent="0.15">
      <c r="A18" s="5">
        <v>9</v>
      </c>
      <c r="B18" s="158" t="s">
        <v>17</v>
      </c>
    </row>
    <row r="19" spans="1:2" x14ac:dyDescent="0.15">
      <c r="A19" s="5"/>
      <c r="B19" s="158"/>
    </row>
    <row r="20" spans="1:2" ht="20.25" x14ac:dyDescent="0.15">
      <c r="A20" s="156"/>
      <c r="B20" s="157" t="s">
        <v>18</v>
      </c>
    </row>
    <row r="21" spans="1:2" x14ac:dyDescent="0.15">
      <c r="A21" s="5">
        <v>1</v>
      </c>
      <c r="B21" s="163" t="s">
        <v>19</v>
      </c>
    </row>
    <row r="22" spans="1:2" x14ac:dyDescent="0.15">
      <c r="A22" s="5">
        <v>2</v>
      </c>
      <c r="B22" s="158" t="s">
        <v>20</v>
      </c>
    </row>
    <row r="23" spans="1:2" x14ac:dyDescent="0.15">
      <c r="A23" s="5">
        <v>3</v>
      </c>
      <c r="B23" s="158" t="s">
        <v>21</v>
      </c>
    </row>
    <row r="24" spans="1:2" x14ac:dyDescent="0.15">
      <c r="A24" s="5">
        <v>4</v>
      </c>
      <c r="B24" s="158" t="s">
        <v>22</v>
      </c>
    </row>
    <row r="25" spans="1:2" x14ac:dyDescent="0.15">
      <c r="A25" s="5">
        <v>5</v>
      </c>
      <c r="B25" s="158" t="s">
        <v>23</v>
      </c>
    </row>
    <row r="26" spans="1:2" x14ac:dyDescent="0.15">
      <c r="A26" s="5">
        <v>6</v>
      </c>
      <c r="B26" s="158" t="s">
        <v>24</v>
      </c>
    </row>
    <row r="27" spans="1:2" x14ac:dyDescent="0.15">
      <c r="A27" s="5">
        <v>7</v>
      </c>
      <c r="B27" s="158" t="s">
        <v>25</v>
      </c>
    </row>
    <row r="28" spans="1:2" x14ac:dyDescent="0.15">
      <c r="A28" s="5"/>
      <c r="B28" s="158"/>
    </row>
    <row r="29" spans="1:2" ht="20.25" x14ac:dyDescent="0.15">
      <c r="A29" s="156"/>
      <c r="B29" s="157" t="s">
        <v>26</v>
      </c>
    </row>
    <row r="30" spans="1:2" x14ac:dyDescent="0.15">
      <c r="A30" s="5">
        <v>1</v>
      </c>
      <c r="B30" s="163" t="s">
        <v>27</v>
      </c>
    </row>
    <row r="31" spans="1:2" x14ac:dyDescent="0.15">
      <c r="A31" s="5">
        <v>2</v>
      </c>
      <c r="B31" s="158" t="s">
        <v>28</v>
      </c>
    </row>
    <row r="32" spans="1:2" x14ac:dyDescent="0.15">
      <c r="A32" s="5">
        <v>3</v>
      </c>
      <c r="B32" s="158" t="s">
        <v>29</v>
      </c>
    </row>
    <row r="33" spans="1:2" ht="28.5" x14ac:dyDescent="0.15">
      <c r="A33" s="5">
        <v>4</v>
      </c>
      <c r="B33" s="158" t="s">
        <v>30</v>
      </c>
    </row>
    <row r="34" spans="1:2" x14ac:dyDescent="0.15">
      <c r="A34" s="5">
        <v>5</v>
      </c>
      <c r="B34" s="158" t="s">
        <v>31</v>
      </c>
    </row>
    <row r="35" spans="1:2" x14ac:dyDescent="0.15">
      <c r="A35" s="5">
        <v>6</v>
      </c>
      <c r="B35" s="158" t="s">
        <v>32</v>
      </c>
    </row>
    <row r="36" spans="1:2" x14ac:dyDescent="0.15">
      <c r="A36" s="5">
        <v>7</v>
      </c>
      <c r="B36" s="158" t="s">
        <v>33</v>
      </c>
    </row>
    <row r="37" spans="1:2" x14ac:dyDescent="0.15">
      <c r="A37" s="5"/>
      <c r="B37" s="158"/>
    </row>
    <row r="39" spans="1:2" x14ac:dyDescent="0.15">
      <c r="A39" s="164" t="s">
        <v>34</v>
      </c>
      <c r="B39" s="165"/>
    </row>
  </sheetData>
  <phoneticPr fontId="39" type="noConversion"/>
  <pageMargins left="0.75" right="0.75" top="1" bottom="1" header="0.5" footer="0.5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"/>
  <sheetViews>
    <sheetView zoomScale="120" zoomScaleNormal="120" workbookViewId="0">
      <selection activeCell="J11" sqref="J11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spans="1:13" ht="29.25" x14ac:dyDescent="0.15">
      <c r="A1" s="369" t="s">
        <v>314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</row>
    <row r="2" spans="1:13" s="1" customFormat="1" ht="16.5" x14ac:dyDescent="0.3">
      <c r="A2" s="378" t="s">
        <v>287</v>
      </c>
      <c r="B2" s="379" t="s">
        <v>292</v>
      </c>
      <c r="C2" s="379" t="s">
        <v>288</v>
      </c>
      <c r="D2" s="379" t="s">
        <v>289</v>
      </c>
      <c r="E2" s="379" t="s">
        <v>290</v>
      </c>
      <c r="F2" s="379" t="s">
        <v>291</v>
      </c>
      <c r="G2" s="378" t="s">
        <v>315</v>
      </c>
      <c r="H2" s="378"/>
      <c r="I2" s="378" t="s">
        <v>316</v>
      </c>
      <c r="J2" s="378"/>
      <c r="K2" s="382" t="s">
        <v>317</v>
      </c>
      <c r="L2" s="384" t="s">
        <v>318</v>
      </c>
      <c r="M2" s="386" t="s">
        <v>319</v>
      </c>
    </row>
    <row r="3" spans="1:13" s="1" customFormat="1" ht="16.5" x14ac:dyDescent="0.3">
      <c r="A3" s="378"/>
      <c r="B3" s="380"/>
      <c r="C3" s="380"/>
      <c r="D3" s="380"/>
      <c r="E3" s="380"/>
      <c r="F3" s="380"/>
      <c r="G3" s="3" t="s">
        <v>320</v>
      </c>
      <c r="H3" s="3" t="s">
        <v>321</v>
      </c>
      <c r="I3" s="3" t="s">
        <v>320</v>
      </c>
      <c r="J3" s="3" t="s">
        <v>321</v>
      </c>
      <c r="K3" s="383"/>
      <c r="L3" s="385"/>
      <c r="M3" s="387"/>
    </row>
    <row r="4" spans="1:13" ht="42.75" x14ac:dyDescent="0.15">
      <c r="A4" s="5">
        <v>1</v>
      </c>
      <c r="B4" s="6"/>
      <c r="C4" s="6" t="s">
        <v>303</v>
      </c>
      <c r="D4" s="23" t="s">
        <v>304</v>
      </c>
      <c r="E4" s="23" t="s">
        <v>116</v>
      </c>
      <c r="F4" s="23" t="s">
        <v>63</v>
      </c>
      <c r="G4" s="24">
        <v>1.4999999999999999E-2</v>
      </c>
      <c r="H4" s="8">
        <v>0.01</v>
      </c>
      <c r="I4" s="25">
        <v>5.0000000000000001E-3</v>
      </c>
      <c r="J4" s="25">
        <v>5.0000000000000001E-3</v>
      </c>
      <c r="K4" s="8" t="s">
        <v>322</v>
      </c>
      <c r="L4" s="6" t="s">
        <v>67</v>
      </c>
      <c r="M4" s="6" t="s">
        <v>305</v>
      </c>
    </row>
    <row r="5" spans="1:13" ht="42.75" x14ac:dyDescent="0.15">
      <c r="A5" s="5">
        <v>3</v>
      </c>
      <c r="B5" s="6"/>
      <c r="C5" s="6" t="s">
        <v>307</v>
      </c>
      <c r="D5" s="23" t="s">
        <v>304</v>
      </c>
      <c r="E5" s="23" t="s">
        <v>117</v>
      </c>
      <c r="F5" s="23" t="s">
        <v>63</v>
      </c>
      <c r="G5" s="24">
        <v>2.5000000000000001E-2</v>
      </c>
      <c r="H5" s="24">
        <v>0.01</v>
      </c>
      <c r="I5" s="25">
        <v>0.01</v>
      </c>
      <c r="J5" s="25">
        <v>0.01</v>
      </c>
      <c r="K5" s="8" t="s">
        <v>323</v>
      </c>
      <c r="L5" s="6" t="s">
        <v>67</v>
      </c>
      <c r="M5" s="6" t="s">
        <v>305</v>
      </c>
    </row>
    <row r="6" spans="1:13" s="2" customFormat="1" ht="18.75" x14ac:dyDescent="0.15">
      <c r="A6" s="370" t="s">
        <v>389</v>
      </c>
      <c r="B6" s="371"/>
      <c r="C6" s="371"/>
      <c r="D6" s="371"/>
      <c r="E6" s="372"/>
      <c r="F6" s="373"/>
      <c r="G6" s="375"/>
      <c r="H6" s="370" t="s">
        <v>390</v>
      </c>
      <c r="I6" s="371"/>
      <c r="J6" s="371"/>
      <c r="K6" s="372"/>
      <c r="L6" s="388"/>
      <c r="M6" s="389"/>
    </row>
    <row r="7" spans="1:13" ht="16.5" x14ac:dyDescent="0.15">
      <c r="A7" s="381" t="s">
        <v>324</v>
      </c>
      <c r="B7" s="381"/>
      <c r="C7" s="377"/>
      <c r="D7" s="377"/>
      <c r="E7" s="377"/>
      <c r="F7" s="377"/>
      <c r="G7" s="377"/>
      <c r="H7" s="377"/>
      <c r="I7" s="377"/>
      <c r="J7" s="377"/>
      <c r="K7" s="377"/>
      <c r="L7" s="377"/>
      <c r="M7" s="377"/>
    </row>
  </sheetData>
  <mergeCells count="17">
    <mergeCell ref="A1:M1"/>
    <mergeCell ref="G2:H2"/>
    <mergeCell ref="I2:J2"/>
    <mergeCell ref="A6:E6"/>
    <mergeCell ref="F6:G6"/>
    <mergeCell ref="H6:K6"/>
    <mergeCell ref="L6:M6"/>
    <mergeCell ref="A7:M7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9" type="noConversion"/>
  <dataValidations count="1">
    <dataValidation type="list" allowBlank="1" showInputMessage="1" showErrorMessage="1" sqref="M1:M1048576">
      <formula1>"YES,NO"</formula1>
    </dataValidation>
  </dataValidations>
  <pageMargins left="0.75138888888888899" right="0.75138888888888899" top="1" bottom="1" header="0.5" footer="0.5"/>
  <pageSetup paperSize="9" scale="8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8"/>
  <sheetViews>
    <sheetView view="pageBreakPreview" zoomScale="110" zoomScaleNormal="100" workbookViewId="0">
      <selection activeCell="M12" sqref="M12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9" t="s">
        <v>325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  <c r="S1" s="369"/>
      <c r="T1" s="369"/>
      <c r="U1" s="369"/>
      <c r="V1" s="369"/>
      <c r="W1" s="369"/>
    </row>
    <row r="2" spans="1:23" s="1" customFormat="1" ht="15.95" customHeight="1" x14ac:dyDescent="0.3">
      <c r="A2" s="379" t="s">
        <v>326</v>
      </c>
      <c r="B2" s="379" t="s">
        <v>292</v>
      </c>
      <c r="C2" s="379" t="s">
        <v>288</v>
      </c>
      <c r="D2" s="379" t="s">
        <v>289</v>
      </c>
      <c r="E2" s="379" t="s">
        <v>290</v>
      </c>
      <c r="F2" s="379" t="s">
        <v>291</v>
      </c>
      <c r="G2" s="397" t="s">
        <v>327</v>
      </c>
      <c r="H2" s="398"/>
      <c r="I2" s="399"/>
      <c r="J2" s="397" t="s">
        <v>328</v>
      </c>
      <c r="K2" s="398"/>
      <c r="L2" s="399"/>
      <c r="M2" s="397" t="s">
        <v>329</v>
      </c>
      <c r="N2" s="398"/>
      <c r="O2" s="399"/>
      <c r="P2" s="397" t="s">
        <v>330</v>
      </c>
      <c r="Q2" s="398"/>
      <c r="R2" s="399"/>
      <c r="S2" s="398" t="s">
        <v>331</v>
      </c>
      <c r="T2" s="398"/>
      <c r="U2" s="399"/>
      <c r="V2" s="400" t="s">
        <v>332</v>
      </c>
      <c r="W2" s="400" t="s">
        <v>301</v>
      </c>
    </row>
    <row r="3" spans="1:23" s="1" customFormat="1" ht="16.5" x14ac:dyDescent="0.3">
      <c r="A3" s="380"/>
      <c r="B3" s="393"/>
      <c r="C3" s="393"/>
      <c r="D3" s="393"/>
      <c r="E3" s="393"/>
      <c r="F3" s="393"/>
      <c r="G3" s="3" t="s">
        <v>333</v>
      </c>
      <c r="H3" s="3" t="s">
        <v>68</v>
      </c>
      <c r="I3" s="3" t="s">
        <v>292</v>
      </c>
      <c r="J3" s="3" t="s">
        <v>333</v>
      </c>
      <c r="K3" s="3" t="s">
        <v>68</v>
      </c>
      <c r="L3" s="3" t="s">
        <v>292</v>
      </c>
      <c r="M3" s="3" t="s">
        <v>333</v>
      </c>
      <c r="N3" s="3" t="s">
        <v>68</v>
      </c>
      <c r="O3" s="3" t="s">
        <v>292</v>
      </c>
      <c r="P3" s="3" t="s">
        <v>333</v>
      </c>
      <c r="Q3" s="3" t="s">
        <v>68</v>
      </c>
      <c r="R3" s="3" t="s">
        <v>292</v>
      </c>
      <c r="S3" s="3" t="s">
        <v>333</v>
      </c>
      <c r="T3" s="3" t="s">
        <v>68</v>
      </c>
      <c r="U3" s="3" t="s">
        <v>292</v>
      </c>
      <c r="V3" s="401"/>
      <c r="W3" s="401"/>
    </row>
    <row r="4" spans="1:23" ht="57" x14ac:dyDescent="0.15">
      <c r="A4" s="390" t="s">
        <v>334</v>
      </c>
      <c r="B4" s="390"/>
      <c r="C4" s="390" t="s">
        <v>303</v>
      </c>
      <c r="D4" s="394" t="s">
        <v>304</v>
      </c>
      <c r="E4" s="390" t="s">
        <v>116</v>
      </c>
      <c r="F4" s="390" t="s">
        <v>63</v>
      </c>
      <c r="G4" s="21" t="s">
        <v>335</v>
      </c>
      <c r="H4" s="21" t="s">
        <v>336</v>
      </c>
      <c r="I4" s="13"/>
      <c r="J4" s="7" t="s">
        <v>337</v>
      </c>
      <c r="K4" s="13" t="s">
        <v>338</v>
      </c>
      <c r="L4" s="7" t="s">
        <v>339</v>
      </c>
      <c r="M4" s="22" t="s">
        <v>340</v>
      </c>
      <c r="N4" s="22" t="s">
        <v>341</v>
      </c>
      <c r="O4" s="7" t="s">
        <v>339</v>
      </c>
      <c r="P4" s="7" t="s">
        <v>342</v>
      </c>
      <c r="Q4" s="13" t="s">
        <v>343</v>
      </c>
      <c r="R4" s="7" t="s">
        <v>344</v>
      </c>
      <c r="S4" s="13" t="s">
        <v>345</v>
      </c>
      <c r="T4" s="13" t="s">
        <v>346</v>
      </c>
      <c r="U4" s="13" t="s">
        <v>347</v>
      </c>
      <c r="V4" s="13" t="s">
        <v>94</v>
      </c>
      <c r="W4" s="13" t="s">
        <v>305</v>
      </c>
    </row>
    <row r="5" spans="1:23" ht="16.5" x14ac:dyDescent="0.15">
      <c r="A5" s="391"/>
      <c r="B5" s="391"/>
      <c r="C5" s="391"/>
      <c r="D5" s="395" t="s">
        <v>304</v>
      </c>
      <c r="E5" s="391" t="s">
        <v>116</v>
      </c>
      <c r="F5" s="391" t="s">
        <v>63</v>
      </c>
      <c r="G5" s="397" t="s">
        <v>348</v>
      </c>
      <c r="H5" s="398"/>
      <c r="I5" s="399"/>
      <c r="J5" s="397" t="s">
        <v>349</v>
      </c>
      <c r="K5" s="398"/>
      <c r="L5" s="399"/>
      <c r="M5" s="397" t="s">
        <v>350</v>
      </c>
      <c r="N5" s="398"/>
      <c r="O5" s="399"/>
      <c r="P5" s="397" t="s">
        <v>351</v>
      </c>
      <c r="Q5" s="398"/>
      <c r="R5" s="399"/>
      <c r="S5" s="398" t="s">
        <v>352</v>
      </c>
      <c r="T5" s="398"/>
      <c r="U5" s="399"/>
      <c r="V5" s="6"/>
      <c r="W5" s="13"/>
    </row>
    <row r="6" spans="1:23" ht="16.5" x14ac:dyDescent="0.15">
      <c r="A6" s="391"/>
      <c r="B6" s="391"/>
      <c r="C6" s="391"/>
      <c r="D6" s="395" t="s">
        <v>304</v>
      </c>
      <c r="E6" s="391" t="s">
        <v>116</v>
      </c>
      <c r="F6" s="391" t="s">
        <v>63</v>
      </c>
      <c r="G6" s="3" t="s">
        <v>333</v>
      </c>
      <c r="H6" s="3" t="s">
        <v>68</v>
      </c>
      <c r="I6" s="3" t="s">
        <v>292</v>
      </c>
      <c r="J6" s="3" t="s">
        <v>333</v>
      </c>
      <c r="K6" s="3" t="s">
        <v>68</v>
      </c>
      <c r="L6" s="3" t="s">
        <v>292</v>
      </c>
      <c r="M6" s="3" t="s">
        <v>333</v>
      </c>
      <c r="N6" s="3" t="s">
        <v>68</v>
      </c>
      <c r="O6" s="3" t="s">
        <v>292</v>
      </c>
      <c r="P6" s="3" t="s">
        <v>333</v>
      </c>
      <c r="Q6" s="3" t="s">
        <v>68</v>
      </c>
      <c r="R6" s="3" t="s">
        <v>292</v>
      </c>
      <c r="S6" s="3" t="s">
        <v>333</v>
      </c>
      <c r="T6" s="3" t="s">
        <v>68</v>
      </c>
      <c r="U6" s="3" t="s">
        <v>292</v>
      </c>
      <c r="V6" s="6"/>
      <c r="W6" s="13"/>
    </row>
    <row r="7" spans="1:23" ht="57" customHeight="1" x14ac:dyDescent="0.15">
      <c r="A7" s="392"/>
      <c r="B7" s="392"/>
      <c r="C7" s="392"/>
      <c r="D7" s="396" t="s">
        <v>304</v>
      </c>
      <c r="E7" s="392" t="s">
        <v>116</v>
      </c>
      <c r="F7" s="392" t="s">
        <v>63</v>
      </c>
      <c r="G7" s="13" t="s">
        <v>353</v>
      </c>
      <c r="H7" s="13" t="s">
        <v>354</v>
      </c>
      <c r="I7" s="13" t="s">
        <v>347</v>
      </c>
      <c r="J7" s="13"/>
      <c r="K7" s="13" t="s">
        <v>355</v>
      </c>
      <c r="L7" s="13"/>
      <c r="M7" s="7" t="s">
        <v>356</v>
      </c>
      <c r="N7" s="7" t="s">
        <v>357</v>
      </c>
      <c r="O7" s="6"/>
      <c r="P7" s="6"/>
      <c r="Q7" s="6"/>
      <c r="R7" s="6"/>
      <c r="S7" s="6"/>
      <c r="T7" s="6"/>
      <c r="U7" s="6"/>
      <c r="V7" s="13" t="s">
        <v>94</v>
      </c>
      <c r="W7" s="13" t="s">
        <v>305</v>
      </c>
    </row>
    <row r="8" spans="1:23" ht="16.5" x14ac:dyDescent="0.15">
      <c r="A8" s="379" t="s">
        <v>326</v>
      </c>
      <c r="B8" s="379" t="s">
        <v>292</v>
      </c>
      <c r="C8" s="379" t="s">
        <v>288</v>
      </c>
      <c r="D8" s="379" t="s">
        <v>289</v>
      </c>
      <c r="E8" s="379" t="s">
        <v>290</v>
      </c>
      <c r="F8" s="379" t="s">
        <v>291</v>
      </c>
      <c r="G8" s="397" t="s">
        <v>327</v>
      </c>
      <c r="H8" s="398"/>
      <c r="I8" s="399"/>
      <c r="J8" s="397" t="s">
        <v>328</v>
      </c>
      <c r="K8" s="398"/>
      <c r="L8" s="399"/>
      <c r="M8" s="397" t="s">
        <v>329</v>
      </c>
      <c r="N8" s="398"/>
      <c r="O8" s="399"/>
      <c r="P8" s="397" t="s">
        <v>330</v>
      </c>
      <c r="Q8" s="398"/>
      <c r="R8" s="399"/>
      <c r="S8" s="398" t="s">
        <v>331</v>
      </c>
      <c r="T8" s="398"/>
      <c r="U8" s="399"/>
      <c r="V8" s="6"/>
      <c r="W8" s="13"/>
    </row>
    <row r="9" spans="1:23" ht="16.5" x14ac:dyDescent="0.15">
      <c r="A9" s="380"/>
      <c r="B9" s="393"/>
      <c r="C9" s="393"/>
      <c r="D9" s="393"/>
      <c r="E9" s="393"/>
      <c r="F9" s="393"/>
      <c r="G9" s="3" t="s">
        <v>333</v>
      </c>
      <c r="H9" s="3" t="s">
        <v>68</v>
      </c>
      <c r="I9" s="3" t="s">
        <v>292</v>
      </c>
      <c r="J9" s="3" t="s">
        <v>333</v>
      </c>
      <c r="K9" s="3" t="s">
        <v>68</v>
      </c>
      <c r="L9" s="3" t="s">
        <v>292</v>
      </c>
      <c r="M9" s="3" t="s">
        <v>333</v>
      </c>
      <c r="N9" s="3" t="s">
        <v>68</v>
      </c>
      <c r="O9" s="3" t="s">
        <v>292</v>
      </c>
      <c r="P9" s="3" t="s">
        <v>333</v>
      </c>
      <c r="Q9" s="3" t="s">
        <v>68</v>
      </c>
      <c r="R9" s="3" t="s">
        <v>292</v>
      </c>
      <c r="S9" s="3" t="s">
        <v>333</v>
      </c>
      <c r="T9" s="3" t="s">
        <v>68</v>
      </c>
      <c r="U9" s="3" t="s">
        <v>292</v>
      </c>
      <c r="V9" s="6"/>
      <c r="W9" s="13"/>
    </row>
    <row r="10" spans="1:23" ht="57" x14ac:dyDescent="0.15">
      <c r="A10" s="390" t="s">
        <v>334</v>
      </c>
      <c r="B10" s="390"/>
      <c r="C10" s="390" t="s">
        <v>307</v>
      </c>
      <c r="D10" s="394" t="s">
        <v>304</v>
      </c>
      <c r="E10" s="390" t="s">
        <v>117</v>
      </c>
      <c r="F10" s="390" t="s">
        <v>63</v>
      </c>
      <c r="G10" s="21" t="s">
        <v>335</v>
      </c>
      <c r="H10" s="21" t="s">
        <v>336</v>
      </c>
      <c r="I10" s="13"/>
      <c r="J10" s="7" t="s">
        <v>337</v>
      </c>
      <c r="K10" s="13" t="s">
        <v>338</v>
      </c>
      <c r="L10" s="7" t="s">
        <v>339</v>
      </c>
      <c r="M10" s="22" t="s">
        <v>340</v>
      </c>
      <c r="N10" s="22" t="s">
        <v>341</v>
      </c>
      <c r="O10" s="7" t="s">
        <v>339</v>
      </c>
      <c r="P10" s="7" t="s">
        <v>342</v>
      </c>
      <c r="Q10" s="13" t="s">
        <v>343</v>
      </c>
      <c r="R10" s="7" t="s">
        <v>344</v>
      </c>
      <c r="S10" s="13" t="s">
        <v>345</v>
      </c>
      <c r="T10" s="13" t="s">
        <v>346</v>
      </c>
      <c r="U10" s="13" t="s">
        <v>347</v>
      </c>
      <c r="V10" s="13" t="s">
        <v>94</v>
      </c>
      <c r="W10" s="13" t="s">
        <v>305</v>
      </c>
    </row>
    <row r="11" spans="1:23" ht="16.5" x14ac:dyDescent="0.15">
      <c r="A11" s="391"/>
      <c r="B11" s="391"/>
      <c r="C11" s="391"/>
      <c r="D11" s="395" t="s">
        <v>304</v>
      </c>
      <c r="E11" s="391" t="s">
        <v>117</v>
      </c>
      <c r="F11" s="391" t="s">
        <v>63</v>
      </c>
      <c r="G11" s="397" t="s">
        <v>348</v>
      </c>
      <c r="H11" s="398"/>
      <c r="I11" s="399"/>
      <c r="J11" s="397" t="s">
        <v>349</v>
      </c>
      <c r="K11" s="398"/>
      <c r="L11" s="399"/>
      <c r="M11" s="397" t="s">
        <v>350</v>
      </c>
      <c r="N11" s="398"/>
      <c r="O11" s="399"/>
      <c r="P11" s="397" t="s">
        <v>351</v>
      </c>
      <c r="Q11" s="398"/>
      <c r="R11" s="399"/>
      <c r="S11" s="398" t="s">
        <v>352</v>
      </c>
      <c r="T11" s="398"/>
      <c r="U11" s="399"/>
      <c r="V11" s="6"/>
      <c r="W11" s="6"/>
    </row>
    <row r="12" spans="1:23" ht="16.5" x14ac:dyDescent="0.15">
      <c r="A12" s="391"/>
      <c r="B12" s="391"/>
      <c r="C12" s="391"/>
      <c r="D12" s="395" t="s">
        <v>304</v>
      </c>
      <c r="E12" s="391" t="s">
        <v>117</v>
      </c>
      <c r="F12" s="391" t="s">
        <v>63</v>
      </c>
      <c r="G12" s="3" t="s">
        <v>333</v>
      </c>
      <c r="H12" s="3" t="s">
        <v>68</v>
      </c>
      <c r="I12" s="3" t="s">
        <v>292</v>
      </c>
      <c r="J12" s="3" t="s">
        <v>333</v>
      </c>
      <c r="K12" s="3" t="s">
        <v>68</v>
      </c>
      <c r="L12" s="3" t="s">
        <v>292</v>
      </c>
      <c r="M12" s="3" t="s">
        <v>333</v>
      </c>
      <c r="N12" s="3" t="s">
        <v>68</v>
      </c>
      <c r="O12" s="3" t="s">
        <v>292</v>
      </c>
      <c r="P12" s="3" t="s">
        <v>333</v>
      </c>
      <c r="Q12" s="3" t="s">
        <v>68</v>
      </c>
      <c r="R12" s="3" t="s">
        <v>292</v>
      </c>
      <c r="S12" s="3" t="s">
        <v>333</v>
      </c>
      <c r="T12" s="3" t="s">
        <v>68</v>
      </c>
      <c r="U12" s="3" t="s">
        <v>292</v>
      </c>
      <c r="V12" s="6"/>
      <c r="W12" s="6"/>
    </row>
    <row r="13" spans="1:23" ht="57" customHeight="1" x14ac:dyDescent="0.15">
      <c r="A13" s="392"/>
      <c r="B13" s="392"/>
      <c r="C13" s="392"/>
      <c r="D13" s="396" t="s">
        <v>304</v>
      </c>
      <c r="E13" s="392" t="s">
        <v>117</v>
      </c>
      <c r="F13" s="392" t="s">
        <v>63</v>
      </c>
      <c r="G13" s="6" t="s">
        <v>353</v>
      </c>
      <c r="H13" s="6" t="s">
        <v>354</v>
      </c>
      <c r="I13" s="6" t="s">
        <v>347</v>
      </c>
      <c r="J13" s="6"/>
      <c r="K13" s="6" t="s">
        <v>355</v>
      </c>
      <c r="L13" s="6" t="s">
        <v>358</v>
      </c>
      <c r="M13" s="6"/>
      <c r="N13" s="6"/>
      <c r="O13" s="6"/>
      <c r="P13" s="6"/>
      <c r="Q13" s="6"/>
      <c r="R13" s="6"/>
      <c r="S13" s="6"/>
      <c r="T13" s="6"/>
      <c r="U13" s="6"/>
      <c r="V13" s="13" t="s">
        <v>94</v>
      </c>
      <c r="W13" s="13" t="s">
        <v>305</v>
      </c>
    </row>
    <row r="14" spans="1:23" x14ac:dyDescent="0.1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ht="16.5" x14ac:dyDescent="0.15">
      <c r="A15" s="379" t="s">
        <v>326</v>
      </c>
      <c r="B15" s="379" t="s">
        <v>292</v>
      </c>
      <c r="C15" s="379" t="s">
        <v>288</v>
      </c>
      <c r="D15" s="379" t="s">
        <v>289</v>
      </c>
      <c r="E15" s="379" t="s">
        <v>290</v>
      </c>
      <c r="F15" s="379" t="s">
        <v>291</v>
      </c>
      <c r="G15" s="397" t="s">
        <v>327</v>
      </c>
      <c r="H15" s="398"/>
      <c r="I15" s="399"/>
      <c r="J15" s="397" t="s">
        <v>328</v>
      </c>
      <c r="K15" s="398"/>
      <c r="L15" s="399"/>
      <c r="M15" s="397" t="s">
        <v>329</v>
      </c>
      <c r="N15" s="398"/>
      <c r="O15" s="399"/>
      <c r="P15" s="397" t="s">
        <v>330</v>
      </c>
      <c r="Q15" s="398"/>
      <c r="R15" s="399"/>
      <c r="S15" s="398" t="s">
        <v>331</v>
      </c>
      <c r="T15" s="398"/>
      <c r="U15" s="399"/>
      <c r="V15" s="6"/>
      <c r="W15" s="13"/>
    </row>
    <row r="16" spans="1:23" ht="16.5" x14ac:dyDescent="0.15">
      <c r="A16" s="380"/>
      <c r="B16" s="393"/>
      <c r="C16" s="393"/>
      <c r="D16" s="393"/>
      <c r="E16" s="393"/>
      <c r="F16" s="393"/>
      <c r="G16" s="3" t="s">
        <v>333</v>
      </c>
      <c r="H16" s="3" t="s">
        <v>68</v>
      </c>
      <c r="I16" s="3" t="s">
        <v>292</v>
      </c>
      <c r="J16" s="3" t="s">
        <v>333</v>
      </c>
      <c r="K16" s="3" t="s">
        <v>68</v>
      </c>
      <c r="L16" s="3" t="s">
        <v>292</v>
      </c>
      <c r="M16" s="3" t="s">
        <v>333</v>
      </c>
      <c r="N16" s="3" t="s">
        <v>68</v>
      </c>
      <c r="O16" s="3" t="s">
        <v>292</v>
      </c>
      <c r="P16" s="3" t="s">
        <v>333</v>
      </c>
      <c r="Q16" s="3" t="s">
        <v>68</v>
      </c>
      <c r="R16" s="3" t="s">
        <v>292</v>
      </c>
      <c r="S16" s="3" t="s">
        <v>333</v>
      </c>
      <c r="T16" s="3" t="s">
        <v>68</v>
      </c>
      <c r="U16" s="3" t="s">
        <v>292</v>
      </c>
      <c r="V16" s="6"/>
      <c r="W16" s="13"/>
    </row>
    <row r="17" spans="1:23" s="2" customFormat="1" ht="18.75" x14ac:dyDescent="0.15">
      <c r="A17" s="370" t="s">
        <v>392</v>
      </c>
      <c r="B17" s="371"/>
      <c r="C17" s="371"/>
      <c r="D17" s="371"/>
      <c r="E17" s="372"/>
      <c r="F17" s="373"/>
      <c r="G17" s="375"/>
      <c r="H17" s="20"/>
      <c r="I17" s="20"/>
      <c r="J17" s="370" t="s">
        <v>391</v>
      </c>
      <c r="K17" s="371"/>
      <c r="L17" s="371"/>
      <c r="M17" s="371"/>
      <c r="N17" s="371"/>
      <c r="O17" s="371"/>
      <c r="P17" s="371"/>
      <c r="Q17" s="371"/>
      <c r="R17" s="371"/>
      <c r="S17" s="371"/>
      <c r="T17" s="371"/>
      <c r="U17" s="372"/>
      <c r="V17" s="10"/>
      <c r="W17" s="12"/>
    </row>
    <row r="18" spans="1:23" ht="16.5" x14ac:dyDescent="0.15">
      <c r="A18" s="376" t="s">
        <v>359</v>
      </c>
      <c r="B18" s="376"/>
      <c r="C18" s="377"/>
      <c r="D18" s="377"/>
      <c r="E18" s="377"/>
      <c r="F18" s="377"/>
      <c r="G18" s="377"/>
      <c r="H18" s="377"/>
      <c r="I18" s="377"/>
      <c r="J18" s="377"/>
      <c r="K18" s="377"/>
      <c r="L18" s="377"/>
      <c r="M18" s="377"/>
      <c r="N18" s="377"/>
      <c r="O18" s="377"/>
      <c r="P18" s="377"/>
      <c r="Q18" s="377"/>
      <c r="R18" s="377"/>
      <c r="S18" s="377"/>
      <c r="T18" s="377"/>
      <c r="U18" s="377"/>
      <c r="V18" s="377"/>
      <c r="W18" s="377"/>
    </row>
  </sheetData>
  <mergeCells count="62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M15:O15"/>
    <mergeCell ref="P15:R15"/>
    <mergeCell ref="S15:U15"/>
    <mergeCell ref="G11:I11"/>
    <mergeCell ref="J11:L11"/>
    <mergeCell ref="M11:O11"/>
    <mergeCell ref="P11:R11"/>
    <mergeCell ref="S11:U11"/>
    <mergeCell ref="A17:E17"/>
    <mergeCell ref="F17:G17"/>
    <mergeCell ref="J17:U17"/>
    <mergeCell ref="A18:W18"/>
    <mergeCell ref="A2:A3"/>
    <mergeCell ref="A4:A7"/>
    <mergeCell ref="A8:A9"/>
    <mergeCell ref="A10:A13"/>
    <mergeCell ref="A15:A16"/>
    <mergeCell ref="B2:B3"/>
    <mergeCell ref="B4:B7"/>
    <mergeCell ref="B8:B9"/>
    <mergeCell ref="B10:B13"/>
    <mergeCell ref="B15:B16"/>
    <mergeCell ref="G15:I15"/>
    <mergeCell ref="J15:L15"/>
    <mergeCell ref="D4:D7"/>
    <mergeCell ref="D8:D9"/>
    <mergeCell ref="D10:D13"/>
    <mergeCell ref="D15:D16"/>
    <mergeCell ref="C4:C7"/>
    <mergeCell ref="C8:C9"/>
    <mergeCell ref="C10:C13"/>
    <mergeCell ref="C15:C16"/>
    <mergeCell ref="F4:F7"/>
    <mergeCell ref="F8:F9"/>
    <mergeCell ref="F10:F13"/>
    <mergeCell ref="F15:F16"/>
    <mergeCell ref="E4:E7"/>
    <mergeCell ref="E8:E9"/>
    <mergeCell ref="E10:E13"/>
    <mergeCell ref="E15:E16"/>
  </mergeCells>
  <phoneticPr fontId="39" type="noConversion"/>
  <dataValidations count="1">
    <dataValidation type="list" allowBlank="1" showInputMessage="1" showErrorMessage="1" sqref="W1 W4:W1048576">
      <formula1>"YES,NO"</formula1>
    </dataValidation>
  </dataValidations>
  <pageMargins left="0.75138888888888899" right="0.75138888888888899" top="1" bottom="1" header="0.5" footer="0.5"/>
  <pageSetup paperSize="9" scale="6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"/>
  <sheetViews>
    <sheetView zoomScale="125" zoomScaleNormal="125" workbookViewId="0">
      <selection activeCell="F6" sqref="F6"/>
    </sheetView>
  </sheetViews>
  <sheetFormatPr defaultColWidth="9" defaultRowHeight="14.25" x14ac:dyDescent="0.15"/>
  <cols>
    <col min="1" max="1" width="9.375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9" t="s">
        <v>360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</row>
    <row r="2" spans="1:14" s="1" customFormat="1" ht="20.100000000000001" customHeight="1" x14ac:dyDescent="0.3">
      <c r="A2" s="14" t="s">
        <v>361</v>
      </c>
      <c r="B2" s="15" t="s">
        <v>288</v>
      </c>
      <c r="C2" s="15" t="s">
        <v>289</v>
      </c>
      <c r="D2" s="15" t="s">
        <v>290</v>
      </c>
      <c r="E2" s="15" t="s">
        <v>291</v>
      </c>
      <c r="F2" s="15" t="s">
        <v>292</v>
      </c>
      <c r="G2" s="14" t="s">
        <v>362</v>
      </c>
      <c r="H2" s="14" t="s">
        <v>363</v>
      </c>
      <c r="I2" s="14" t="s">
        <v>364</v>
      </c>
      <c r="J2" s="14" t="s">
        <v>363</v>
      </c>
      <c r="K2" s="14" t="s">
        <v>365</v>
      </c>
      <c r="L2" s="14" t="s">
        <v>363</v>
      </c>
      <c r="M2" s="15" t="s">
        <v>332</v>
      </c>
      <c r="N2" s="15" t="s">
        <v>301</v>
      </c>
    </row>
    <row r="3" spans="1:14" x14ac:dyDescent="0.15">
      <c r="A3" s="16"/>
      <c r="B3" s="6"/>
      <c r="C3" s="6"/>
      <c r="D3" s="6"/>
      <c r="E3" s="6"/>
      <c r="F3" s="6"/>
      <c r="G3" s="6"/>
      <c r="H3" s="6"/>
      <c r="I3" s="19"/>
      <c r="J3" s="6"/>
      <c r="K3" s="6"/>
      <c r="L3" s="6"/>
      <c r="M3" s="6"/>
      <c r="N3" s="6"/>
    </row>
    <row r="4" spans="1:14" ht="16.5" x14ac:dyDescent="0.15">
      <c r="A4" s="17" t="s">
        <v>361</v>
      </c>
      <c r="B4" s="18" t="s">
        <v>366</v>
      </c>
      <c r="C4" s="18" t="s">
        <v>333</v>
      </c>
      <c r="D4" s="18" t="s">
        <v>290</v>
      </c>
      <c r="E4" s="15" t="s">
        <v>291</v>
      </c>
      <c r="F4" s="15" t="s">
        <v>292</v>
      </c>
      <c r="G4" s="14" t="s">
        <v>362</v>
      </c>
      <c r="H4" s="14" t="s">
        <v>363</v>
      </c>
      <c r="I4" s="14" t="s">
        <v>364</v>
      </c>
      <c r="J4" s="14" t="s">
        <v>363</v>
      </c>
      <c r="K4" s="14" t="s">
        <v>365</v>
      </c>
      <c r="L4" s="14" t="s">
        <v>363</v>
      </c>
      <c r="M4" s="15" t="s">
        <v>332</v>
      </c>
      <c r="N4" s="15" t="s">
        <v>301</v>
      </c>
    </row>
    <row r="5" spans="1:14" x14ac:dyDescent="0.15">
      <c r="A5" s="16"/>
      <c r="B5" s="6"/>
      <c r="C5" s="6"/>
      <c r="D5" s="6"/>
      <c r="E5" s="6"/>
      <c r="F5" s="6"/>
      <c r="G5" s="19"/>
      <c r="H5" s="6"/>
      <c r="I5" s="6"/>
      <c r="J5" s="6"/>
      <c r="K5" s="6"/>
      <c r="L5" s="6"/>
      <c r="M5" s="6"/>
      <c r="N5" s="6"/>
    </row>
    <row r="6" spans="1:14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370" t="s">
        <v>367</v>
      </c>
      <c r="B11" s="371"/>
      <c r="C11" s="371"/>
      <c r="D11" s="372"/>
      <c r="E11" s="373"/>
      <c r="F11" s="374"/>
      <c r="G11" s="375"/>
      <c r="H11" s="20"/>
      <c r="I11" s="370" t="s">
        <v>391</v>
      </c>
      <c r="J11" s="371"/>
      <c r="K11" s="371"/>
      <c r="L11" s="10"/>
      <c r="M11" s="10"/>
      <c r="N11" s="12"/>
    </row>
    <row r="12" spans="1:14" ht="16.5" x14ac:dyDescent="0.15">
      <c r="A12" s="376" t="s">
        <v>368</v>
      </c>
      <c r="B12" s="377"/>
      <c r="C12" s="377"/>
      <c r="D12" s="377"/>
      <c r="E12" s="377"/>
      <c r="F12" s="377"/>
      <c r="G12" s="377"/>
      <c r="H12" s="377"/>
      <c r="I12" s="377"/>
      <c r="J12" s="377"/>
      <c r="K12" s="377"/>
      <c r="L12" s="377"/>
      <c r="M12" s="377"/>
      <c r="N12" s="377"/>
    </row>
  </sheetData>
  <mergeCells count="5">
    <mergeCell ref="A1:N1"/>
    <mergeCell ref="A11:D11"/>
    <mergeCell ref="E11:G11"/>
    <mergeCell ref="I11:K11"/>
    <mergeCell ref="A12:N12"/>
  </mergeCells>
  <phoneticPr fontId="39" type="noConversion"/>
  <dataValidations count="1">
    <dataValidation type="list" allowBlank="1" showInputMessage="1" showErrorMessage="1" sqref="N1 N3 N5:N1048576">
      <formula1>"YES,NO"</formula1>
    </dataValidation>
  </dataValidations>
  <pageMargins left="0.75138888888888899" right="0.75138888888888899" top="1" bottom="1" header="0.5" footer="0.5"/>
  <pageSetup paperSize="9" scale="7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"/>
  <sheetViews>
    <sheetView zoomScale="125" zoomScaleNormal="125" workbookViewId="0">
      <selection activeCell="I16" sqref="I16"/>
    </sheetView>
  </sheetViews>
  <sheetFormatPr defaultColWidth="9" defaultRowHeight="14.25" x14ac:dyDescent="0.15"/>
  <cols>
    <col min="1" max="1" width="10.87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69" t="s">
        <v>369</v>
      </c>
      <c r="B1" s="369"/>
      <c r="C1" s="369"/>
      <c r="D1" s="369"/>
      <c r="E1" s="369"/>
      <c r="F1" s="369"/>
      <c r="G1" s="369"/>
      <c r="H1" s="369"/>
      <c r="I1" s="369"/>
      <c r="J1" s="369"/>
    </row>
    <row r="2" spans="1:12" s="1" customFormat="1" ht="16.5" x14ac:dyDescent="0.3">
      <c r="A2" s="3" t="s">
        <v>326</v>
      </c>
      <c r="B2" s="4" t="s">
        <v>292</v>
      </c>
      <c r="C2" s="4" t="s">
        <v>288</v>
      </c>
      <c r="D2" s="4" t="s">
        <v>289</v>
      </c>
      <c r="E2" s="4" t="s">
        <v>290</v>
      </c>
      <c r="F2" s="4" t="s">
        <v>291</v>
      </c>
      <c r="G2" s="3" t="s">
        <v>370</v>
      </c>
      <c r="H2" s="3" t="s">
        <v>371</v>
      </c>
      <c r="I2" s="3" t="s">
        <v>372</v>
      </c>
      <c r="J2" s="3" t="s">
        <v>373</v>
      </c>
      <c r="K2" s="4" t="s">
        <v>332</v>
      </c>
      <c r="L2" s="4" t="s">
        <v>301</v>
      </c>
    </row>
    <row r="3" spans="1:12" ht="42.75" x14ac:dyDescent="0.15">
      <c r="A3" s="13" t="s">
        <v>334</v>
      </c>
      <c r="B3" s="13"/>
      <c r="C3" s="13" t="s">
        <v>303</v>
      </c>
      <c r="D3" s="7" t="s">
        <v>304</v>
      </c>
      <c r="E3" s="7" t="s">
        <v>116</v>
      </c>
      <c r="F3" s="7" t="s">
        <v>63</v>
      </c>
      <c r="G3" s="7" t="s">
        <v>374</v>
      </c>
      <c r="H3" s="13" t="s">
        <v>375</v>
      </c>
      <c r="I3" s="6"/>
      <c r="J3" s="6"/>
      <c r="K3" s="6"/>
      <c r="L3" s="6" t="s">
        <v>305</v>
      </c>
    </row>
    <row r="4" spans="1:12" ht="42.75" x14ac:dyDescent="0.15">
      <c r="A4" s="13" t="s">
        <v>334</v>
      </c>
      <c r="B4" s="13"/>
      <c r="C4" s="13" t="s">
        <v>307</v>
      </c>
      <c r="D4" s="7" t="s">
        <v>304</v>
      </c>
      <c r="E4" s="7" t="s">
        <v>117</v>
      </c>
      <c r="F4" s="7" t="s">
        <v>63</v>
      </c>
      <c r="G4" s="7" t="s">
        <v>374</v>
      </c>
      <c r="H4" s="13" t="s">
        <v>375</v>
      </c>
      <c r="I4" s="5"/>
      <c r="J4" s="5"/>
      <c r="K4" s="5"/>
      <c r="L4" s="6" t="s">
        <v>305</v>
      </c>
    </row>
    <row r="5" spans="1:12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s="2" customFormat="1" ht="18.75" x14ac:dyDescent="0.15">
      <c r="A7" s="370" t="s">
        <v>393</v>
      </c>
      <c r="B7" s="371"/>
      <c r="C7" s="371"/>
      <c r="D7" s="371"/>
      <c r="E7" s="372"/>
      <c r="F7" s="373"/>
      <c r="G7" s="375"/>
      <c r="H7" s="370" t="s">
        <v>394</v>
      </c>
      <c r="I7" s="371"/>
      <c r="J7" s="371"/>
      <c r="K7" s="10"/>
      <c r="L7" s="12"/>
    </row>
    <row r="8" spans="1:12" ht="16.5" x14ac:dyDescent="0.15">
      <c r="A8" s="376" t="s">
        <v>376</v>
      </c>
      <c r="B8" s="376"/>
      <c r="C8" s="377"/>
      <c r="D8" s="377"/>
      <c r="E8" s="377"/>
      <c r="F8" s="377"/>
      <c r="G8" s="377"/>
      <c r="H8" s="377"/>
      <c r="I8" s="377"/>
      <c r="J8" s="377"/>
      <c r="K8" s="377"/>
      <c r="L8" s="377"/>
    </row>
  </sheetData>
  <mergeCells count="5">
    <mergeCell ref="A1:J1"/>
    <mergeCell ref="A7:E7"/>
    <mergeCell ref="F7:G7"/>
    <mergeCell ref="H7:J7"/>
    <mergeCell ref="A8:L8"/>
  </mergeCells>
  <phoneticPr fontId="39" type="noConversion"/>
  <dataValidations count="1">
    <dataValidation type="list" allowBlank="1" showInputMessage="1" showErrorMessage="1" sqref="L4 L3 L5:L8">
      <formula1>"YES,NO"</formula1>
    </dataValidation>
  </dataValidations>
  <pageMargins left="0.75138888888888899" right="0.75138888888888899" top="1" bottom="1" header="0.5" footer="0.5"/>
  <pageSetup paperSize="9" scale="9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zoomScale="125" zoomScaleNormal="125" workbookViewId="0">
      <selection activeCell="L30" sqref="L30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9" t="s">
        <v>377</v>
      </c>
      <c r="B1" s="369"/>
      <c r="C1" s="369"/>
      <c r="D1" s="369"/>
      <c r="E1" s="369"/>
      <c r="F1" s="369"/>
      <c r="G1" s="369"/>
      <c r="H1" s="369"/>
      <c r="I1" s="369"/>
    </row>
    <row r="2" spans="1:9" s="1" customFormat="1" ht="16.5" x14ac:dyDescent="0.3">
      <c r="A2" s="378" t="s">
        <v>287</v>
      </c>
      <c r="B2" s="379" t="s">
        <v>292</v>
      </c>
      <c r="C2" s="379" t="s">
        <v>333</v>
      </c>
      <c r="D2" s="379" t="s">
        <v>290</v>
      </c>
      <c r="E2" s="379" t="s">
        <v>291</v>
      </c>
      <c r="F2" s="3" t="s">
        <v>378</v>
      </c>
      <c r="G2" s="3" t="s">
        <v>316</v>
      </c>
      <c r="H2" s="382" t="s">
        <v>317</v>
      </c>
      <c r="I2" s="386" t="s">
        <v>319</v>
      </c>
    </row>
    <row r="3" spans="1:9" s="1" customFormat="1" ht="16.5" x14ac:dyDescent="0.3">
      <c r="A3" s="378"/>
      <c r="B3" s="380"/>
      <c r="C3" s="380"/>
      <c r="D3" s="380"/>
      <c r="E3" s="380"/>
      <c r="F3" s="3" t="s">
        <v>379</v>
      </c>
      <c r="G3" s="3" t="s">
        <v>320</v>
      </c>
      <c r="H3" s="383"/>
      <c r="I3" s="387"/>
    </row>
    <row r="4" spans="1:9" x14ac:dyDescent="0.15">
      <c r="A4" s="5">
        <v>1</v>
      </c>
      <c r="B4" s="5"/>
      <c r="C4" s="6" t="s">
        <v>355</v>
      </c>
      <c r="D4" s="6" t="s">
        <v>380</v>
      </c>
      <c r="E4" s="7" t="s">
        <v>63</v>
      </c>
      <c r="F4" s="8">
        <v>0.03</v>
      </c>
      <c r="G4" s="9">
        <v>0.01</v>
      </c>
      <c r="H4" s="8">
        <v>0.04</v>
      </c>
      <c r="I4" s="6" t="s">
        <v>305</v>
      </c>
    </row>
    <row r="5" spans="1:9" x14ac:dyDescent="0.15">
      <c r="A5" s="5">
        <v>2</v>
      </c>
      <c r="B5" s="5"/>
      <c r="C5" s="6" t="s">
        <v>381</v>
      </c>
      <c r="D5" s="6" t="s">
        <v>382</v>
      </c>
      <c r="E5" s="7" t="s">
        <v>63</v>
      </c>
      <c r="F5" s="8">
        <v>0.02</v>
      </c>
      <c r="G5" s="9">
        <v>0.01</v>
      </c>
      <c r="H5" s="8">
        <v>0.03</v>
      </c>
      <c r="I5" s="6" t="s">
        <v>305</v>
      </c>
    </row>
    <row r="6" spans="1:9" x14ac:dyDescent="0.15">
      <c r="A6" s="5">
        <v>3</v>
      </c>
      <c r="B6" s="5"/>
      <c r="C6" s="6" t="s">
        <v>357</v>
      </c>
      <c r="D6" s="6" t="s">
        <v>117</v>
      </c>
      <c r="E6" s="7" t="s">
        <v>63</v>
      </c>
      <c r="F6" s="8">
        <v>0.02</v>
      </c>
      <c r="G6" s="9">
        <v>0.01</v>
      </c>
      <c r="H6" s="8">
        <v>0.03</v>
      </c>
      <c r="I6" s="6" t="s">
        <v>305</v>
      </c>
    </row>
    <row r="7" spans="1:9" x14ac:dyDescent="0.15">
      <c r="A7" s="5">
        <v>4</v>
      </c>
      <c r="B7" s="5"/>
      <c r="C7" s="6" t="s">
        <v>357</v>
      </c>
      <c r="D7" s="6" t="s">
        <v>116</v>
      </c>
      <c r="E7" s="7" t="s">
        <v>63</v>
      </c>
      <c r="F7" s="9">
        <v>0.01</v>
      </c>
      <c r="G7" s="9">
        <v>0.01</v>
      </c>
      <c r="H7" s="8">
        <v>0.02</v>
      </c>
      <c r="I7" s="6" t="s">
        <v>305</v>
      </c>
    </row>
    <row r="8" spans="1:9" x14ac:dyDescent="0.15">
      <c r="A8" s="5">
        <v>5</v>
      </c>
      <c r="B8" s="5"/>
      <c r="C8" s="6" t="s">
        <v>357</v>
      </c>
      <c r="D8" s="6" t="s">
        <v>383</v>
      </c>
      <c r="E8" s="7" t="s">
        <v>63</v>
      </c>
      <c r="F8" s="9">
        <v>0.01</v>
      </c>
      <c r="G8" s="9">
        <v>0.01</v>
      </c>
      <c r="H8" s="8">
        <v>0.02</v>
      </c>
      <c r="I8" s="6" t="s">
        <v>305</v>
      </c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s="2" customFormat="1" ht="18.75" x14ac:dyDescent="0.15">
      <c r="A11" s="370" t="s">
        <v>395</v>
      </c>
      <c r="B11" s="371"/>
      <c r="C11" s="371"/>
      <c r="D11" s="372"/>
      <c r="E11" s="11"/>
      <c r="F11" s="370" t="s">
        <v>390</v>
      </c>
      <c r="G11" s="371"/>
      <c r="H11" s="372"/>
      <c r="I11" s="12"/>
    </row>
    <row r="12" spans="1:9" ht="16.5" x14ac:dyDescent="0.15">
      <c r="A12" s="376" t="s">
        <v>384</v>
      </c>
      <c r="B12" s="376"/>
      <c r="C12" s="377"/>
      <c r="D12" s="377"/>
      <c r="E12" s="377"/>
      <c r="F12" s="377"/>
      <c r="G12" s="377"/>
      <c r="H12" s="377"/>
      <c r="I12" s="377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9" type="noConversion"/>
  <dataValidations count="1">
    <dataValidation type="list" allowBlank="1" showInputMessage="1" showErrorMessage="1" sqref="I1:I5 I6:I8 I9:I1048576">
      <formula1>"YES,NO"</formula1>
    </dataValidation>
  </dataValidations>
  <pageMargins left="0.75138888888888899" right="0.75138888888888899" top="1" bottom="1" header="0.5" footer="0.5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topLeftCell="A6" zoomScale="125" zoomScaleNormal="125" workbookViewId="0">
      <selection activeCell="B9" sqref="B9:G9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66" t="s">
        <v>35</v>
      </c>
      <c r="C2" s="167"/>
      <c r="D2" s="167"/>
      <c r="E2" s="167"/>
      <c r="F2" s="167"/>
      <c r="G2" s="167"/>
      <c r="H2" s="167"/>
      <c r="I2" s="168"/>
    </row>
    <row r="3" spans="2:9" ht="27.95" customHeight="1" x14ac:dyDescent="0.25">
      <c r="B3" s="142"/>
      <c r="C3" s="143"/>
      <c r="D3" s="169" t="s">
        <v>36</v>
      </c>
      <c r="E3" s="170"/>
      <c r="F3" s="171" t="s">
        <v>37</v>
      </c>
      <c r="G3" s="172"/>
      <c r="H3" s="169" t="s">
        <v>38</v>
      </c>
      <c r="I3" s="173"/>
    </row>
    <row r="4" spans="2:9" ht="27.95" customHeight="1" x14ac:dyDescent="0.25">
      <c r="B4" s="142" t="s">
        <v>39</v>
      </c>
      <c r="C4" s="143" t="s">
        <v>40</v>
      </c>
      <c r="D4" s="143" t="s">
        <v>41</v>
      </c>
      <c r="E4" s="143" t="s">
        <v>42</v>
      </c>
      <c r="F4" s="144" t="s">
        <v>41</v>
      </c>
      <c r="G4" s="144" t="s">
        <v>42</v>
      </c>
      <c r="H4" s="143" t="s">
        <v>41</v>
      </c>
      <c r="I4" s="151" t="s">
        <v>42</v>
      </c>
    </row>
    <row r="5" spans="2:9" ht="27.95" customHeight="1" x14ac:dyDescent="0.15">
      <c r="B5" s="145" t="s">
        <v>43</v>
      </c>
      <c r="C5" s="5">
        <v>13</v>
      </c>
      <c r="D5" s="5">
        <v>0</v>
      </c>
      <c r="E5" s="5">
        <v>1</v>
      </c>
      <c r="F5" s="146">
        <v>0</v>
      </c>
      <c r="G5" s="146">
        <v>1</v>
      </c>
      <c r="H5" s="5">
        <v>1</v>
      </c>
      <c r="I5" s="152">
        <v>2</v>
      </c>
    </row>
    <row r="6" spans="2:9" ht="27.95" customHeight="1" x14ac:dyDescent="0.15">
      <c r="B6" s="145" t="s">
        <v>44</v>
      </c>
      <c r="C6" s="5">
        <v>20</v>
      </c>
      <c r="D6" s="5">
        <v>0</v>
      </c>
      <c r="E6" s="5">
        <v>1</v>
      </c>
      <c r="F6" s="146">
        <v>1</v>
      </c>
      <c r="G6" s="146">
        <v>2</v>
      </c>
      <c r="H6" s="5">
        <v>2</v>
      </c>
      <c r="I6" s="152">
        <v>3</v>
      </c>
    </row>
    <row r="7" spans="2:9" ht="27.95" customHeight="1" x14ac:dyDescent="0.15">
      <c r="B7" s="145" t="s">
        <v>45</v>
      </c>
      <c r="C7" s="5">
        <v>32</v>
      </c>
      <c r="D7" s="5">
        <v>0</v>
      </c>
      <c r="E7" s="5">
        <v>1</v>
      </c>
      <c r="F7" s="146">
        <v>2</v>
      </c>
      <c r="G7" s="146">
        <v>3</v>
      </c>
      <c r="H7" s="5">
        <v>3</v>
      </c>
      <c r="I7" s="152">
        <v>4</v>
      </c>
    </row>
    <row r="8" spans="2:9" ht="27.95" customHeight="1" x14ac:dyDescent="0.15">
      <c r="B8" s="145" t="s">
        <v>46</v>
      </c>
      <c r="C8" s="5">
        <v>50</v>
      </c>
      <c r="D8" s="5">
        <v>1</v>
      </c>
      <c r="E8" s="5">
        <v>2</v>
      </c>
      <c r="F8" s="146">
        <v>3</v>
      </c>
      <c r="G8" s="146">
        <v>4</v>
      </c>
      <c r="H8" s="5">
        <v>5</v>
      </c>
      <c r="I8" s="152">
        <v>6</v>
      </c>
    </row>
    <row r="9" spans="2:9" ht="27.95" customHeight="1" x14ac:dyDescent="0.15">
      <c r="B9" s="145" t="s">
        <v>47</v>
      </c>
      <c r="C9" s="5">
        <v>80</v>
      </c>
      <c r="D9" s="5">
        <v>2</v>
      </c>
      <c r="E9" s="5">
        <v>3</v>
      </c>
      <c r="F9" s="146">
        <v>5</v>
      </c>
      <c r="G9" s="146">
        <v>6</v>
      </c>
      <c r="H9" s="5">
        <v>7</v>
      </c>
      <c r="I9" s="152">
        <v>8</v>
      </c>
    </row>
    <row r="10" spans="2:9" ht="27.95" customHeight="1" x14ac:dyDescent="0.15">
      <c r="B10" s="145" t="s">
        <v>48</v>
      </c>
      <c r="C10" s="5">
        <v>125</v>
      </c>
      <c r="D10" s="5">
        <v>3</v>
      </c>
      <c r="E10" s="5">
        <v>4</v>
      </c>
      <c r="F10" s="146">
        <v>7</v>
      </c>
      <c r="G10" s="146">
        <v>8</v>
      </c>
      <c r="H10" s="5">
        <v>10</v>
      </c>
      <c r="I10" s="152">
        <v>11</v>
      </c>
    </row>
    <row r="11" spans="2:9" ht="27.95" customHeight="1" x14ac:dyDescent="0.15">
      <c r="B11" s="145" t="s">
        <v>49</v>
      </c>
      <c r="C11" s="5">
        <v>200</v>
      </c>
      <c r="D11" s="5">
        <v>5</v>
      </c>
      <c r="E11" s="5">
        <v>6</v>
      </c>
      <c r="F11" s="146">
        <v>10</v>
      </c>
      <c r="G11" s="146">
        <v>11</v>
      </c>
      <c r="H11" s="5">
        <v>14</v>
      </c>
      <c r="I11" s="152">
        <v>15</v>
      </c>
    </row>
    <row r="12" spans="2:9" ht="27.95" customHeight="1" x14ac:dyDescent="0.15">
      <c r="B12" s="147" t="s">
        <v>50</v>
      </c>
      <c r="C12" s="148">
        <v>315</v>
      </c>
      <c r="D12" s="148">
        <v>7</v>
      </c>
      <c r="E12" s="148">
        <v>8</v>
      </c>
      <c r="F12" s="149">
        <v>14</v>
      </c>
      <c r="G12" s="149">
        <v>15</v>
      </c>
      <c r="H12" s="148">
        <v>21</v>
      </c>
      <c r="I12" s="153">
        <v>22</v>
      </c>
    </row>
    <row r="14" spans="2:9" x14ac:dyDescent="0.15">
      <c r="B14" s="150" t="s">
        <v>51</v>
      </c>
      <c r="C14" s="150"/>
      <c r="D14" s="150"/>
    </row>
  </sheetData>
  <mergeCells count="4">
    <mergeCell ref="B2:I2"/>
    <mergeCell ref="D3:E3"/>
    <mergeCell ref="F3:G3"/>
    <mergeCell ref="H3:I3"/>
  </mergeCells>
  <phoneticPr fontId="39" type="noConversion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3"/>
  <sheetViews>
    <sheetView view="pageBreakPreview" zoomScaleNormal="125" workbookViewId="0">
      <selection activeCell="A29" sqref="A29:K29"/>
    </sheetView>
  </sheetViews>
  <sheetFormatPr defaultColWidth="10.375" defaultRowHeight="16.5" customHeight="1" x14ac:dyDescent="0.15"/>
  <cols>
    <col min="1" max="1" width="11.125" style="83" customWidth="1"/>
    <col min="2" max="9" width="10.375" style="83"/>
    <col min="10" max="10" width="8.875" style="83" customWidth="1"/>
    <col min="11" max="11" width="12" style="83" customWidth="1"/>
    <col min="12" max="16384" width="10.375" style="83"/>
  </cols>
  <sheetData>
    <row r="1" spans="1:11" ht="20.25" x14ac:dyDescent="0.15">
      <c r="A1" s="242" t="s">
        <v>52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</row>
    <row r="2" spans="1:11" ht="14.25" x14ac:dyDescent="0.15">
      <c r="A2" s="84" t="s">
        <v>53</v>
      </c>
      <c r="B2" s="243" t="s">
        <v>54</v>
      </c>
      <c r="C2" s="243"/>
      <c r="D2" s="244" t="s">
        <v>55</v>
      </c>
      <c r="E2" s="244"/>
      <c r="F2" s="243" t="s">
        <v>56</v>
      </c>
      <c r="G2" s="243"/>
      <c r="H2" s="85" t="s">
        <v>57</v>
      </c>
      <c r="I2" s="245" t="s">
        <v>58</v>
      </c>
      <c r="J2" s="245"/>
      <c r="K2" s="246"/>
    </row>
    <row r="3" spans="1:11" ht="14.25" x14ac:dyDescent="0.15">
      <c r="A3" s="236" t="s">
        <v>59</v>
      </c>
      <c r="B3" s="237"/>
      <c r="C3" s="238"/>
      <c r="D3" s="239" t="s">
        <v>60</v>
      </c>
      <c r="E3" s="240"/>
      <c r="F3" s="240"/>
      <c r="G3" s="241"/>
      <c r="H3" s="239" t="s">
        <v>61</v>
      </c>
      <c r="I3" s="240"/>
      <c r="J3" s="240"/>
      <c r="K3" s="241"/>
    </row>
    <row r="4" spans="1:11" ht="14.25" x14ac:dyDescent="0.15">
      <c r="A4" s="88" t="s">
        <v>62</v>
      </c>
      <c r="B4" s="234" t="s">
        <v>63</v>
      </c>
      <c r="C4" s="235"/>
      <c r="D4" s="228" t="s">
        <v>64</v>
      </c>
      <c r="E4" s="229"/>
      <c r="F4" s="226">
        <v>45346</v>
      </c>
      <c r="G4" s="227"/>
      <c r="H4" s="228" t="s">
        <v>65</v>
      </c>
      <c r="I4" s="229"/>
      <c r="J4" s="89" t="s">
        <v>66</v>
      </c>
      <c r="K4" s="90" t="s">
        <v>67</v>
      </c>
    </row>
    <row r="5" spans="1:11" ht="14.25" x14ac:dyDescent="0.15">
      <c r="A5" s="92" t="s">
        <v>68</v>
      </c>
      <c r="B5" s="234" t="s">
        <v>69</v>
      </c>
      <c r="C5" s="235"/>
      <c r="D5" s="228" t="s">
        <v>70</v>
      </c>
      <c r="E5" s="229"/>
      <c r="F5" s="226">
        <v>45328</v>
      </c>
      <c r="G5" s="227"/>
      <c r="H5" s="228" t="s">
        <v>71</v>
      </c>
      <c r="I5" s="229"/>
      <c r="J5" s="89" t="s">
        <v>66</v>
      </c>
      <c r="K5" s="90" t="s">
        <v>67</v>
      </c>
    </row>
    <row r="6" spans="1:11" ht="14.25" x14ac:dyDescent="0.15">
      <c r="A6" s="88" t="s">
        <v>72</v>
      </c>
      <c r="B6" s="93">
        <v>2</v>
      </c>
      <c r="C6" s="94">
        <v>7</v>
      </c>
      <c r="D6" s="92" t="s">
        <v>73</v>
      </c>
      <c r="E6" s="106"/>
      <c r="F6" s="226">
        <v>45332</v>
      </c>
      <c r="G6" s="227"/>
      <c r="H6" s="228" t="s">
        <v>74</v>
      </c>
      <c r="I6" s="229"/>
      <c r="J6" s="89" t="s">
        <v>66</v>
      </c>
      <c r="K6" s="90" t="s">
        <v>67</v>
      </c>
    </row>
    <row r="7" spans="1:11" ht="14.25" x14ac:dyDescent="0.15">
      <c r="A7" s="88" t="s">
        <v>75</v>
      </c>
      <c r="B7" s="224">
        <v>4000</v>
      </c>
      <c r="C7" s="225"/>
      <c r="D7" s="92" t="s">
        <v>76</v>
      </c>
      <c r="E7" s="105"/>
      <c r="F7" s="226">
        <v>45342</v>
      </c>
      <c r="G7" s="227"/>
      <c r="H7" s="228" t="s">
        <v>77</v>
      </c>
      <c r="I7" s="229"/>
      <c r="J7" s="89" t="s">
        <v>66</v>
      </c>
      <c r="K7" s="90" t="s">
        <v>67</v>
      </c>
    </row>
    <row r="8" spans="1:11" ht="27.95" customHeight="1" x14ac:dyDescent="0.15">
      <c r="A8" s="98" t="s">
        <v>78</v>
      </c>
      <c r="B8" s="230" t="s">
        <v>400</v>
      </c>
      <c r="C8" s="231"/>
      <c r="D8" s="195" t="s">
        <v>79</v>
      </c>
      <c r="E8" s="196"/>
      <c r="F8" s="232">
        <v>45346</v>
      </c>
      <c r="G8" s="233"/>
      <c r="H8" s="195" t="s">
        <v>80</v>
      </c>
      <c r="I8" s="196"/>
      <c r="J8" s="107" t="s">
        <v>66</v>
      </c>
      <c r="K8" s="114" t="s">
        <v>67</v>
      </c>
    </row>
    <row r="9" spans="1:11" ht="14.25" x14ac:dyDescent="0.15">
      <c r="A9" s="218" t="s">
        <v>81</v>
      </c>
      <c r="B9" s="219"/>
      <c r="C9" s="219"/>
      <c r="D9" s="219"/>
      <c r="E9" s="219"/>
      <c r="F9" s="219"/>
      <c r="G9" s="219"/>
      <c r="H9" s="219"/>
      <c r="I9" s="219"/>
      <c r="J9" s="219"/>
      <c r="K9" s="220"/>
    </row>
    <row r="10" spans="1:11" ht="14.25" x14ac:dyDescent="0.15">
      <c r="A10" s="192" t="s">
        <v>82</v>
      </c>
      <c r="B10" s="193"/>
      <c r="C10" s="193"/>
      <c r="D10" s="193"/>
      <c r="E10" s="193"/>
      <c r="F10" s="193"/>
      <c r="G10" s="193"/>
      <c r="H10" s="193"/>
      <c r="I10" s="193"/>
      <c r="J10" s="193"/>
      <c r="K10" s="194"/>
    </row>
    <row r="11" spans="1:11" ht="14.25" x14ac:dyDescent="0.15">
      <c r="A11" s="118" t="s">
        <v>83</v>
      </c>
      <c r="B11" s="119" t="s">
        <v>84</v>
      </c>
      <c r="C11" s="120" t="s">
        <v>85</v>
      </c>
      <c r="D11" s="121"/>
      <c r="E11" s="122" t="s">
        <v>86</v>
      </c>
      <c r="F11" s="119" t="s">
        <v>84</v>
      </c>
      <c r="G11" s="120" t="s">
        <v>85</v>
      </c>
      <c r="H11" s="120" t="s">
        <v>87</v>
      </c>
      <c r="I11" s="122" t="s">
        <v>88</v>
      </c>
      <c r="J11" s="119" t="s">
        <v>84</v>
      </c>
      <c r="K11" s="137" t="s">
        <v>85</v>
      </c>
    </row>
    <row r="12" spans="1:11" ht="14.25" x14ac:dyDescent="0.15">
      <c r="A12" s="92" t="s">
        <v>89</v>
      </c>
      <c r="B12" s="104" t="s">
        <v>84</v>
      </c>
      <c r="C12" s="89" t="s">
        <v>85</v>
      </c>
      <c r="D12" s="105"/>
      <c r="E12" s="106" t="s">
        <v>90</v>
      </c>
      <c r="F12" s="104" t="s">
        <v>84</v>
      </c>
      <c r="G12" s="89" t="s">
        <v>85</v>
      </c>
      <c r="H12" s="89" t="s">
        <v>87</v>
      </c>
      <c r="I12" s="106" t="s">
        <v>91</v>
      </c>
      <c r="J12" s="104" t="s">
        <v>84</v>
      </c>
      <c r="K12" s="90" t="s">
        <v>85</v>
      </c>
    </row>
    <row r="13" spans="1:11" ht="14.25" x14ac:dyDescent="0.15">
      <c r="A13" s="92" t="s">
        <v>92</v>
      </c>
      <c r="B13" s="104" t="s">
        <v>84</v>
      </c>
      <c r="C13" s="89" t="s">
        <v>85</v>
      </c>
      <c r="D13" s="105"/>
      <c r="E13" s="106" t="s">
        <v>93</v>
      </c>
      <c r="F13" s="89" t="s">
        <v>94</v>
      </c>
      <c r="G13" s="89" t="s">
        <v>95</v>
      </c>
      <c r="H13" s="89" t="s">
        <v>87</v>
      </c>
      <c r="I13" s="106" t="s">
        <v>96</v>
      </c>
      <c r="J13" s="104" t="s">
        <v>84</v>
      </c>
      <c r="K13" s="90" t="s">
        <v>85</v>
      </c>
    </row>
    <row r="14" spans="1:11" ht="14.25" x14ac:dyDescent="0.15">
      <c r="A14" s="195" t="s">
        <v>97</v>
      </c>
      <c r="B14" s="196"/>
      <c r="C14" s="196"/>
      <c r="D14" s="196"/>
      <c r="E14" s="196"/>
      <c r="F14" s="196"/>
      <c r="G14" s="196"/>
      <c r="H14" s="196"/>
      <c r="I14" s="196"/>
      <c r="J14" s="196"/>
      <c r="K14" s="197"/>
    </row>
    <row r="15" spans="1:11" ht="14.25" x14ac:dyDescent="0.15">
      <c r="A15" s="192" t="s">
        <v>98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4"/>
    </row>
    <row r="16" spans="1:11" ht="14.25" x14ac:dyDescent="0.15">
      <c r="A16" s="123" t="s">
        <v>99</v>
      </c>
      <c r="B16" s="120" t="s">
        <v>94</v>
      </c>
      <c r="C16" s="120" t="s">
        <v>95</v>
      </c>
      <c r="D16" s="124"/>
      <c r="E16" s="125" t="s">
        <v>100</v>
      </c>
      <c r="F16" s="120" t="s">
        <v>94</v>
      </c>
      <c r="G16" s="120" t="s">
        <v>95</v>
      </c>
      <c r="H16" s="126"/>
      <c r="I16" s="125" t="s">
        <v>101</v>
      </c>
      <c r="J16" s="120" t="s">
        <v>94</v>
      </c>
      <c r="K16" s="137" t="s">
        <v>95</v>
      </c>
    </row>
    <row r="17" spans="1:22" ht="16.5" customHeight="1" x14ac:dyDescent="0.15">
      <c r="A17" s="96" t="s">
        <v>102</v>
      </c>
      <c r="B17" s="89" t="s">
        <v>94</v>
      </c>
      <c r="C17" s="89" t="s">
        <v>95</v>
      </c>
      <c r="D17" s="95"/>
      <c r="E17" s="108" t="s">
        <v>103</v>
      </c>
      <c r="F17" s="89" t="s">
        <v>94</v>
      </c>
      <c r="G17" s="89" t="s">
        <v>95</v>
      </c>
      <c r="H17" s="127"/>
      <c r="I17" s="108" t="s">
        <v>104</v>
      </c>
      <c r="J17" s="89" t="s">
        <v>94</v>
      </c>
      <c r="K17" s="90" t="s">
        <v>95</v>
      </c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</row>
    <row r="18" spans="1:22" ht="18" customHeight="1" x14ac:dyDescent="0.15">
      <c r="A18" s="221" t="s">
        <v>105</v>
      </c>
      <c r="B18" s="222"/>
      <c r="C18" s="222"/>
      <c r="D18" s="222"/>
      <c r="E18" s="222"/>
      <c r="F18" s="222"/>
      <c r="G18" s="222"/>
      <c r="H18" s="222"/>
      <c r="I18" s="222"/>
      <c r="J18" s="222"/>
      <c r="K18" s="223"/>
    </row>
    <row r="19" spans="1:22" s="117" customFormat="1" ht="18" customHeight="1" x14ac:dyDescent="0.15">
      <c r="A19" s="192" t="s">
        <v>106</v>
      </c>
      <c r="B19" s="193"/>
      <c r="C19" s="193"/>
      <c r="D19" s="193"/>
      <c r="E19" s="193"/>
      <c r="F19" s="193"/>
      <c r="G19" s="193"/>
      <c r="H19" s="193"/>
      <c r="I19" s="193"/>
      <c r="J19" s="193"/>
      <c r="K19" s="194"/>
    </row>
    <row r="20" spans="1:22" ht="16.5" customHeight="1" x14ac:dyDescent="0.15">
      <c r="A20" s="209" t="s">
        <v>107</v>
      </c>
      <c r="B20" s="210"/>
      <c r="C20" s="210"/>
      <c r="D20" s="210"/>
      <c r="E20" s="210"/>
      <c r="F20" s="210"/>
      <c r="G20" s="210"/>
      <c r="H20" s="210"/>
      <c r="I20" s="210"/>
      <c r="J20" s="210"/>
      <c r="K20" s="211"/>
    </row>
    <row r="21" spans="1:22" ht="21.75" customHeight="1" x14ac:dyDescent="0.15">
      <c r="A21" s="128" t="s">
        <v>108</v>
      </c>
      <c r="B21" s="108" t="s">
        <v>109</v>
      </c>
      <c r="C21" s="108" t="s">
        <v>110</v>
      </c>
      <c r="D21" s="108" t="s">
        <v>111</v>
      </c>
      <c r="E21" s="108" t="s">
        <v>112</v>
      </c>
      <c r="F21" s="108" t="s">
        <v>113</v>
      </c>
      <c r="G21" s="108" t="s">
        <v>114</v>
      </c>
      <c r="H21" s="108"/>
      <c r="I21" s="108"/>
      <c r="J21" s="108"/>
      <c r="K21" s="115" t="s">
        <v>115</v>
      </c>
    </row>
    <row r="22" spans="1:22" ht="16.5" customHeight="1" x14ac:dyDescent="0.15">
      <c r="A22" s="129"/>
      <c r="B22" s="130"/>
      <c r="C22" s="130"/>
      <c r="D22" s="130"/>
      <c r="E22" s="130"/>
      <c r="F22" s="130"/>
      <c r="G22" s="130"/>
      <c r="H22" s="130"/>
      <c r="I22" s="130"/>
      <c r="J22" s="130"/>
      <c r="K22" s="139"/>
    </row>
    <row r="23" spans="1:22" ht="16.5" customHeight="1" x14ac:dyDescent="0.15">
      <c r="A23" s="129" t="s">
        <v>116</v>
      </c>
      <c r="B23" s="130" t="s">
        <v>94</v>
      </c>
      <c r="C23" s="130" t="s">
        <v>94</v>
      </c>
      <c r="D23" s="130" t="s">
        <v>94</v>
      </c>
      <c r="E23" s="130" t="s">
        <v>94</v>
      </c>
      <c r="F23" s="130" t="s">
        <v>94</v>
      </c>
      <c r="G23" s="130" t="s">
        <v>94</v>
      </c>
      <c r="H23" s="130"/>
      <c r="I23" s="130"/>
      <c r="J23" s="130"/>
      <c r="K23" s="140"/>
    </row>
    <row r="24" spans="1:22" ht="16.5" customHeight="1" x14ac:dyDescent="0.15">
      <c r="A24" s="129" t="s">
        <v>117</v>
      </c>
      <c r="B24" s="130" t="s">
        <v>94</v>
      </c>
      <c r="C24" s="130" t="s">
        <v>94</v>
      </c>
      <c r="D24" s="130" t="s">
        <v>94</v>
      </c>
      <c r="E24" s="130" t="s">
        <v>94</v>
      </c>
      <c r="F24" s="130" t="s">
        <v>94</v>
      </c>
      <c r="G24" s="130" t="s">
        <v>94</v>
      </c>
      <c r="H24" s="130"/>
      <c r="I24" s="130"/>
      <c r="J24" s="130"/>
      <c r="K24" s="140"/>
    </row>
    <row r="25" spans="1:22" ht="16.5" customHeight="1" x14ac:dyDescent="0.15">
      <c r="A25" s="97"/>
      <c r="B25" s="130"/>
      <c r="C25" s="130"/>
      <c r="D25" s="130"/>
      <c r="E25" s="130"/>
      <c r="F25" s="130"/>
      <c r="G25" s="130"/>
      <c r="H25" s="130"/>
      <c r="I25" s="130"/>
      <c r="J25" s="130"/>
      <c r="K25" s="141"/>
    </row>
    <row r="26" spans="1:22" ht="16.5" customHeight="1" x14ac:dyDescent="0.15">
      <c r="A26" s="97"/>
      <c r="B26" s="130"/>
      <c r="C26" s="130"/>
      <c r="D26" s="130"/>
      <c r="E26" s="130"/>
      <c r="F26" s="130"/>
      <c r="G26" s="130"/>
      <c r="H26" s="130"/>
      <c r="I26" s="130"/>
      <c r="J26" s="130"/>
      <c r="K26" s="141"/>
    </row>
    <row r="27" spans="1:22" ht="16.5" customHeight="1" x14ac:dyDescent="0.15">
      <c r="A27" s="97"/>
      <c r="B27" s="130"/>
      <c r="C27" s="130"/>
      <c r="D27" s="130"/>
      <c r="E27" s="130"/>
      <c r="F27" s="130"/>
      <c r="G27" s="130"/>
      <c r="H27" s="130"/>
      <c r="I27" s="130"/>
      <c r="J27" s="130"/>
      <c r="K27" s="141"/>
    </row>
    <row r="28" spans="1:22" ht="16.5" customHeight="1" x14ac:dyDescent="0.15">
      <c r="A28" s="97"/>
      <c r="B28" s="130"/>
      <c r="C28" s="130"/>
      <c r="D28" s="130"/>
      <c r="E28" s="130"/>
      <c r="F28" s="130"/>
      <c r="G28" s="130"/>
      <c r="H28" s="130"/>
      <c r="I28" s="130"/>
      <c r="J28" s="130"/>
      <c r="K28" s="141"/>
    </row>
    <row r="29" spans="1:22" ht="18" customHeight="1" x14ac:dyDescent="0.15">
      <c r="A29" s="198" t="s">
        <v>118</v>
      </c>
      <c r="B29" s="199"/>
      <c r="C29" s="199"/>
      <c r="D29" s="199"/>
      <c r="E29" s="199"/>
      <c r="F29" s="199"/>
      <c r="G29" s="199"/>
      <c r="H29" s="199"/>
      <c r="I29" s="199"/>
      <c r="J29" s="199"/>
      <c r="K29" s="200"/>
    </row>
    <row r="30" spans="1:22" ht="18.75" customHeight="1" x14ac:dyDescent="0.15">
      <c r="A30" s="212" t="s">
        <v>119</v>
      </c>
      <c r="B30" s="213"/>
      <c r="C30" s="213"/>
      <c r="D30" s="213"/>
      <c r="E30" s="213"/>
      <c r="F30" s="213"/>
      <c r="G30" s="213"/>
      <c r="H30" s="213"/>
      <c r="I30" s="213"/>
      <c r="J30" s="213"/>
      <c r="K30" s="214"/>
    </row>
    <row r="31" spans="1:22" ht="18.75" customHeight="1" x14ac:dyDescent="0.15">
      <c r="A31" s="215"/>
      <c r="B31" s="216"/>
      <c r="C31" s="216"/>
      <c r="D31" s="216"/>
      <c r="E31" s="216"/>
      <c r="F31" s="216"/>
      <c r="G31" s="216"/>
      <c r="H31" s="216"/>
      <c r="I31" s="216"/>
      <c r="J31" s="216"/>
      <c r="K31" s="217"/>
    </row>
    <row r="32" spans="1:22" ht="18" customHeight="1" x14ac:dyDescent="0.15">
      <c r="A32" s="198" t="s">
        <v>120</v>
      </c>
      <c r="B32" s="199"/>
      <c r="C32" s="199"/>
      <c r="D32" s="199"/>
      <c r="E32" s="199"/>
      <c r="F32" s="199"/>
      <c r="G32" s="199"/>
      <c r="H32" s="199"/>
      <c r="I32" s="199"/>
      <c r="J32" s="199"/>
      <c r="K32" s="200"/>
    </row>
    <row r="33" spans="1:11" ht="14.25" x14ac:dyDescent="0.15">
      <c r="A33" s="201" t="s">
        <v>121</v>
      </c>
      <c r="B33" s="202"/>
      <c r="C33" s="202"/>
      <c r="D33" s="202"/>
      <c r="E33" s="202"/>
      <c r="F33" s="202"/>
      <c r="G33" s="202"/>
      <c r="H33" s="202"/>
      <c r="I33" s="202"/>
      <c r="J33" s="202"/>
      <c r="K33" s="203"/>
    </row>
    <row r="34" spans="1:11" ht="14.25" x14ac:dyDescent="0.15">
      <c r="A34" s="204" t="s">
        <v>122</v>
      </c>
      <c r="B34" s="205"/>
      <c r="C34" s="89" t="s">
        <v>66</v>
      </c>
      <c r="D34" s="89" t="s">
        <v>67</v>
      </c>
      <c r="E34" s="206" t="s">
        <v>123</v>
      </c>
      <c r="F34" s="207"/>
      <c r="G34" s="207"/>
      <c r="H34" s="207"/>
      <c r="I34" s="207"/>
      <c r="J34" s="207"/>
      <c r="K34" s="208"/>
    </row>
    <row r="35" spans="1:11" ht="14.25" x14ac:dyDescent="0.15">
      <c r="A35" s="174" t="s">
        <v>124</v>
      </c>
      <c r="B35" s="174"/>
      <c r="C35" s="174"/>
      <c r="D35" s="174"/>
      <c r="E35" s="174"/>
      <c r="F35" s="174"/>
      <c r="G35" s="174"/>
      <c r="H35" s="174"/>
      <c r="I35" s="174"/>
      <c r="J35" s="174"/>
      <c r="K35" s="174"/>
    </row>
    <row r="36" spans="1:11" ht="14.25" x14ac:dyDescent="0.15">
      <c r="A36" s="183" t="s">
        <v>125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5"/>
    </row>
    <row r="37" spans="1:11" ht="14.25" x14ac:dyDescent="0.15">
      <c r="A37" s="186"/>
      <c r="B37" s="187"/>
      <c r="C37" s="187"/>
      <c r="D37" s="187"/>
      <c r="E37" s="187"/>
      <c r="F37" s="187"/>
      <c r="G37" s="187"/>
      <c r="H37" s="187"/>
      <c r="I37" s="187"/>
      <c r="J37" s="187"/>
      <c r="K37" s="188"/>
    </row>
    <row r="38" spans="1:11" ht="14.25" x14ac:dyDescent="0.15">
      <c r="A38" s="186"/>
      <c r="B38" s="187"/>
      <c r="C38" s="187"/>
      <c r="D38" s="187"/>
      <c r="E38" s="187"/>
      <c r="F38" s="187"/>
      <c r="G38" s="187"/>
      <c r="H38" s="187"/>
      <c r="I38" s="187"/>
      <c r="J38" s="187"/>
      <c r="K38" s="188"/>
    </row>
    <row r="39" spans="1:11" ht="14.25" x14ac:dyDescent="0.15">
      <c r="A39" s="186"/>
      <c r="B39" s="187"/>
      <c r="C39" s="187"/>
      <c r="D39" s="187"/>
      <c r="E39" s="187"/>
      <c r="F39" s="187"/>
      <c r="G39" s="187"/>
      <c r="H39" s="187"/>
      <c r="I39" s="187"/>
      <c r="J39" s="187"/>
      <c r="K39" s="188"/>
    </row>
    <row r="40" spans="1:11" ht="14.25" x14ac:dyDescent="0.15">
      <c r="A40" s="186"/>
      <c r="B40" s="187"/>
      <c r="C40" s="187"/>
      <c r="D40" s="187"/>
      <c r="E40" s="187"/>
      <c r="F40" s="187"/>
      <c r="G40" s="187"/>
      <c r="H40" s="187"/>
      <c r="I40" s="187"/>
      <c r="J40" s="187"/>
      <c r="K40" s="188"/>
    </row>
    <row r="41" spans="1:11" ht="14.25" x14ac:dyDescent="0.15">
      <c r="A41" s="186"/>
      <c r="B41" s="187"/>
      <c r="C41" s="187"/>
      <c r="D41" s="187"/>
      <c r="E41" s="187"/>
      <c r="F41" s="187"/>
      <c r="G41" s="187"/>
      <c r="H41" s="187"/>
      <c r="I41" s="187"/>
      <c r="J41" s="187"/>
      <c r="K41" s="188"/>
    </row>
    <row r="42" spans="1:11" ht="14.25" x14ac:dyDescent="0.15">
      <c r="A42" s="186"/>
      <c r="B42" s="187"/>
      <c r="C42" s="187"/>
      <c r="D42" s="187"/>
      <c r="E42" s="187"/>
      <c r="F42" s="187"/>
      <c r="G42" s="187"/>
      <c r="H42" s="187"/>
      <c r="I42" s="187"/>
      <c r="J42" s="187"/>
      <c r="K42" s="188"/>
    </row>
    <row r="43" spans="1:11" ht="14.25" x14ac:dyDescent="0.15">
      <c r="A43" s="189" t="s">
        <v>126</v>
      </c>
      <c r="B43" s="190"/>
      <c r="C43" s="190"/>
      <c r="D43" s="190"/>
      <c r="E43" s="190"/>
      <c r="F43" s="190"/>
      <c r="G43" s="190"/>
      <c r="H43" s="190"/>
      <c r="I43" s="190"/>
      <c r="J43" s="190"/>
      <c r="K43" s="191"/>
    </row>
    <row r="44" spans="1:11" ht="14.25" x14ac:dyDescent="0.15">
      <c r="A44" s="192" t="s">
        <v>127</v>
      </c>
      <c r="B44" s="193"/>
      <c r="C44" s="193"/>
      <c r="D44" s="193"/>
      <c r="E44" s="193"/>
      <c r="F44" s="193"/>
      <c r="G44" s="193"/>
      <c r="H44" s="193"/>
      <c r="I44" s="193"/>
      <c r="J44" s="193"/>
      <c r="K44" s="194"/>
    </row>
    <row r="45" spans="1:11" ht="14.25" x14ac:dyDescent="0.15">
      <c r="A45" s="123" t="s">
        <v>128</v>
      </c>
      <c r="B45" s="120" t="s">
        <v>94</v>
      </c>
      <c r="C45" s="120" t="s">
        <v>95</v>
      </c>
      <c r="D45" s="120" t="s">
        <v>87</v>
      </c>
      <c r="E45" s="125" t="s">
        <v>129</v>
      </c>
      <c r="F45" s="120" t="s">
        <v>94</v>
      </c>
      <c r="G45" s="120" t="s">
        <v>95</v>
      </c>
      <c r="H45" s="120" t="s">
        <v>87</v>
      </c>
      <c r="I45" s="125" t="s">
        <v>130</v>
      </c>
      <c r="J45" s="120" t="s">
        <v>94</v>
      </c>
      <c r="K45" s="137" t="s">
        <v>95</v>
      </c>
    </row>
    <row r="46" spans="1:11" ht="14.25" x14ac:dyDescent="0.15">
      <c r="A46" s="96" t="s">
        <v>86</v>
      </c>
      <c r="B46" s="89" t="s">
        <v>94</v>
      </c>
      <c r="C46" s="89" t="s">
        <v>95</v>
      </c>
      <c r="D46" s="89" t="s">
        <v>87</v>
      </c>
      <c r="E46" s="108" t="s">
        <v>93</v>
      </c>
      <c r="F46" s="89" t="s">
        <v>94</v>
      </c>
      <c r="G46" s="89" t="s">
        <v>95</v>
      </c>
      <c r="H46" s="89" t="s">
        <v>87</v>
      </c>
      <c r="I46" s="108" t="s">
        <v>104</v>
      </c>
      <c r="J46" s="89" t="s">
        <v>94</v>
      </c>
      <c r="K46" s="90" t="s">
        <v>95</v>
      </c>
    </row>
    <row r="47" spans="1:11" ht="14.25" x14ac:dyDescent="0.15">
      <c r="A47" s="195" t="s">
        <v>97</v>
      </c>
      <c r="B47" s="196"/>
      <c r="C47" s="196"/>
      <c r="D47" s="196"/>
      <c r="E47" s="196"/>
      <c r="F47" s="196"/>
      <c r="G47" s="196"/>
      <c r="H47" s="196"/>
      <c r="I47" s="196"/>
      <c r="J47" s="196"/>
      <c r="K47" s="197"/>
    </row>
    <row r="48" spans="1:11" ht="14.25" x14ac:dyDescent="0.15">
      <c r="A48" s="174" t="s">
        <v>131</v>
      </c>
      <c r="B48" s="174"/>
      <c r="C48" s="174"/>
      <c r="D48" s="174"/>
      <c r="E48" s="174"/>
      <c r="F48" s="174"/>
      <c r="G48" s="174"/>
      <c r="H48" s="174"/>
      <c r="I48" s="174"/>
      <c r="J48" s="174"/>
      <c r="K48" s="174"/>
    </row>
    <row r="49" spans="1:11" ht="14.25" x14ac:dyDescent="0.15">
      <c r="A49" s="183"/>
      <c r="B49" s="184"/>
      <c r="C49" s="184"/>
      <c r="D49" s="184"/>
      <c r="E49" s="184"/>
      <c r="F49" s="184"/>
      <c r="G49" s="184"/>
      <c r="H49" s="184"/>
      <c r="I49" s="184"/>
      <c r="J49" s="184"/>
      <c r="K49" s="185"/>
    </row>
    <row r="50" spans="1:11" ht="14.25" x14ac:dyDescent="0.15">
      <c r="A50" s="131" t="s">
        <v>132</v>
      </c>
      <c r="B50" s="178" t="s">
        <v>133</v>
      </c>
      <c r="C50" s="178"/>
      <c r="D50" s="132" t="s">
        <v>134</v>
      </c>
      <c r="E50" s="133" t="s">
        <v>135</v>
      </c>
      <c r="F50" s="134" t="s">
        <v>136</v>
      </c>
      <c r="G50" s="135">
        <v>45327</v>
      </c>
      <c r="H50" s="179" t="s">
        <v>137</v>
      </c>
      <c r="I50" s="180"/>
      <c r="J50" s="181" t="s">
        <v>138</v>
      </c>
      <c r="K50" s="182"/>
    </row>
    <row r="51" spans="1:11" ht="14.25" x14ac:dyDescent="0.15">
      <c r="A51" s="174" t="s">
        <v>139</v>
      </c>
      <c r="B51" s="174"/>
      <c r="C51" s="174"/>
      <c r="D51" s="174"/>
      <c r="E51" s="174"/>
      <c r="F51" s="174"/>
      <c r="G51" s="174"/>
      <c r="H51" s="174"/>
      <c r="I51" s="174"/>
      <c r="J51" s="174"/>
      <c r="K51" s="174"/>
    </row>
    <row r="52" spans="1:11" ht="14.25" x14ac:dyDescent="0.15">
      <c r="A52" s="175"/>
      <c r="B52" s="176"/>
      <c r="C52" s="176"/>
      <c r="D52" s="176"/>
      <c r="E52" s="176"/>
      <c r="F52" s="176"/>
      <c r="G52" s="176"/>
      <c r="H52" s="176"/>
      <c r="I52" s="176"/>
      <c r="J52" s="176"/>
      <c r="K52" s="177"/>
    </row>
    <row r="53" spans="1:11" ht="14.25" x14ac:dyDescent="0.15">
      <c r="A53" s="131" t="s">
        <v>132</v>
      </c>
      <c r="B53" s="178" t="s">
        <v>133</v>
      </c>
      <c r="C53" s="178"/>
      <c r="D53" s="132" t="s">
        <v>134</v>
      </c>
      <c r="E53" s="136"/>
      <c r="F53" s="134" t="s">
        <v>140</v>
      </c>
      <c r="G53" s="135"/>
      <c r="H53" s="179" t="s">
        <v>137</v>
      </c>
      <c r="I53" s="180"/>
      <c r="J53" s="181"/>
      <c r="K53" s="18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9" type="noConversion"/>
  <pageMargins left="0.75" right="0.75" top="1" bottom="1" header="0.5" footer="0.5"/>
  <pageSetup paperSize="9" scale="70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view="pageBreakPreview" zoomScale="90" zoomScaleNormal="90" workbookViewId="0">
      <selection activeCell="I26" sqref="I26"/>
    </sheetView>
  </sheetViews>
  <sheetFormatPr defaultColWidth="9" defaultRowHeight="26.1" customHeight="1" x14ac:dyDescent="0.15"/>
  <cols>
    <col min="1" max="1" width="17.125" style="28" customWidth="1"/>
    <col min="2" max="2" width="7.75" style="28" customWidth="1"/>
    <col min="3" max="7" width="9.375" style="28" customWidth="1"/>
    <col min="8" max="8" width="1.375" style="28" customWidth="1"/>
    <col min="9" max="9" width="15.125" style="28" customWidth="1"/>
    <col min="10" max="10" width="11.375" style="28" customWidth="1"/>
    <col min="11" max="11" width="13.625" style="28" customWidth="1"/>
    <col min="12" max="12" width="8.375" style="28" customWidth="1"/>
    <col min="13" max="13" width="14.625" style="28" customWidth="1"/>
    <col min="14" max="14" width="9.375" style="28" customWidth="1"/>
    <col min="15" max="16384" width="9" style="28"/>
  </cols>
  <sheetData>
    <row r="1" spans="1:14" ht="30" customHeight="1" x14ac:dyDescent="0.15">
      <c r="A1" s="247" t="s">
        <v>141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</row>
    <row r="2" spans="1:14" s="29" customFormat="1" ht="24.95" customHeight="1" x14ac:dyDescent="0.15">
      <c r="A2" s="30" t="s">
        <v>62</v>
      </c>
      <c r="B2" s="249" t="s">
        <v>63</v>
      </c>
      <c r="C2" s="250"/>
      <c r="D2" s="31" t="s">
        <v>142</v>
      </c>
      <c r="E2" s="251" t="s">
        <v>69</v>
      </c>
      <c r="F2" s="251"/>
      <c r="G2" s="251"/>
      <c r="H2" s="258"/>
      <c r="I2" s="41" t="s">
        <v>57</v>
      </c>
      <c r="J2" s="252" t="s">
        <v>58</v>
      </c>
      <c r="K2" s="253"/>
      <c r="L2" s="253"/>
      <c r="M2" s="253"/>
      <c r="N2" s="254"/>
    </row>
    <row r="3" spans="1:14" s="29" customFormat="1" ht="23.1" customHeight="1" x14ac:dyDescent="0.15">
      <c r="A3" s="257" t="s">
        <v>143</v>
      </c>
      <c r="B3" s="255" t="s">
        <v>144</v>
      </c>
      <c r="C3" s="256"/>
      <c r="D3" s="256"/>
      <c r="E3" s="256"/>
      <c r="F3" s="256"/>
      <c r="G3" s="256"/>
      <c r="H3" s="259"/>
      <c r="I3" s="255" t="s">
        <v>145</v>
      </c>
      <c r="J3" s="256"/>
      <c r="K3" s="256"/>
      <c r="L3" s="256"/>
      <c r="M3" s="256"/>
      <c r="N3" s="256"/>
    </row>
    <row r="4" spans="1:14" s="29" customFormat="1" ht="23.1" customHeight="1" x14ac:dyDescent="0.15">
      <c r="A4" s="256"/>
      <c r="B4" s="32" t="s">
        <v>109</v>
      </c>
      <c r="C4" s="32" t="s">
        <v>110</v>
      </c>
      <c r="D4" s="33" t="s">
        <v>111</v>
      </c>
      <c r="E4" s="32" t="s">
        <v>112</v>
      </c>
      <c r="F4" s="32" t="s">
        <v>113</v>
      </c>
      <c r="G4" s="32" t="s">
        <v>114</v>
      </c>
      <c r="H4" s="259"/>
      <c r="I4" s="32" t="s">
        <v>109</v>
      </c>
      <c r="J4" s="32" t="s">
        <v>110</v>
      </c>
      <c r="K4" s="33" t="s">
        <v>111</v>
      </c>
      <c r="L4" s="32" t="s">
        <v>112</v>
      </c>
      <c r="M4" s="32" t="s">
        <v>113</v>
      </c>
      <c r="N4" s="32" t="s">
        <v>114</v>
      </c>
    </row>
    <row r="5" spans="1:14" s="29" customFormat="1" ht="23.1" customHeight="1" x14ac:dyDescent="0.15">
      <c r="A5" s="257"/>
      <c r="B5" s="32" t="s">
        <v>146</v>
      </c>
      <c r="C5" s="32" t="s">
        <v>147</v>
      </c>
      <c r="D5" s="33" t="s">
        <v>148</v>
      </c>
      <c r="E5" s="32" t="s">
        <v>149</v>
      </c>
      <c r="F5" s="32" t="s">
        <v>150</v>
      </c>
      <c r="G5" s="32" t="s">
        <v>151</v>
      </c>
      <c r="H5" s="259"/>
      <c r="I5" s="32" t="s">
        <v>146</v>
      </c>
      <c r="J5" s="32" t="s">
        <v>147</v>
      </c>
      <c r="K5" s="33" t="s">
        <v>148</v>
      </c>
      <c r="L5" s="32" t="s">
        <v>149</v>
      </c>
      <c r="M5" s="32" t="s">
        <v>150</v>
      </c>
      <c r="N5" s="32" t="s">
        <v>151</v>
      </c>
    </row>
    <row r="6" spans="1:14" s="29" customFormat="1" ht="21" customHeight="1" x14ac:dyDescent="0.15">
      <c r="A6" s="34" t="s">
        <v>152</v>
      </c>
      <c r="B6" s="35">
        <f>C6-1</f>
        <v>68</v>
      </c>
      <c r="C6" s="35">
        <f>D6-2</f>
        <v>69</v>
      </c>
      <c r="D6" s="73">
        <v>71</v>
      </c>
      <c r="E6" s="35">
        <f>D6+2</f>
        <v>73</v>
      </c>
      <c r="F6" s="35">
        <f>E6+2</f>
        <v>75</v>
      </c>
      <c r="G6" s="35">
        <f>F6+1</f>
        <v>76</v>
      </c>
      <c r="H6" s="259"/>
      <c r="I6" s="30"/>
      <c r="J6" s="30" t="s">
        <v>153</v>
      </c>
      <c r="K6" s="30" t="s">
        <v>154</v>
      </c>
      <c r="L6" s="30"/>
      <c r="M6" s="30"/>
      <c r="N6" s="30"/>
    </row>
    <row r="7" spans="1:14" s="29" customFormat="1" ht="21" customHeight="1" x14ac:dyDescent="0.15">
      <c r="A7" s="34" t="s">
        <v>155</v>
      </c>
      <c r="B7" s="35">
        <f>C7-1</f>
        <v>67</v>
      </c>
      <c r="C7" s="35">
        <f>D7-2</f>
        <v>68</v>
      </c>
      <c r="D7" s="73">
        <v>70</v>
      </c>
      <c r="E7" s="35">
        <f>D7+2</f>
        <v>72</v>
      </c>
      <c r="F7" s="35">
        <f>E7+2</f>
        <v>74</v>
      </c>
      <c r="G7" s="35">
        <f>F7+1</f>
        <v>75</v>
      </c>
      <c r="H7" s="259"/>
      <c r="I7" s="30"/>
      <c r="J7" s="30" t="s">
        <v>156</v>
      </c>
      <c r="K7" s="30" t="s">
        <v>157</v>
      </c>
      <c r="L7" s="30"/>
      <c r="M7" s="30"/>
      <c r="N7" s="30"/>
    </row>
    <row r="8" spans="1:14" s="29" customFormat="1" ht="21" customHeight="1" x14ac:dyDescent="0.15">
      <c r="A8" s="34" t="s">
        <v>158</v>
      </c>
      <c r="B8" s="35">
        <f t="shared" ref="B8:B10" si="0">C8-4</f>
        <v>104</v>
      </c>
      <c r="C8" s="35">
        <f t="shared" ref="C8:C10" si="1">D8-4</f>
        <v>108</v>
      </c>
      <c r="D8" s="33">
        <v>112</v>
      </c>
      <c r="E8" s="35">
        <f t="shared" ref="E8:E10" si="2">D8+4</f>
        <v>116</v>
      </c>
      <c r="F8" s="35">
        <f>E8+4</f>
        <v>120</v>
      </c>
      <c r="G8" s="35">
        <f t="shared" ref="G8:G10" si="3">F8+6</f>
        <v>126</v>
      </c>
      <c r="H8" s="259"/>
      <c r="I8" s="30"/>
      <c r="J8" s="30" t="s">
        <v>159</v>
      </c>
      <c r="K8" s="30" t="s">
        <v>160</v>
      </c>
      <c r="L8" s="30"/>
      <c r="M8" s="30"/>
      <c r="N8" s="30"/>
    </row>
    <row r="9" spans="1:14" s="29" customFormat="1" ht="21" customHeight="1" x14ac:dyDescent="0.15">
      <c r="A9" s="34" t="s">
        <v>161</v>
      </c>
      <c r="B9" s="35">
        <f t="shared" si="0"/>
        <v>99</v>
      </c>
      <c r="C9" s="35">
        <f t="shared" si="1"/>
        <v>103</v>
      </c>
      <c r="D9" s="33">
        <v>107</v>
      </c>
      <c r="E9" s="35">
        <f t="shared" si="2"/>
        <v>111</v>
      </c>
      <c r="F9" s="35">
        <f>E9+5</f>
        <v>116</v>
      </c>
      <c r="G9" s="35">
        <f t="shared" si="3"/>
        <v>122</v>
      </c>
      <c r="H9" s="259"/>
      <c r="I9" s="30"/>
      <c r="J9" s="30" t="s">
        <v>162</v>
      </c>
      <c r="K9" s="30" t="s">
        <v>163</v>
      </c>
      <c r="L9" s="30"/>
      <c r="M9" s="30"/>
      <c r="N9" s="30"/>
    </row>
    <row r="10" spans="1:14" s="29" customFormat="1" ht="21" customHeight="1" x14ac:dyDescent="0.15">
      <c r="A10" s="34" t="s">
        <v>164</v>
      </c>
      <c r="B10" s="35">
        <f t="shared" si="0"/>
        <v>100</v>
      </c>
      <c r="C10" s="35">
        <f t="shared" si="1"/>
        <v>104</v>
      </c>
      <c r="D10" s="33">
        <v>108</v>
      </c>
      <c r="E10" s="35">
        <f t="shared" si="2"/>
        <v>112</v>
      </c>
      <c r="F10" s="35">
        <f>E10+5</f>
        <v>117</v>
      </c>
      <c r="G10" s="35">
        <f t="shared" si="3"/>
        <v>123</v>
      </c>
      <c r="H10" s="259"/>
      <c r="I10" s="30"/>
      <c r="J10" s="30" t="s">
        <v>159</v>
      </c>
      <c r="K10" s="30" t="s">
        <v>160</v>
      </c>
      <c r="L10" s="30"/>
      <c r="M10" s="30"/>
      <c r="N10" s="30"/>
    </row>
    <row r="11" spans="1:14" s="29" customFormat="1" ht="21" customHeight="1" x14ac:dyDescent="0.15">
      <c r="A11" s="34" t="s">
        <v>165</v>
      </c>
      <c r="B11" s="35">
        <f>C11-1.2</f>
        <v>45.599999999999994</v>
      </c>
      <c r="C11" s="35">
        <f>D11-1.2</f>
        <v>46.8</v>
      </c>
      <c r="D11" s="33">
        <v>48</v>
      </c>
      <c r="E11" s="35">
        <f>D11+1.2</f>
        <v>49.2</v>
      </c>
      <c r="F11" s="35">
        <f>E11+1.2</f>
        <v>50.400000000000006</v>
      </c>
      <c r="G11" s="35">
        <f>F11+1.4</f>
        <v>51.800000000000004</v>
      </c>
      <c r="H11" s="259"/>
      <c r="I11" s="30"/>
      <c r="J11" s="30" t="s">
        <v>166</v>
      </c>
      <c r="K11" s="30" t="s">
        <v>167</v>
      </c>
      <c r="L11" s="30"/>
      <c r="M11" s="30"/>
      <c r="N11" s="30"/>
    </row>
    <row r="12" spans="1:14" s="29" customFormat="1" ht="21" customHeight="1" x14ac:dyDescent="0.15">
      <c r="A12" s="34" t="s">
        <v>168</v>
      </c>
      <c r="B12" s="35">
        <f>C12-1</f>
        <v>49.5</v>
      </c>
      <c r="C12" s="35">
        <f>D12-1</f>
        <v>50.5</v>
      </c>
      <c r="D12" s="73">
        <v>51.5</v>
      </c>
      <c r="E12" s="35">
        <f>D12+1</f>
        <v>52.5</v>
      </c>
      <c r="F12" s="35">
        <f>E12+1</f>
        <v>53.5</v>
      </c>
      <c r="G12" s="35">
        <f>F12+1.5</f>
        <v>55</v>
      </c>
      <c r="H12" s="259"/>
      <c r="I12" s="30"/>
      <c r="J12" s="30" t="s">
        <v>169</v>
      </c>
      <c r="K12" s="30" t="s">
        <v>160</v>
      </c>
      <c r="L12" s="30"/>
      <c r="M12" s="30"/>
      <c r="N12" s="30"/>
    </row>
    <row r="13" spans="1:14" s="29" customFormat="1" ht="21" customHeight="1" x14ac:dyDescent="0.15">
      <c r="A13" s="34" t="s">
        <v>170</v>
      </c>
      <c r="B13" s="35">
        <f>C13-0.6</f>
        <v>60.699999999999996</v>
      </c>
      <c r="C13" s="35">
        <f>D13-1.2</f>
        <v>61.3</v>
      </c>
      <c r="D13" s="73">
        <v>62.5</v>
      </c>
      <c r="E13" s="35">
        <f>D13+1.2</f>
        <v>63.7</v>
      </c>
      <c r="F13" s="35">
        <f>E13+1.2</f>
        <v>64.900000000000006</v>
      </c>
      <c r="G13" s="35">
        <f>F13+0.6</f>
        <v>65.5</v>
      </c>
      <c r="H13" s="259"/>
      <c r="I13" s="30"/>
      <c r="J13" s="30" t="s">
        <v>169</v>
      </c>
      <c r="K13" s="30" t="s">
        <v>160</v>
      </c>
      <c r="L13" s="30"/>
      <c r="M13" s="30"/>
      <c r="N13" s="30"/>
    </row>
    <row r="14" spans="1:14" s="29" customFormat="1" ht="21" customHeight="1" x14ac:dyDescent="0.15">
      <c r="A14" s="36" t="s">
        <v>171</v>
      </c>
      <c r="B14" s="35">
        <f>C14-0.8</f>
        <v>19.899999999999999</v>
      </c>
      <c r="C14" s="35">
        <f>D14-0.8</f>
        <v>20.7</v>
      </c>
      <c r="D14" s="33">
        <v>21.5</v>
      </c>
      <c r="E14" s="35">
        <f>D14+0.8</f>
        <v>22.3</v>
      </c>
      <c r="F14" s="35">
        <f>E14+0.8</f>
        <v>23.1</v>
      </c>
      <c r="G14" s="35">
        <f>F14+1.3</f>
        <v>24.400000000000002</v>
      </c>
      <c r="H14" s="259"/>
      <c r="I14" s="30"/>
      <c r="J14" s="30" t="s">
        <v>172</v>
      </c>
      <c r="K14" s="30" t="s">
        <v>167</v>
      </c>
      <c r="L14" s="30"/>
      <c r="M14" s="30"/>
      <c r="N14" s="30"/>
    </row>
    <row r="15" spans="1:14" s="29" customFormat="1" ht="21" customHeight="1" x14ac:dyDescent="0.15">
      <c r="A15" s="34" t="s">
        <v>173</v>
      </c>
      <c r="B15" s="35">
        <f>C15-0.7</f>
        <v>16.100000000000001</v>
      </c>
      <c r="C15" s="35">
        <f>D15-0.7</f>
        <v>16.8</v>
      </c>
      <c r="D15" s="73">
        <v>17.5</v>
      </c>
      <c r="E15" s="35">
        <f>D15+0.7</f>
        <v>18.2</v>
      </c>
      <c r="F15" s="35">
        <f>E15+0.7</f>
        <v>18.899999999999999</v>
      </c>
      <c r="G15" s="35">
        <f>F15+1</f>
        <v>19.899999999999999</v>
      </c>
      <c r="H15" s="259"/>
      <c r="I15" s="30"/>
      <c r="J15" s="30" t="s">
        <v>172</v>
      </c>
      <c r="K15" s="30" t="s">
        <v>167</v>
      </c>
      <c r="L15" s="30"/>
      <c r="M15" s="30"/>
      <c r="N15" s="30"/>
    </row>
    <row r="16" spans="1:14" s="29" customFormat="1" ht="21" customHeight="1" x14ac:dyDescent="0.15">
      <c r="A16" s="34" t="s">
        <v>174</v>
      </c>
      <c r="B16" s="35">
        <f t="shared" ref="B16:B19" si="4">C16-0.5</f>
        <v>11</v>
      </c>
      <c r="C16" s="35">
        <f t="shared" ref="C16:C19" si="5">D16-0.5</f>
        <v>11.5</v>
      </c>
      <c r="D16" s="73">
        <v>12</v>
      </c>
      <c r="E16" s="35">
        <f t="shared" ref="E16:E19" si="6">D16+0.5</f>
        <v>12.5</v>
      </c>
      <c r="F16" s="35">
        <f t="shared" ref="F16:F19" si="7">E16+0.5</f>
        <v>13</v>
      </c>
      <c r="G16" s="35">
        <f>F16+0.7</f>
        <v>13.7</v>
      </c>
      <c r="H16" s="259"/>
      <c r="I16" s="30"/>
      <c r="J16" s="30" t="s">
        <v>160</v>
      </c>
      <c r="K16" s="30" t="s">
        <v>160</v>
      </c>
      <c r="L16" s="30"/>
      <c r="M16" s="30"/>
      <c r="N16" s="30"/>
    </row>
    <row r="17" spans="1:14" s="29" customFormat="1" ht="21" customHeight="1" x14ac:dyDescent="0.15">
      <c r="A17" s="34" t="s">
        <v>175</v>
      </c>
      <c r="B17" s="35">
        <f t="shared" si="4"/>
        <v>12</v>
      </c>
      <c r="C17" s="35">
        <f t="shared" si="5"/>
        <v>12.5</v>
      </c>
      <c r="D17" s="73">
        <v>13</v>
      </c>
      <c r="E17" s="35">
        <f t="shared" si="6"/>
        <v>13.5</v>
      </c>
      <c r="F17" s="35">
        <f t="shared" si="7"/>
        <v>14</v>
      </c>
      <c r="G17" s="35">
        <f>F17+0.7</f>
        <v>14.7</v>
      </c>
      <c r="H17" s="259"/>
      <c r="I17" s="30"/>
      <c r="J17" s="30" t="s">
        <v>160</v>
      </c>
      <c r="K17" s="30" t="s">
        <v>160</v>
      </c>
      <c r="L17" s="30"/>
      <c r="M17" s="30"/>
      <c r="N17" s="30"/>
    </row>
    <row r="18" spans="1:14" s="29" customFormat="1" ht="21" customHeight="1" x14ac:dyDescent="0.15">
      <c r="A18" s="34" t="s">
        <v>176</v>
      </c>
      <c r="B18" s="35">
        <f t="shared" si="4"/>
        <v>34.5</v>
      </c>
      <c r="C18" s="35">
        <f t="shared" si="5"/>
        <v>35</v>
      </c>
      <c r="D18" s="33">
        <v>35.5</v>
      </c>
      <c r="E18" s="35">
        <f t="shared" si="6"/>
        <v>36</v>
      </c>
      <c r="F18" s="35">
        <f t="shared" si="7"/>
        <v>36.5</v>
      </c>
      <c r="G18" s="35">
        <f>F18+0.5</f>
        <v>37</v>
      </c>
      <c r="H18" s="259"/>
      <c r="I18" s="30"/>
      <c r="J18" s="30" t="s">
        <v>177</v>
      </c>
      <c r="K18" s="30" t="s">
        <v>167</v>
      </c>
      <c r="L18" s="30"/>
      <c r="M18" s="30"/>
      <c r="N18" s="30"/>
    </row>
    <row r="19" spans="1:14" s="29" customFormat="1" ht="21" customHeight="1" x14ac:dyDescent="0.15">
      <c r="A19" s="34" t="s">
        <v>178</v>
      </c>
      <c r="B19" s="35">
        <f t="shared" si="4"/>
        <v>22.5</v>
      </c>
      <c r="C19" s="35">
        <f t="shared" si="5"/>
        <v>23</v>
      </c>
      <c r="D19" s="33">
        <v>23.5</v>
      </c>
      <c r="E19" s="35">
        <f t="shared" si="6"/>
        <v>24</v>
      </c>
      <c r="F19" s="35">
        <f t="shared" si="7"/>
        <v>24.5</v>
      </c>
      <c r="G19" s="35">
        <f>F19+0.75</f>
        <v>25.25</v>
      </c>
      <c r="H19" s="259"/>
      <c r="I19" s="30"/>
      <c r="J19" s="30" t="s">
        <v>160</v>
      </c>
      <c r="K19" s="30" t="s">
        <v>160</v>
      </c>
      <c r="L19" s="30"/>
      <c r="M19" s="30"/>
      <c r="N19" s="30"/>
    </row>
    <row r="20" spans="1:14" s="29" customFormat="1" ht="21" customHeight="1" x14ac:dyDescent="0.15">
      <c r="A20" s="34" t="s">
        <v>179</v>
      </c>
      <c r="B20" s="35">
        <f t="shared" ref="B20:B22" si="8">C20</f>
        <v>18.5</v>
      </c>
      <c r="C20" s="35">
        <f>D20-1</f>
        <v>18.5</v>
      </c>
      <c r="D20" s="73">
        <v>19.5</v>
      </c>
      <c r="E20" s="35">
        <f t="shared" ref="E20:E22" si="9">D20</f>
        <v>19.5</v>
      </c>
      <c r="F20" s="35">
        <f>E20+1.5</f>
        <v>21</v>
      </c>
      <c r="G20" s="35">
        <f t="shared" ref="G20:G22" si="10">F20</f>
        <v>21</v>
      </c>
      <c r="H20" s="259"/>
      <c r="I20" s="30"/>
      <c r="J20" s="30" t="s">
        <v>160</v>
      </c>
      <c r="K20" s="30" t="s">
        <v>160</v>
      </c>
      <c r="L20" s="30"/>
      <c r="M20" s="30"/>
      <c r="N20" s="30"/>
    </row>
    <row r="21" spans="1:14" s="29" customFormat="1" ht="21" customHeight="1" x14ac:dyDescent="0.15">
      <c r="A21" s="34" t="s">
        <v>180</v>
      </c>
      <c r="B21" s="35">
        <f t="shared" si="8"/>
        <v>17</v>
      </c>
      <c r="C21" s="35">
        <f>D21-0.5</f>
        <v>17</v>
      </c>
      <c r="D21" s="73">
        <v>17.5</v>
      </c>
      <c r="E21" s="35">
        <f t="shared" si="9"/>
        <v>17.5</v>
      </c>
      <c r="F21" s="35">
        <f>E21+1</f>
        <v>18.5</v>
      </c>
      <c r="G21" s="35">
        <f t="shared" si="10"/>
        <v>18.5</v>
      </c>
      <c r="H21" s="260"/>
      <c r="I21" s="77"/>
      <c r="J21" s="30" t="s">
        <v>160</v>
      </c>
      <c r="K21" s="30" t="s">
        <v>160</v>
      </c>
      <c r="L21" s="77"/>
      <c r="M21" s="77"/>
      <c r="N21" s="78"/>
    </row>
    <row r="22" spans="1:14" ht="29.1" customHeight="1" x14ac:dyDescent="0.15">
      <c r="A22" s="116" t="s">
        <v>181</v>
      </c>
      <c r="B22" s="81">
        <f t="shared" si="8"/>
        <v>10.8</v>
      </c>
      <c r="C22" s="81">
        <f>D22</f>
        <v>10.8</v>
      </c>
      <c r="D22" s="81">
        <v>10.8</v>
      </c>
      <c r="E22" s="81">
        <f t="shared" si="9"/>
        <v>10.8</v>
      </c>
      <c r="F22" s="79">
        <f>E22</f>
        <v>10.8</v>
      </c>
      <c r="G22" s="80">
        <f t="shared" si="10"/>
        <v>10.8</v>
      </c>
      <c r="H22" s="261"/>
      <c r="I22" s="116"/>
      <c r="J22" s="30" t="s">
        <v>182</v>
      </c>
      <c r="K22" s="30" t="s">
        <v>183</v>
      </c>
      <c r="L22" s="81"/>
      <c r="M22" s="81"/>
      <c r="N22" s="82"/>
    </row>
    <row r="23" spans="1:14" ht="14.25" x14ac:dyDescent="0.15">
      <c r="A23" s="43" t="s">
        <v>123</v>
      </c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</row>
    <row r="24" spans="1:14" ht="14.25" x14ac:dyDescent="0.15">
      <c r="A24" s="28" t="s">
        <v>184</v>
      </c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</row>
    <row r="25" spans="1:14" ht="14.25" x14ac:dyDescent="0.15">
      <c r="A25" s="40"/>
      <c r="B25" s="40"/>
      <c r="C25" s="40"/>
      <c r="D25" s="40"/>
      <c r="E25" s="40"/>
      <c r="F25" s="40"/>
      <c r="G25" s="40"/>
      <c r="H25" s="40"/>
      <c r="I25" s="43" t="s">
        <v>386</v>
      </c>
      <c r="J25" s="44"/>
      <c r="K25" s="43" t="s">
        <v>185</v>
      </c>
      <c r="L25" s="43"/>
      <c r="M25" s="43" t="s">
        <v>186</v>
      </c>
      <c r="N25" s="28" t="s">
        <v>138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9" type="noConversion"/>
  <pageMargins left="0.16111111111111101" right="0.16111111111111101" top="0.21249999999999999" bottom="0.21249999999999999" header="0.5" footer="0.5"/>
  <pageSetup paperSize="9" scale="93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2"/>
  <sheetViews>
    <sheetView view="pageBreakPreview" zoomScale="110" zoomScaleNormal="110" workbookViewId="0">
      <selection activeCell="E19" sqref="E19:H19"/>
    </sheetView>
  </sheetViews>
  <sheetFormatPr defaultColWidth="10" defaultRowHeight="16.5" customHeight="1" x14ac:dyDescent="0.15"/>
  <cols>
    <col min="1" max="1" width="10.875" style="83" customWidth="1"/>
    <col min="2" max="16384" width="10" style="83"/>
  </cols>
  <sheetData>
    <row r="1" spans="1:11" ht="22.5" customHeight="1" x14ac:dyDescent="0.15">
      <c r="A1" s="321" t="s">
        <v>187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spans="1:11" ht="17.25" customHeight="1" x14ac:dyDescent="0.15">
      <c r="A2" s="84" t="s">
        <v>53</v>
      </c>
      <c r="B2" s="243" t="s">
        <v>54</v>
      </c>
      <c r="C2" s="243"/>
      <c r="D2" s="244" t="s">
        <v>55</v>
      </c>
      <c r="E2" s="244"/>
      <c r="F2" s="243" t="s">
        <v>56</v>
      </c>
      <c r="G2" s="243"/>
      <c r="H2" s="85" t="s">
        <v>57</v>
      </c>
      <c r="I2" s="245" t="s">
        <v>58</v>
      </c>
      <c r="J2" s="245"/>
      <c r="K2" s="246"/>
    </row>
    <row r="3" spans="1:11" ht="16.5" customHeight="1" x14ac:dyDescent="0.15">
      <c r="A3" s="236" t="s">
        <v>59</v>
      </c>
      <c r="B3" s="237"/>
      <c r="C3" s="238"/>
      <c r="D3" s="239" t="s">
        <v>60</v>
      </c>
      <c r="E3" s="240"/>
      <c r="F3" s="240"/>
      <c r="G3" s="241"/>
      <c r="H3" s="239" t="s">
        <v>61</v>
      </c>
      <c r="I3" s="240"/>
      <c r="J3" s="240"/>
      <c r="K3" s="241"/>
    </row>
    <row r="4" spans="1:11" ht="16.5" customHeight="1" x14ac:dyDescent="0.15">
      <c r="A4" s="88" t="s">
        <v>62</v>
      </c>
      <c r="B4" s="234" t="s">
        <v>63</v>
      </c>
      <c r="C4" s="235"/>
      <c r="D4" s="228" t="s">
        <v>64</v>
      </c>
      <c r="E4" s="229"/>
      <c r="F4" s="226">
        <v>45346</v>
      </c>
      <c r="G4" s="227"/>
      <c r="H4" s="228" t="s">
        <v>188</v>
      </c>
      <c r="I4" s="229"/>
      <c r="J4" s="89" t="s">
        <v>66</v>
      </c>
      <c r="K4" s="90" t="s">
        <v>67</v>
      </c>
    </row>
    <row r="5" spans="1:11" ht="16.5" customHeight="1" x14ac:dyDescent="0.15">
      <c r="A5" s="92" t="s">
        <v>68</v>
      </c>
      <c r="B5" s="234" t="s">
        <v>69</v>
      </c>
      <c r="C5" s="235"/>
      <c r="D5" s="228" t="s">
        <v>189</v>
      </c>
      <c r="E5" s="229"/>
      <c r="F5" s="316">
        <v>2000</v>
      </c>
      <c r="G5" s="317"/>
      <c r="H5" s="228" t="s">
        <v>190</v>
      </c>
      <c r="I5" s="229"/>
      <c r="J5" s="89" t="s">
        <v>66</v>
      </c>
      <c r="K5" s="90" t="s">
        <v>67</v>
      </c>
    </row>
    <row r="6" spans="1:11" ht="16.5" customHeight="1" x14ac:dyDescent="0.15">
      <c r="A6" s="88" t="s">
        <v>72</v>
      </c>
      <c r="B6" s="93">
        <v>2</v>
      </c>
      <c r="C6" s="94">
        <v>7</v>
      </c>
      <c r="D6" s="228" t="s">
        <v>191</v>
      </c>
      <c r="E6" s="229"/>
      <c r="F6" s="313">
        <v>1800</v>
      </c>
      <c r="G6" s="314"/>
      <c r="H6" s="318" t="s">
        <v>192</v>
      </c>
      <c r="I6" s="319"/>
      <c r="J6" s="319"/>
      <c r="K6" s="320"/>
    </row>
    <row r="7" spans="1:11" ht="16.5" customHeight="1" x14ac:dyDescent="0.15">
      <c r="A7" s="88" t="s">
        <v>75</v>
      </c>
      <c r="B7" s="224">
        <v>4000</v>
      </c>
      <c r="C7" s="225"/>
      <c r="D7" s="88" t="s">
        <v>193</v>
      </c>
      <c r="E7" s="91"/>
      <c r="F7" s="313">
        <v>1500</v>
      </c>
      <c r="G7" s="314"/>
      <c r="H7" s="315"/>
      <c r="I7" s="234"/>
      <c r="J7" s="234"/>
      <c r="K7" s="235"/>
    </row>
    <row r="8" spans="1:11" ht="33.950000000000003" customHeight="1" x14ac:dyDescent="0.15">
      <c r="A8" s="98" t="s">
        <v>78</v>
      </c>
      <c r="B8" s="230" t="s">
        <v>400</v>
      </c>
      <c r="C8" s="231"/>
      <c r="D8" s="195" t="s">
        <v>79</v>
      </c>
      <c r="E8" s="196"/>
      <c r="F8" s="232">
        <v>45346</v>
      </c>
      <c r="G8" s="233"/>
      <c r="H8" s="195"/>
      <c r="I8" s="196"/>
      <c r="J8" s="196"/>
      <c r="K8" s="197"/>
    </row>
    <row r="9" spans="1:11" ht="16.5" customHeight="1" x14ac:dyDescent="0.15">
      <c r="A9" s="293" t="s">
        <v>194</v>
      </c>
      <c r="B9" s="293"/>
      <c r="C9" s="293"/>
      <c r="D9" s="293"/>
      <c r="E9" s="293"/>
      <c r="F9" s="293"/>
      <c r="G9" s="293"/>
      <c r="H9" s="293"/>
      <c r="I9" s="293"/>
      <c r="J9" s="293"/>
      <c r="K9" s="293"/>
    </row>
    <row r="10" spans="1:11" ht="16.5" customHeight="1" x14ac:dyDescent="0.15">
      <c r="A10" s="99" t="s">
        <v>83</v>
      </c>
      <c r="B10" s="100" t="s">
        <v>84</v>
      </c>
      <c r="C10" s="101" t="s">
        <v>85</v>
      </c>
      <c r="D10" s="102"/>
      <c r="E10" s="103" t="s">
        <v>88</v>
      </c>
      <c r="F10" s="100" t="s">
        <v>84</v>
      </c>
      <c r="G10" s="101" t="s">
        <v>85</v>
      </c>
      <c r="H10" s="100"/>
      <c r="I10" s="103" t="s">
        <v>86</v>
      </c>
      <c r="J10" s="100" t="s">
        <v>84</v>
      </c>
      <c r="K10" s="113" t="s">
        <v>85</v>
      </c>
    </row>
    <row r="11" spans="1:11" ht="16.5" customHeight="1" x14ac:dyDescent="0.15">
      <c r="A11" s="92" t="s">
        <v>89</v>
      </c>
      <c r="B11" s="104" t="s">
        <v>84</v>
      </c>
      <c r="C11" s="89" t="s">
        <v>85</v>
      </c>
      <c r="D11" s="105"/>
      <c r="E11" s="106" t="s">
        <v>91</v>
      </c>
      <c r="F11" s="104" t="s">
        <v>84</v>
      </c>
      <c r="G11" s="89" t="s">
        <v>85</v>
      </c>
      <c r="H11" s="104"/>
      <c r="I11" s="106" t="s">
        <v>96</v>
      </c>
      <c r="J11" s="104" t="s">
        <v>84</v>
      </c>
      <c r="K11" s="90" t="s">
        <v>85</v>
      </c>
    </row>
    <row r="12" spans="1:11" ht="16.5" customHeight="1" x14ac:dyDescent="0.15">
      <c r="A12" s="195" t="s">
        <v>123</v>
      </c>
      <c r="B12" s="196"/>
      <c r="C12" s="196"/>
      <c r="D12" s="196"/>
      <c r="E12" s="196"/>
      <c r="F12" s="196"/>
      <c r="G12" s="196"/>
      <c r="H12" s="196"/>
      <c r="I12" s="196"/>
      <c r="J12" s="196"/>
      <c r="K12" s="197"/>
    </row>
    <row r="13" spans="1:11" ht="16.5" customHeight="1" x14ac:dyDescent="0.15">
      <c r="A13" s="301" t="s">
        <v>195</v>
      </c>
      <c r="B13" s="301"/>
      <c r="C13" s="301"/>
      <c r="D13" s="301"/>
      <c r="E13" s="301"/>
      <c r="F13" s="301"/>
      <c r="G13" s="301"/>
      <c r="H13" s="301"/>
      <c r="I13" s="301"/>
      <c r="J13" s="301"/>
      <c r="K13" s="301"/>
    </row>
    <row r="14" spans="1:11" ht="16.5" customHeight="1" x14ac:dyDescent="0.15">
      <c r="A14" s="302"/>
      <c r="B14" s="303"/>
      <c r="C14" s="303"/>
      <c r="D14" s="303"/>
      <c r="E14" s="303"/>
      <c r="F14" s="303"/>
      <c r="G14" s="303"/>
      <c r="H14" s="303"/>
      <c r="I14" s="304"/>
      <c r="J14" s="304"/>
      <c r="K14" s="305"/>
    </row>
    <row r="15" spans="1:11" ht="16.5" customHeight="1" x14ac:dyDescent="0.15">
      <c r="A15" s="306"/>
      <c r="B15" s="307"/>
      <c r="C15" s="307"/>
      <c r="D15" s="308"/>
      <c r="E15" s="309"/>
      <c r="F15" s="307"/>
      <c r="G15" s="307"/>
      <c r="H15" s="308"/>
      <c r="I15" s="310"/>
      <c r="J15" s="311"/>
      <c r="K15" s="312"/>
    </row>
    <row r="16" spans="1:11" ht="16.5" customHeight="1" x14ac:dyDescent="0.15">
      <c r="A16" s="294"/>
      <c r="B16" s="295"/>
      <c r="C16" s="295"/>
      <c r="D16" s="295"/>
      <c r="E16" s="295"/>
      <c r="F16" s="295"/>
      <c r="G16" s="295"/>
      <c r="H16" s="295"/>
      <c r="I16" s="295"/>
      <c r="J16" s="295"/>
      <c r="K16" s="296"/>
    </row>
    <row r="17" spans="1:11" ht="16.5" customHeight="1" x14ac:dyDescent="0.15">
      <c r="A17" s="301" t="s">
        <v>196</v>
      </c>
      <c r="B17" s="301"/>
      <c r="C17" s="301"/>
      <c r="D17" s="301"/>
      <c r="E17" s="301"/>
      <c r="F17" s="301"/>
      <c r="G17" s="301"/>
      <c r="H17" s="301"/>
      <c r="I17" s="301"/>
      <c r="J17" s="301"/>
      <c r="K17" s="301"/>
    </row>
    <row r="18" spans="1:11" ht="16.5" customHeight="1" x14ac:dyDescent="0.15">
      <c r="A18" s="302"/>
      <c r="B18" s="303"/>
      <c r="C18" s="303"/>
      <c r="D18" s="303"/>
      <c r="E18" s="303"/>
      <c r="F18" s="303"/>
      <c r="G18" s="303"/>
      <c r="H18" s="303"/>
      <c r="I18" s="304"/>
      <c r="J18" s="304"/>
      <c r="K18" s="305"/>
    </row>
    <row r="19" spans="1:11" ht="16.5" customHeight="1" x14ac:dyDescent="0.15">
      <c r="A19" s="306"/>
      <c r="B19" s="307"/>
      <c r="C19" s="307"/>
      <c r="D19" s="308"/>
      <c r="E19" s="309"/>
      <c r="F19" s="307"/>
      <c r="G19" s="307"/>
      <c r="H19" s="308"/>
      <c r="I19" s="310"/>
      <c r="J19" s="311"/>
      <c r="K19" s="312"/>
    </row>
    <row r="20" spans="1:11" ht="16.5" customHeight="1" x14ac:dyDescent="0.15">
      <c r="A20" s="294"/>
      <c r="B20" s="295"/>
      <c r="C20" s="295"/>
      <c r="D20" s="295"/>
      <c r="E20" s="295"/>
      <c r="F20" s="295"/>
      <c r="G20" s="295"/>
      <c r="H20" s="295"/>
      <c r="I20" s="295"/>
      <c r="J20" s="295"/>
      <c r="K20" s="296"/>
    </row>
    <row r="21" spans="1:11" ht="16.5" customHeight="1" x14ac:dyDescent="0.15">
      <c r="A21" s="297" t="s">
        <v>120</v>
      </c>
      <c r="B21" s="297"/>
      <c r="C21" s="297"/>
      <c r="D21" s="297"/>
      <c r="E21" s="297"/>
      <c r="F21" s="297"/>
      <c r="G21" s="297"/>
      <c r="H21" s="297"/>
      <c r="I21" s="297"/>
      <c r="J21" s="297"/>
      <c r="K21" s="297"/>
    </row>
    <row r="22" spans="1:11" ht="16.5" customHeight="1" x14ac:dyDescent="0.15">
      <c r="A22" s="298" t="s">
        <v>121</v>
      </c>
      <c r="B22" s="299"/>
      <c r="C22" s="299"/>
      <c r="D22" s="299"/>
      <c r="E22" s="299"/>
      <c r="F22" s="299"/>
      <c r="G22" s="299"/>
      <c r="H22" s="299"/>
      <c r="I22" s="299"/>
      <c r="J22" s="299"/>
      <c r="K22" s="300"/>
    </row>
    <row r="23" spans="1:11" ht="16.5" customHeight="1" x14ac:dyDescent="0.15">
      <c r="A23" s="204" t="s">
        <v>122</v>
      </c>
      <c r="B23" s="205"/>
      <c r="C23" s="89" t="s">
        <v>66</v>
      </c>
      <c r="D23" s="89" t="s">
        <v>67</v>
      </c>
      <c r="E23" s="288"/>
      <c r="F23" s="288"/>
      <c r="G23" s="288"/>
      <c r="H23" s="288"/>
      <c r="I23" s="288"/>
      <c r="J23" s="288"/>
      <c r="K23" s="289"/>
    </row>
    <row r="24" spans="1:11" ht="16.5" customHeight="1" x14ac:dyDescent="0.15">
      <c r="A24" s="290" t="s">
        <v>197</v>
      </c>
      <c r="B24" s="291"/>
      <c r="C24" s="291"/>
      <c r="D24" s="291"/>
      <c r="E24" s="291"/>
      <c r="F24" s="291"/>
      <c r="G24" s="291"/>
      <c r="H24" s="291"/>
      <c r="I24" s="291"/>
      <c r="J24" s="291"/>
      <c r="K24" s="292"/>
    </row>
    <row r="25" spans="1:11" ht="16.5" customHeight="1" x14ac:dyDescent="0.15">
      <c r="A25" s="279"/>
      <c r="B25" s="280"/>
      <c r="C25" s="280"/>
      <c r="D25" s="280"/>
      <c r="E25" s="280"/>
      <c r="F25" s="280"/>
      <c r="G25" s="280"/>
      <c r="H25" s="280"/>
      <c r="I25" s="280"/>
      <c r="J25" s="280"/>
      <c r="K25" s="281"/>
    </row>
    <row r="26" spans="1:11" ht="16.5" customHeight="1" x14ac:dyDescent="0.15">
      <c r="A26" s="293" t="s">
        <v>127</v>
      </c>
      <c r="B26" s="293"/>
      <c r="C26" s="293"/>
      <c r="D26" s="293"/>
      <c r="E26" s="293"/>
      <c r="F26" s="293"/>
      <c r="G26" s="293"/>
      <c r="H26" s="293"/>
      <c r="I26" s="293"/>
      <c r="J26" s="293"/>
      <c r="K26" s="293"/>
    </row>
    <row r="27" spans="1:11" ht="16.5" customHeight="1" x14ac:dyDescent="0.15">
      <c r="A27" s="86" t="s">
        <v>128</v>
      </c>
      <c r="B27" s="101" t="s">
        <v>94</v>
      </c>
      <c r="C27" s="101" t="s">
        <v>95</v>
      </c>
      <c r="D27" s="101" t="s">
        <v>87</v>
      </c>
      <c r="E27" s="87" t="s">
        <v>129</v>
      </c>
      <c r="F27" s="101" t="s">
        <v>94</v>
      </c>
      <c r="G27" s="101" t="s">
        <v>95</v>
      </c>
      <c r="H27" s="101" t="s">
        <v>87</v>
      </c>
      <c r="I27" s="87" t="s">
        <v>130</v>
      </c>
      <c r="J27" s="101" t="s">
        <v>94</v>
      </c>
      <c r="K27" s="113" t="s">
        <v>95</v>
      </c>
    </row>
    <row r="28" spans="1:11" ht="16.5" customHeight="1" x14ac:dyDescent="0.15">
      <c r="A28" s="96" t="s">
        <v>86</v>
      </c>
      <c r="B28" s="89" t="s">
        <v>94</v>
      </c>
      <c r="C28" s="89" t="s">
        <v>95</v>
      </c>
      <c r="D28" s="89" t="s">
        <v>87</v>
      </c>
      <c r="E28" s="108" t="s">
        <v>93</v>
      </c>
      <c r="F28" s="89" t="s">
        <v>94</v>
      </c>
      <c r="G28" s="89" t="s">
        <v>95</v>
      </c>
      <c r="H28" s="89" t="s">
        <v>87</v>
      </c>
      <c r="I28" s="108" t="s">
        <v>104</v>
      </c>
      <c r="J28" s="89" t="s">
        <v>94</v>
      </c>
      <c r="K28" s="90" t="s">
        <v>95</v>
      </c>
    </row>
    <row r="29" spans="1:11" ht="16.5" customHeight="1" x14ac:dyDescent="0.15">
      <c r="A29" s="228" t="s">
        <v>97</v>
      </c>
      <c r="B29" s="283"/>
      <c r="C29" s="283"/>
      <c r="D29" s="283"/>
      <c r="E29" s="283"/>
      <c r="F29" s="283"/>
      <c r="G29" s="283"/>
      <c r="H29" s="283"/>
      <c r="I29" s="283"/>
      <c r="J29" s="283"/>
      <c r="K29" s="284"/>
    </row>
    <row r="30" spans="1:11" ht="16.5" customHeight="1" x14ac:dyDescent="0.15">
      <c r="A30" s="189"/>
      <c r="B30" s="190"/>
      <c r="C30" s="190"/>
      <c r="D30" s="190"/>
      <c r="E30" s="190"/>
      <c r="F30" s="190"/>
      <c r="G30" s="190"/>
      <c r="H30" s="190"/>
      <c r="I30" s="190"/>
      <c r="J30" s="190"/>
      <c r="K30" s="191"/>
    </row>
    <row r="31" spans="1:11" ht="16.5" customHeight="1" x14ac:dyDescent="0.15">
      <c r="A31" s="275" t="s">
        <v>198</v>
      </c>
      <c r="B31" s="275"/>
      <c r="C31" s="275"/>
      <c r="D31" s="275"/>
      <c r="E31" s="275"/>
      <c r="F31" s="275"/>
      <c r="G31" s="275"/>
      <c r="H31" s="275"/>
      <c r="I31" s="275"/>
      <c r="J31" s="275"/>
      <c r="K31" s="275"/>
    </row>
    <row r="32" spans="1:11" ht="17.25" customHeight="1" x14ac:dyDescent="0.15">
      <c r="A32" s="285"/>
      <c r="B32" s="286"/>
      <c r="C32" s="286"/>
      <c r="D32" s="286"/>
      <c r="E32" s="286"/>
      <c r="F32" s="286"/>
      <c r="G32" s="286"/>
      <c r="H32" s="286"/>
      <c r="I32" s="286"/>
      <c r="J32" s="286"/>
      <c r="K32" s="287"/>
    </row>
    <row r="33" spans="1:11" ht="17.25" customHeight="1" x14ac:dyDescent="0.15">
      <c r="A33" s="186"/>
      <c r="B33" s="187"/>
      <c r="C33" s="187"/>
      <c r="D33" s="187"/>
      <c r="E33" s="187"/>
      <c r="F33" s="187"/>
      <c r="G33" s="187"/>
      <c r="H33" s="187"/>
      <c r="I33" s="187"/>
      <c r="J33" s="187"/>
      <c r="K33" s="188"/>
    </row>
    <row r="34" spans="1:11" ht="17.25" customHeight="1" x14ac:dyDescent="0.15">
      <c r="A34" s="186"/>
      <c r="B34" s="187"/>
      <c r="C34" s="187"/>
      <c r="D34" s="187"/>
      <c r="E34" s="187"/>
      <c r="F34" s="187"/>
      <c r="G34" s="187"/>
      <c r="H34" s="187"/>
      <c r="I34" s="187"/>
      <c r="J34" s="187"/>
      <c r="K34" s="188"/>
    </row>
    <row r="35" spans="1:11" ht="17.25" customHeight="1" x14ac:dyDescent="0.15">
      <c r="A35" s="186"/>
      <c r="B35" s="187"/>
      <c r="C35" s="187"/>
      <c r="D35" s="187"/>
      <c r="E35" s="187"/>
      <c r="F35" s="187"/>
      <c r="G35" s="187"/>
      <c r="H35" s="187"/>
      <c r="I35" s="187"/>
      <c r="J35" s="187"/>
      <c r="K35" s="188"/>
    </row>
    <row r="36" spans="1:11" ht="17.25" customHeight="1" x14ac:dyDescent="0.15">
      <c r="A36" s="186"/>
      <c r="B36" s="187"/>
      <c r="C36" s="187"/>
      <c r="D36" s="187"/>
      <c r="E36" s="187"/>
      <c r="F36" s="187"/>
      <c r="G36" s="187"/>
      <c r="H36" s="187"/>
      <c r="I36" s="187"/>
      <c r="J36" s="187"/>
      <c r="K36" s="188"/>
    </row>
    <row r="37" spans="1:11" ht="17.25" customHeight="1" x14ac:dyDescent="0.15">
      <c r="A37" s="186"/>
      <c r="B37" s="187"/>
      <c r="C37" s="187"/>
      <c r="D37" s="187"/>
      <c r="E37" s="187"/>
      <c r="F37" s="187"/>
      <c r="G37" s="187"/>
      <c r="H37" s="187"/>
      <c r="I37" s="187"/>
      <c r="J37" s="187"/>
      <c r="K37" s="188"/>
    </row>
    <row r="38" spans="1:11" ht="17.25" customHeight="1" x14ac:dyDescent="0.15">
      <c r="A38" s="186"/>
      <c r="B38" s="187"/>
      <c r="C38" s="187"/>
      <c r="D38" s="187"/>
      <c r="E38" s="187"/>
      <c r="F38" s="187"/>
      <c r="G38" s="187"/>
      <c r="H38" s="187"/>
      <c r="I38" s="187"/>
      <c r="J38" s="187"/>
      <c r="K38" s="188"/>
    </row>
    <row r="39" spans="1:11" ht="17.25" customHeight="1" x14ac:dyDescent="0.15">
      <c r="A39" s="186"/>
      <c r="B39" s="187"/>
      <c r="C39" s="187"/>
      <c r="D39" s="187"/>
      <c r="E39" s="187"/>
      <c r="F39" s="187"/>
      <c r="G39" s="187"/>
      <c r="H39" s="187"/>
      <c r="I39" s="187"/>
      <c r="J39" s="187"/>
      <c r="K39" s="188"/>
    </row>
    <row r="40" spans="1:11" ht="17.25" customHeight="1" x14ac:dyDescent="0.15">
      <c r="A40" s="186"/>
      <c r="B40" s="187"/>
      <c r="C40" s="187"/>
      <c r="D40" s="187"/>
      <c r="E40" s="187"/>
      <c r="F40" s="187"/>
      <c r="G40" s="187"/>
      <c r="H40" s="187"/>
      <c r="I40" s="187"/>
      <c r="J40" s="187"/>
      <c r="K40" s="188"/>
    </row>
    <row r="41" spans="1:11" ht="17.25" customHeight="1" x14ac:dyDescent="0.15">
      <c r="A41" s="186"/>
      <c r="B41" s="187"/>
      <c r="C41" s="187"/>
      <c r="D41" s="187"/>
      <c r="E41" s="187"/>
      <c r="F41" s="187"/>
      <c r="G41" s="187"/>
      <c r="H41" s="187"/>
      <c r="I41" s="187"/>
      <c r="J41" s="187"/>
      <c r="K41" s="188"/>
    </row>
    <row r="42" spans="1:11" ht="17.25" customHeight="1" x14ac:dyDescent="0.15">
      <c r="A42" s="186"/>
      <c r="B42" s="187"/>
      <c r="C42" s="187"/>
      <c r="D42" s="187"/>
      <c r="E42" s="187"/>
      <c r="F42" s="187"/>
      <c r="G42" s="187"/>
      <c r="H42" s="187"/>
      <c r="I42" s="187"/>
      <c r="J42" s="187"/>
      <c r="K42" s="188"/>
    </row>
    <row r="43" spans="1:11" ht="17.25" customHeight="1" x14ac:dyDescent="0.15">
      <c r="A43" s="189" t="s">
        <v>126</v>
      </c>
      <c r="B43" s="190"/>
      <c r="C43" s="190"/>
      <c r="D43" s="190"/>
      <c r="E43" s="190"/>
      <c r="F43" s="190"/>
      <c r="G43" s="190"/>
      <c r="H43" s="190"/>
      <c r="I43" s="190"/>
      <c r="J43" s="190"/>
      <c r="K43" s="191"/>
    </row>
    <row r="44" spans="1:11" ht="16.5" customHeight="1" x14ac:dyDescent="0.15">
      <c r="A44" s="275" t="s">
        <v>199</v>
      </c>
      <c r="B44" s="275"/>
      <c r="C44" s="275"/>
      <c r="D44" s="275"/>
      <c r="E44" s="275"/>
      <c r="F44" s="275"/>
      <c r="G44" s="275"/>
      <c r="H44" s="275"/>
      <c r="I44" s="275"/>
      <c r="J44" s="275"/>
      <c r="K44" s="275"/>
    </row>
    <row r="45" spans="1:11" ht="18" customHeight="1" x14ac:dyDescent="0.15">
      <c r="A45" s="276" t="s">
        <v>123</v>
      </c>
      <c r="B45" s="277"/>
      <c r="C45" s="277"/>
      <c r="D45" s="277"/>
      <c r="E45" s="277"/>
      <c r="F45" s="277"/>
      <c r="G45" s="277"/>
      <c r="H45" s="277"/>
      <c r="I45" s="277"/>
      <c r="J45" s="277"/>
      <c r="K45" s="278"/>
    </row>
    <row r="46" spans="1:11" ht="18" customHeight="1" x14ac:dyDescent="0.15">
      <c r="A46" s="276"/>
      <c r="B46" s="277"/>
      <c r="C46" s="277"/>
      <c r="D46" s="277"/>
      <c r="E46" s="277"/>
      <c r="F46" s="277"/>
      <c r="G46" s="277"/>
      <c r="H46" s="277"/>
      <c r="I46" s="277"/>
      <c r="J46" s="277"/>
      <c r="K46" s="278"/>
    </row>
    <row r="47" spans="1:11" ht="18" customHeight="1" x14ac:dyDescent="0.15">
      <c r="A47" s="279"/>
      <c r="B47" s="280"/>
      <c r="C47" s="280"/>
      <c r="D47" s="280"/>
      <c r="E47" s="280"/>
      <c r="F47" s="280"/>
      <c r="G47" s="280"/>
      <c r="H47" s="280"/>
      <c r="I47" s="280"/>
      <c r="J47" s="280"/>
      <c r="K47" s="281"/>
    </row>
    <row r="48" spans="1:11" ht="21" customHeight="1" x14ac:dyDescent="0.15">
      <c r="A48" s="109" t="s">
        <v>132</v>
      </c>
      <c r="B48" s="271" t="s">
        <v>133</v>
      </c>
      <c r="C48" s="271"/>
      <c r="D48" s="110" t="s">
        <v>134</v>
      </c>
      <c r="E48" s="111" t="s">
        <v>135</v>
      </c>
      <c r="F48" s="110" t="s">
        <v>136</v>
      </c>
      <c r="G48" s="112">
        <v>45336</v>
      </c>
      <c r="H48" s="272" t="s">
        <v>137</v>
      </c>
      <c r="I48" s="272"/>
      <c r="J48" s="271" t="s">
        <v>138</v>
      </c>
      <c r="K48" s="282"/>
    </row>
    <row r="49" spans="1:11" ht="16.5" customHeight="1" x14ac:dyDescent="0.15">
      <c r="A49" s="262" t="s">
        <v>139</v>
      </c>
      <c r="B49" s="263"/>
      <c r="C49" s="263"/>
      <c r="D49" s="263"/>
      <c r="E49" s="263"/>
      <c r="F49" s="263"/>
      <c r="G49" s="263"/>
      <c r="H49" s="263"/>
      <c r="I49" s="263"/>
      <c r="J49" s="263"/>
      <c r="K49" s="264"/>
    </row>
    <row r="50" spans="1:11" ht="16.5" customHeight="1" x14ac:dyDescent="0.15">
      <c r="A50" s="265"/>
      <c r="B50" s="266"/>
      <c r="C50" s="266"/>
      <c r="D50" s="266"/>
      <c r="E50" s="266"/>
      <c r="F50" s="266"/>
      <c r="G50" s="266"/>
      <c r="H50" s="266"/>
      <c r="I50" s="266"/>
      <c r="J50" s="266"/>
      <c r="K50" s="267"/>
    </row>
    <row r="51" spans="1:11" ht="16.5" customHeight="1" x14ac:dyDescent="0.15">
      <c r="A51" s="268"/>
      <c r="B51" s="269"/>
      <c r="C51" s="269"/>
      <c r="D51" s="269"/>
      <c r="E51" s="269"/>
      <c r="F51" s="269"/>
      <c r="G51" s="269"/>
      <c r="H51" s="269"/>
      <c r="I51" s="269"/>
      <c r="J51" s="269"/>
      <c r="K51" s="270"/>
    </row>
    <row r="52" spans="1:11" ht="21" customHeight="1" x14ac:dyDescent="0.15">
      <c r="A52" s="109" t="s">
        <v>132</v>
      </c>
      <c r="B52" s="271" t="s">
        <v>133</v>
      </c>
      <c r="C52" s="271"/>
      <c r="D52" s="110" t="s">
        <v>134</v>
      </c>
      <c r="E52" s="110"/>
      <c r="F52" s="110" t="s">
        <v>136</v>
      </c>
      <c r="G52" s="110"/>
      <c r="H52" s="272" t="s">
        <v>137</v>
      </c>
      <c r="I52" s="272"/>
      <c r="J52" s="273"/>
      <c r="K52" s="27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9" type="noConversion"/>
  <pageMargins left="0.75" right="0.75" top="1" bottom="1" header="0.5" footer="0.5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view="pageBreakPreview" zoomScale="80" zoomScaleNormal="90" workbookViewId="0">
      <selection activeCell="L14" sqref="L14"/>
    </sheetView>
  </sheetViews>
  <sheetFormatPr defaultColWidth="9" defaultRowHeight="26.1" customHeight="1" x14ac:dyDescent="0.15"/>
  <cols>
    <col min="1" max="1" width="17.125" style="28" customWidth="1"/>
    <col min="2" max="2" width="7.75" style="28" customWidth="1"/>
    <col min="3" max="7" width="9.375" style="28" customWidth="1"/>
    <col min="8" max="8" width="1.375" style="28" customWidth="1"/>
    <col min="9" max="9" width="22.25" style="28" customWidth="1"/>
    <col min="10" max="10" width="14.5" style="28" customWidth="1"/>
    <col min="11" max="11" width="16" style="28" customWidth="1"/>
    <col min="12" max="12" width="11.5" style="28" customWidth="1"/>
    <col min="13" max="13" width="14.625" style="28" customWidth="1"/>
    <col min="14" max="14" width="9.375" style="28" customWidth="1"/>
    <col min="15" max="16384" width="9" style="28"/>
  </cols>
  <sheetData>
    <row r="1" spans="1:14" ht="30" customHeight="1" x14ac:dyDescent="0.15">
      <c r="A1" s="247" t="s">
        <v>141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</row>
    <row r="2" spans="1:14" s="29" customFormat="1" ht="24.95" customHeight="1" x14ac:dyDescent="0.15">
      <c r="A2" s="30" t="s">
        <v>62</v>
      </c>
      <c r="B2" s="249" t="s">
        <v>63</v>
      </c>
      <c r="C2" s="250"/>
      <c r="D2" s="31" t="s">
        <v>142</v>
      </c>
      <c r="E2" s="251" t="s">
        <v>69</v>
      </c>
      <c r="F2" s="251"/>
      <c r="G2" s="251"/>
      <c r="H2" s="258"/>
      <c r="I2" s="41" t="s">
        <v>57</v>
      </c>
      <c r="J2" s="252" t="s">
        <v>58</v>
      </c>
      <c r="K2" s="253"/>
      <c r="L2" s="253"/>
      <c r="M2" s="253"/>
      <c r="N2" s="254"/>
    </row>
    <row r="3" spans="1:14" s="29" customFormat="1" ht="23.1" customHeight="1" x14ac:dyDescent="0.15">
      <c r="A3" s="257" t="s">
        <v>143</v>
      </c>
      <c r="B3" s="255" t="s">
        <v>144</v>
      </c>
      <c r="C3" s="256"/>
      <c r="D3" s="256"/>
      <c r="E3" s="256"/>
      <c r="F3" s="256"/>
      <c r="G3" s="256"/>
      <c r="H3" s="259"/>
      <c r="I3" s="255" t="s">
        <v>145</v>
      </c>
      <c r="J3" s="256"/>
      <c r="K3" s="256"/>
      <c r="L3" s="256"/>
      <c r="M3" s="256"/>
      <c r="N3" s="256"/>
    </row>
    <row r="4" spans="1:14" s="29" customFormat="1" ht="23.1" customHeight="1" x14ac:dyDescent="0.15">
      <c r="A4" s="256"/>
      <c r="B4" s="32" t="s">
        <v>109</v>
      </c>
      <c r="C4" s="32" t="s">
        <v>110</v>
      </c>
      <c r="D4" s="33" t="s">
        <v>111</v>
      </c>
      <c r="E4" s="32" t="s">
        <v>112</v>
      </c>
      <c r="F4" s="32" t="s">
        <v>113</v>
      </c>
      <c r="G4" s="32" t="s">
        <v>114</v>
      </c>
      <c r="H4" s="259"/>
      <c r="I4" s="74" t="s">
        <v>200</v>
      </c>
      <c r="J4" s="74" t="s">
        <v>201</v>
      </c>
      <c r="K4" s="74" t="s">
        <v>202</v>
      </c>
      <c r="L4" s="74" t="s">
        <v>203</v>
      </c>
      <c r="M4" s="75"/>
      <c r="N4" s="75"/>
    </row>
    <row r="5" spans="1:14" s="29" customFormat="1" ht="23.1" customHeight="1" x14ac:dyDescent="0.35">
      <c r="A5" s="257"/>
      <c r="B5" s="32" t="s">
        <v>146</v>
      </c>
      <c r="C5" s="32" t="s">
        <v>147</v>
      </c>
      <c r="D5" s="33" t="s">
        <v>148</v>
      </c>
      <c r="E5" s="32" t="s">
        <v>149</v>
      </c>
      <c r="F5" s="32" t="s">
        <v>150</v>
      </c>
      <c r="G5" s="32" t="s">
        <v>151</v>
      </c>
      <c r="H5" s="259"/>
      <c r="I5" s="42" t="s">
        <v>204</v>
      </c>
      <c r="J5" s="42" t="s">
        <v>205</v>
      </c>
      <c r="K5" s="42" t="s">
        <v>156</v>
      </c>
      <c r="L5" s="42" t="s">
        <v>206</v>
      </c>
      <c r="M5" s="76"/>
      <c r="N5" s="76"/>
    </row>
    <row r="6" spans="1:14" s="29" customFormat="1" ht="21" customHeight="1" x14ac:dyDescent="0.15">
      <c r="A6" s="34" t="s">
        <v>152</v>
      </c>
      <c r="B6" s="35">
        <f>C6-1</f>
        <v>68</v>
      </c>
      <c r="C6" s="35">
        <f>D6-2</f>
        <v>69</v>
      </c>
      <c r="D6" s="73">
        <v>71</v>
      </c>
      <c r="E6" s="35">
        <f>D6+2</f>
        <v>73</v>
      </c>
      <c r="F6" s="35">
        <f>E6+2</f>
        <v>75</v>
      </c>
      <c r="G6" s="35">
        <f>F6+1</f>
        <v>76</v>
      </c>
      <c r="H6" s="259"/>
      <c r="I6" s="42" t="s">
        <v>207</v>
      </c>
      <c r="J6" s="42" t="s">
        <v>208</v>
      </c>
      <c r="K6" s="42" t="s">
        <v>204</v>
      </c>
      <c r="L6" s="42" t="s">
        <v>209</v>
      </c>
      <c r="M6" s="30"/>
      <c r="N6" s="30"/>
    </row>
    <row r="7" spans="1:14" s="29" customFormat="1" ht="21" customHeight="1" x14ac:dyDescent="0.15">
      <c r="A7" s="34" t="s">
        <v>155</v>
      </c>
      <c r="B7" s="35">
        <f>C7-1</f>
        <v>67</v>
      </c>
      <c r="C7" s="35">
        <f>D7-2</f>
        <v>68</v>
      </c>
      <c r="D7" s="73">
        <v>70</v>
      </c>
      <c r="E7" s="35">
        <f>D7+2</f>
        <v>72</v>
      </c>
      <c r="F7" s="35">
        <f>E7+2</f>
        <v>74</v>
      </c>
      <c r="G7" s="35">
        <f>F7+1</f>
        <v>75</v>
      </c>
      <c r="H7" s="259"/>
      <c r="I7" s="42" t="s">
        <v>210</v>
      </c>
      <c r="J7" s="42" t="s">
        <v>211</v>
      </c>
      <c r="K7" s="42" t="s">
        <v>212</v>
      </c>
      <c r="L7" s="42" t="s">
        <v>213</v>
      </c>
      <c r="M7" s="30"/>
      <c r="N7" s="30"/>
    </row>
    <row r="8" spans="1:14" s="29" customFormat="1" ht="21" customHeight="1" x14ac:dyDescent="0.15">
      <c r="A8" s="34" t="s">
        <v>158</v>
      </c>
      <c r="B8" s="35">
        <f t="shared" ref="B8:B10" si="0">C8-4</f>
        <v>104</v>
      </c>
      <c r="C8" s="35">
        <f t="shared" ref="C8:C10" si="1">D8-4</f>
        <v>108</v>
      </c>
      <c r="D8" s="33">
        <v>112</v>
      </c>
      <c r="E8" s="35">
        <f t="shared" ref="E8:E10" si="2">D8+4</f>
        <v>116</v>
      </c>
      <c r="F8" s="35">
        <f>E8+4</f>
        <v>120</v>
      </c>
      <c r="G8" s="35">
        <f t="shared" ref="G8:G10" si="3">F8+6</f>
        <v>126</v>
      </c>
      <c r="H8" s="259"/>
      <c r="I8" s="42" t="s">
        <v>214</v>
      </c>
      <c r="J8" s="42" t="s">
        <v>215</v>
      </c>
      <c r="K8" s="42" t="s">
        <v>210</v>
      </c>
      <c r="L8" s="42" t="s">
        <v>206</v>
      </c>
      <c r="M8" s="30"/>
      <c r="N8" s="30"/>
    </row>
    <row r="9" spans="1:14" s="29" customFormat="1" ht="21" customHeight="1" x14ac:dyDescent="0.15">
      <c r="A9" s="34" t="s">
        <v>161</v>
      </c>
      <c r="B9" s="35">
        <f t="shared" si="0"/>
        <v>99</v>
      </c>
      <c r="C9" s="35">
        <f t="shared" si="1"/>
        <v>103</v>
      </c>
      <c r="D9" s="33">
        <v>107</v>
      </c>
      <c r="E9" s="35">
        <f t="shared" si="2"/>
        <v>111</v>
      </c>
      <c r="F9" s="35">
        <f>E9+5</f>
        <v>116</v>
      </c>
      <c r="G9" s="35">
        <f t="shared" si="3"/>
        <v>122</v>
      </c>
      <c r="H9" s="259"/>
      <c r="I9" s="42" t="s">
        <v>210</v>
      </c>
      <c r="J9" s="42" t="s">
        <v>210</v>
      </c>
      <c r="K9" s="42" t="s">
        <v>216</v>
      </c>
      <c r="L9" s="42" t="s">
        <v>216</v>
      </c>
      <c r="M9" s="30"/>
      <c r="N9" s="30"/>
    </row>
    <row r="10" spans="1:14" s="29" customFormat="1" ht="21" customHeight="1" x14ac:dyDescent="0.15">
      <c r="A10" s="34" t="s">
        <v>164</v>
      </c>
      <c r="B10" s="35">
        <f t="shared" si="0"/>
        <v>100</v>
      </c>
      <c r="C10" s="35">
        <f t="shared" si="1"/>
        <v>104</v>
      </c>
      <c r="D10" s="33">
        <v>108</v>
      </c>
      <c r="E10" s="35">
        <f t="shared" si="2"/>
        <v>112</v>
      </c>
      <c r="F10" s="35">
        <f>E10+5</f>
        <v>117</v>
      </c>
      <c r="G10" s="35">
        <f t="shared" si="3"/>
        <v>123</v>
      </c>
      <c r="H10" s="259"/>
      <c r="I10" s="42" t="s">
        <v>217</v>
      </c>
      <c r="J10" s="42" t="s">
        <v>218</v>
      </c>
      <c r="K10" s="42" t="s">
        <v>217</v>
      </c>
      <c r="L10" s="42" t="s">
        <v>215</v>
      </c>
      <c r="M10" s="30"/>
      <c r="N10" s="30"/>
    </row>
    <row r="11" spans="1:14" s="29" customFormat="1" ht="21" customHeight="1" x14ac:dyDescent="0.15">
      <c r="A11" s="34" t="s">
        <v>165</v>
      </c>
      <c r="B11" s="35">
        <f>C11-1.2</f>
        <v>45.599999999999994</v>
      </c>
      <c r="C11" s="35">
        <f>D11-1.2</f>
        <v>46.8</v>
      </c>
      <c r="D11" s="33">
        <v>48</v>
      </c>
      <c r="E11" s="35">
        <f>D11+1.2</f>
        <v>49.2</v>
      </c>
      <c r="F11" s="35">
        <f>E11+1.2</f>
        <v>50.400000000000006</v>
      </c>
      <c r="G11" s="35">
        <f>F11+1.4</f>
        <v>51.800000000000004</v>
      </c>
      <c r="H11" s="259"/>
      <c r="I11" s="42" t="s">
        <v>219</v>
      </c>
      <c r="J11" s="42" t="s">
        <v>220</v>
      </c>
      <c r="K11" s="42" t="s">
        <v>219</v>
      </c>
      <c r="L11" s="42" t="s">
        <v>210</v>
      </c>
      <c r="M11" s="30"/>
      <c r="N11" s="30"/>
    </row>
    <row r="12" spans="1:14" s="29" customFormat="1" ht="21" customHeight="1" x14ac:dyDescent="0.15">
      <c r="A12" s="34" t="s">
        <v>168</v>
      </c>
      <c r="B12" s="35">
        <f>C12-1</f>
        <v>49.5</v>
      </c>
      <c r="C12" s="35">
        <f>D12-1</f>
        <v>50.5</v>
      </c>
      <c r="D12" s="73">
        <v>51.5</v>
      </c>
      <c r="E12" s="35">
        <f>D12+1</f>
        <v>52.5</v>
      </c>
      <c r="F12" s="35">
        <f>E12+1</f>
        <v>53.5</v>
      </c>
      <c r="G12" s="35">
        <f>F12+1.5</f>
        <v>55</v>
      </c>
      <c r="H12" s="259"/>
      <c r="I12" s="42" t="s">
        <v>221</v>
      </c>
      <c r="J12" s="42" t="s">
        <v>221</v>
      </c>
      <c r="K12" s="42" t="s">
        <v>207</v>
      </c>
      <c r="L12" s="42" t="s">
        <v>207</v>
      </c>
      <c r="M12" s="30"/>
      <c r="N12" s="30"/>
    </row>
    <row r="13" spans="1:14" s="29" customFormat="1" ht="21" customHeight="1" x14ac:dyDescent="0.15">
      <c r="A13" s="34" t="s">
        <v>170</v>
      </c>
      <c r="B13" s="35">
        <f>C13-0.6</f>
        <v>60.699999999999996</v>
      </c>
      <c r="C13" s="35">
        <f>D13-1.2</f>
        <v>61.3</v>
      </c>
      <c r="D13" s="73">
        <v>62.5</v>
      </c>
      <c r="E13" s="35">
        <f>D13+1.2</f>
        <v>63.7</v>
      </c>
      <c r="F13" s="35">
        <f>E13+1.2</f>
        <v>64.900000000000006</v>
      </c>
      <c r="G13" s="35">
        <f>F13+0.6</f>
        <v>65.5</v>
      </c>
      <c r="H13" s="259"/>
      <c r="I13" s="42" t="s">
        <v>160</v>
      </c>
      <c r="J13" s="42" t="s">
        <v>160</v>
      </c>
      <c r="K13" s="42" t="s">
        <v>222</v>
      </c>
      <c r="L13" s="42" t="s">
        <v>222</v>
      </c>
      <c r="M13" s="30"/>
      <c r="N13" s="30"/>
    </row>
    <row r="14" spans="1:14" s="29" customFormat="1" ht="21" customHeight="1" x14ac:dyDescent="0.15">
      <c r="A14" s="36" t="s">
        <v>171</v>
      </c>
      <c r="B14" s="35">
        <f>C14-0.8</f>
        <v>19.899999999999999</v>
      </c>
      <c r="C14" s="35">
        <f>D14-0.8</f>
        <v>20.7</v>
      </c>
      <c r="D14" s="33">
        <v>21.5</v>
      </c>
      <c r="E14" s="35">
        <f>D14+0.8</f>
        <v>22.3</v>
      </c>
      <c r="F14" s="35">
        <f>E14+0.8</f>
        <v>23.1</v>
      </c>
      <c r="G14" s="35">
        <f>F14+1.3</f>
        <v>24.400000000000002</v>
      </c>
      <c r="H14" s="259"/>
      <c r="I14" s="42" t="s">
        <v>218</v>
      </c>
      <c r="J14" s="42" t="s">
        <v>223</v>
      </c>
      <c r="K14" s="42" t="s">
        <v>217</v>
      </c>
      <c r="L14" s="42" t="s">
        <v>217</v>
      </c>
      <c r="M14" s="30"/>
      <c r="N14" s="30"/>
    </row>
    <row r="15" spans="1:14" s="29" customFormat="1" ht="21" customHeight="1" x14ac:dyDescent="0.15">
      <c r="A15" s="34" t="s">
        <v>173</v>
      </c>
      <c r="B15" s="35">
        <f>C15-0.7</f>
        <v>16.100000000000001</v>
      </c>
      <c r="C15" s="35">
        <f>D15-0.7</f>
        <v>16.8</v>
      </c>
      <c r="D15" s="73">
        <v>17.5</v>
      </c>
      <c r="E15" s="35">
        <f>D15+0.7</f>
        <v>18.2</v>
      </c>
      <c r="F15" s="35">
        <f>E15+0.7</f>
        <v>18.899999999999999</v>
      </c>
      <c r="G15" s="35">
        <f>F15+1</f>
        <v>19.899999999999999</v>
      </c>
      <c r="H15" s="259"/>
      <c r="I15" s="42" t="s">
        <v>220</v>
      </c>
      <c r="J15" s="42" t="s">
        <v>224</v>
      </c>
      <c r="K15" s="42" t="s">
        <v>222</v>
      </c>
      <c r="L15" s="42" t="s">
        <v>219</v>
      </c>
      <c r="M15" s="30"/>
      <c r="N15" s="30"/>
    </row>
    <row r="16" spans="1:14" s="29" customFormat="1" ht="21" customHeight="1" x14ac:dyDescent="0.15">
      <c r="A16" s="34" t="s">
        <v>174</v>
      </c>
      <c r="B16" s="35">
        <f t="shared" ref="B16:B19" si="4">C16-0.5</f>
        <v>11</v>
      </c>
      <c r="C16" s="35">
        <f t="shared" ref="C16:C19" si="5">D16-0.5</f>
        <v>11.5</v>
      </c>
      <c r="D16" s="73">
        <v>12</v>
      </c>
      <c r="E16" s="35">
        <f t="shared" ref="E16:E19" si="6">D16+0.5</f>
        <v>12.5</v>
      </c>
      <c r="F16" s="35">
        <f t="shared" ref="F16:F19" si="7">E16+0.5</f>
        <v>13</v>
      </c>
      <c r="G16" s="35">
        <f>F16+0.7</f>
        <v>13.7</v>
      </c>
      <c r="H16" s="259"/>
      <c r="I16" s="42" t="s">
        <v>218</v>
      </c>
      <c r="J16" s="42" t="s">
        <v>208</v>
      </c>
      <c r="K16" s="42" t="s">
        <v>222</v>
      </c>
      <c r="L16" s="42" t="s">
        <v>219</v>
      </c>
      <c r="M16" s="30"/>
      <c r="N16" s="30"/>
    </row>
    <row r="17" spans="1:14" s="29" customFormat="1" ht="21" customHeight="1" x14ac:dyDescent="0.15">
      <c r="A17" s="34" t="s">
        <v>175</v>
      </c>
      <c r="B17" s="35">
        <f t="shared" si="4"/>
        <v>12</v>
      </c>
      <c r="C17" s="35">
        <f t="shared" si="5"/>
        <v>12.5</v>
      </c>
      <c r="D17" s="73">
        <v>13</v>
      </c>
      <c r="E17" s="35">
        <f t="shared" si="6"/>
        <v>13.5</v>
      </c>
      <c r="F17" s="35">
        <f t="shared" si="7"/>
        <v>14</v>
      </c>
      <c r="G17" s="35">
        <f>F17+0.7</f>
        <v>14.7</v>
      </c>
      <c r="H17" s="259"/>
      <c r="I17" s="42" t="s">
        <v>207</v>
      </c>
      <c r="J17" s="42" t="s">
        <v>225</v>
      </c>
      <c r="K17" s="42" t="s">
        <v>226</v>
      </c>
      <c r="L17" s="42" t="s">
        <v>227</v>
      </c>
      <c r="M17" s="30"/>
      <c r="N17" s="30"/>
    </row>
    <row r="18" spans="1:14" s="29" customFormat="1" ht="21" customHeight="1" x14ac:dyDescent="0.15">
      <c r="A18" s="34" t="s">
        <v>176</v>
      </c>
      <c r="B18" s="35">
        <f t="shared" si="4"/>
        <v>34.5</v>
      </c>
      <c r="C18" s="35">
        <f t="shared" si="5"/>
        <v>35</v>
      </c>
      <c r="D18" s="33">
        <v>35.5</v>
      </c>
      <c r="E18" s="35">
        <f t="shared" si="6"/>
        <v>36</v>
      </c>
      <c r="F18" s="35">
        <f t="shared" si="7"/>
        <v>36.5</v>
      </c>
      <c r="G18" s="35">
        <f>F18+0.5</f>
        <v>37</v>
      </c>
      <c r="H18" s="259"/>
      <c r="I18" s="42" t="s">
        <v>222</v>
      </c>
      <c r="J18" s="42" t="s">
        <v>204</v>
      </c>
      <c r="K18" s="42" t="s">
        <v>228</v>
      </c>
      <c r="L18" s="42" t="s">
        <v>229</v>
      </c>
      <c r="M18" s="30"/>
      <c r="N18" s="30"/>
    </row>
    <row r="19" spans="1:14" s="29" customFormat="1" ht="21" customHeight="1" x14ac:dyDescent="0.15">
      <c r="A19" s="34" t="s">
        <v>178</v>
      </c>
      <c r="B19" s="35">
        <f t="shared" si="4"/>
        <v>22.5</v>
      </c>
      <c r="C19" s="35">
        <f t="shared" si="5"/>
        <v>23</v>
      </c>
      <c r="D19" s="33">
        <v>23.5</v>
      </c>
      <c r="E19" s="35">
        <f t="shared" si="6"/>
        <v>24</v>
      </c>
      <c r="F19" s="35">
        <f t="shared" si="7"/>
        <v>24.5</v>
      </c>
      <c r="G19" s="35">
        <f>F19+0.75</f>
        <v>25.25</v>
      </c>
      <c r="H19" s="259"/>
      <c r="I19" s="42" t="s">
        <v>228</v>
      </c>
      <c r="J19" s="42" t="s">
        <v>222</v>
      </c>
      <c r="K19" s="42" t="s">
        <v>227</v>
      </c>
      <c r="L19" s="42" t="s">
        <v>226</v>
      </c>
      <c r="M19" s="30"/>
      <c r="N19" s="30"/>
    </row>
    <row r="20" spans="1:14" s="29" customFormat="1" ht="21" customHeight="1" x14ac:dyDescent="0.15">
      <c r="A20" s="34" t="s">
        <v>179</v>
      </c>
      <c r="B20" s="35">
        <f t="shared" ref="B20:B22" si="8">C20</f>
        <v>18.5</v>
      </c>
      <c r="C20" s="35">
        <f>D20-1</f>
        <v>18.5</v>
      </c>
      <c r="D20" s="73">
        <v>19.5</v>
      </c>
      <c r="E20" s="35">
        <f t="shared" ref="E20:E22" si="9">D20</f>
        <v>19.5</v>
      </c>
      <c r="F20" s="35">
        <f>E20+1.5</f>
        <v>21</v>
      </c>
      <c r="G20" s="35">
        <f t="shared" ref="G20:G22" si="10">F20</f>
        <v>21</v>
      </c>
      <c r="H20" s="259"/>
      <c r="I20" s="30" t="s">
        <v>160</v>
      </c>
      <c r="J20" s="30" t="s">
        <v>160</v>
      </c>
      <c r="K20" s="30" t="s">
        <v>160</v>
      </c>
      <c r="L20" s="30" t="s">
        <v>160</v>
      </c>
      <c r="M20" s="30"/>
      <c r="N20" s="30"/>
    </row>
    <row r="21" spans="1:14" s="29" customFormat="1" ht="29.1" customHeight="1" x14ac:dyDescent="0.15">
      <c r="A21" s="34" t="s">
        <v>180</v>
      </c>
      <c r="B21" s="35">
        <f t="shared" si="8"/>
        <v>17</v>
      </c>
      <c r="C21" s="35">
        <f>D21-0.5</f>
        <v>17</v>
      </c>
      <c r="D21" s="73">
        <v>17.5</v>
      </c>
      <c r="E21" s="35">
        <f t="shared" si="9"/>
        <v>17.5</v>
      </c>
      <c r="F21" s="35">
        <f>E21+1</f>
        <v>18.5</v>
      </c>
      <c r="G21" s="35">
        <f t="shared" si="10"/>
        <v>18.5</v>
      </c>
      <c r="H21" s="261"/>
      <c r="I21" s="30" t="s">
        <v>160</v>
      </c>
      <c r="J21" s="30" t="s">
        <v>160</v>
      </c>
      <c r="K21" s="30" t="s">
        <v>160</v>
      </c>
      <c r="L21" s="30" t="s">
        <v>160</v>
      </c>
      <c r="M21" s="77"/>
      <c r="N21" s="78"/>
    </row>
    <row r="22" spans="1:14" ht="17.25" x14ac:dyDescent="0.15">
      <c r="A22" s="37" t="s">
        <v>181</v>
      </c>
      <c r="B22" s="38">
        <f t="shared" si="8"/>
        <v>10.8</v>
      </c>
      <c r="C22" s="38">
        <f>D22</f>
        <v>10.8</v>
      </c>
      <c r="D22" s="38">
        <v>10.8</v>
      </c>
      <c r="E22" s="38">
        <f t="shared" si="9"/>
        <v>10.8</v>
      </c>
      <c r="F22" s="39">
        <f>E22</f>
        <v>10.8</v>
      </c>
      <c r="G22" s="38">
        <f t="shared" si="10"/>
        <v>10.8</v>
      </c>
      <c r="H22" s="40"/>
      <c r="I22" s="79" t="s">
        <v>160</v>
      </c>
      <c r="J22" s="80" t="s">
        <v>160</v>
      </c>
      <c r="K22" s="79" t="s">
        <v>160</v>
      </c>
      <c r="L22" s="80" t="s">
        <v>160</v>
      </c>
      <c r="M22" s="81"/>
      <c r="N22" s="82"/>
    </row>
    <row r="23" spans="1:14" ht="14.25" x14ac:dyDescent="0.15">
      <c r="A23" s="28" t="s">
        <v>184</v>
      </c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</row>
    <row r="24" spans="1:14" ht="14.25" x14ac:dyDescent="0.15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</row>
    <row r="25" spans="1:14" ht="26.1" customHeight="1" x14ac:dyDescent="0.15">
      <c r="I25" s="43" t="s">
        <v>385</v>
      </c>
      <c r="J25" s="44"/>
      <c r="K25" s="43" t="s">
        <v>185</v>
      </c>
      <c r="L25" s="43"/>
      <c r="M25" s="43" t="s">
        <v>186</v>
      </c>
      <c r="N25" s="28" t="s">
        <v>138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39" type="noConversion"/>
  <pageMargins left="0.75138888888888899" right="0.75138888888888899" top="1" bottom="1" header="0.5" footer="0.5"/>
  <pageSetup paperSize="9" scale="75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5"/>
  <sheetViews>
    <sheetView tabSelected="1" zoomScale="110" zoomScaleNormal="110" workbookViewId="0">
      <selection activeCell="A27" sqref="A27:K27"/>
    </sheetView>
  </sheetViews>
  <sheetFormatPr defaultColWidth="10.125" defaultRowHeight="14.25" x14ac:dyDescent="0.15"/>
  <cols>
    <col min="1" max="1" width="9.625" style="47" customWidth="1"/>
    <col min="2" max="2" width="11.125" style="47" customWidth="1"/>
    <col min="3" max="3" width="9.125" style="47" customWidth="1"/>
    <col min="4" max="4" width="9.5" style="47" customWidth="1"/>
    <col min="5" max="5" width="10.625" style="47" customWidth="1"/>
    <col min="6" max="6" width="10.375" style="47" customWidth="1"/>
    <col min="7" max="7" width="9.5" style="47" customWidth="1"/>
    <col min="8" max="8" width="9.125" style="47" customWidth="1"/>
    <col min="9" max="9" width="8.125" style="47" customWidth="1"/>
    <col min="10" max="10" width="10.5" style="47" customWidth="1"/>
    <col min="11" max="11" width="12.125" style="47" customWidth="1"/>
    <col min="12" max="16384" width="10.125" style="47"/>
  </cols>
  <sheetData>
    <row r="1" spans="1:11" ht="25.5" x14ac:dyDescent="0.15">
      <c r="A1" s="364" t="s">
        <v>230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</row>
    <row r="2" spans="1:11" x14ac:dyDescent="0.15">
      <c r="A2" s="48" t="s">
        <v>53</v>
      </c>
      <c r="B2" s="365" t="s">
        <v>54</v>
      </c>
      <c r="C2" s="365"/>
      <c r="D2" s="49" t="s">
        <v>62</v>
      </c>
      <c r="E2" s="50" t="s">
        <v>63</v>
      </c>
      <c r="F2" s="51" t="s">
        <v>231</v>
      </c>
      <c r="G2" s="366" t="s">
        <v>69</v>
      </c>
      <c r="H2" s="366"/>
      <c r="I2" s="68" t="s">
        <v>57</v>
      </c>
      <c r="J2" s="366" t="s">
        <v>58</v>
      </c>
      <c r="K2" s="367"/>
    </row>
    <row r="3" spans="1:11" x14ac:dyDescent="0.15">
      <c r="A3" s="52" t="s">
        <v>75</v>
      </c>
      <c r="B3" s="361">
        <v>4000</v>
      </c>
      <c r="C3" s="361"/>
      <c r="D3" s="53" t="s">
        <v>232</v>
      </c>
      <c r="E3" s="368">
        <v>45346</v>
      </c>
      <c r="F3" s="368"/>
      <c r="G3" s="368"/>
      <c r="H3" s="288" t="s">
        <v>233</v>
      </c>
      <c r="I3" s="288"/>
      <c r="J3" s="288"/>
      <c r="K3" s="289"/>
    </row>
    <row r="4" spans="1:11" x14ac:dyDescent="0.15">
      <c r="A4" s="54" t="s">
        <v>72</v>
      </c>
      <c r="B4" s="55">
        <v>2</v>
      </c>
      <c r="C4" s="55">
        <v>7</v>
      </c>
      <c r="D4" s="56" t="s">
        <v>234</v>
      </c>
      <c r="E4" s="360" t="s">
        <v>235</v>
      </c>
      <c r="F4" s="360"/>
      <c r="G4" s="360"/>
      <c r="H4" s="205" t="s">
        <v>236</v>
      </c>
      <c r="I4" s="205"/>
      <c r="J4" s="65" t="s">
        <v>66</v>
      </c>
      <c r="K4" s="71" t="s">
        <v>67</v>
      </c>
    </row>
    <row r="5" spans="1:11" x14ac:dyDescent="0.15">
      <c r="A5" s="54" t="s">
        <v>237</v>
      </c>
      <c r="B5" s="361">
        <v>1</v>
      </c>
      <c r="C5" s="361"/>
      <c r="D5" s="53" t="s">
        <v>238</v>
      </c>
      <c r="E5" s="53" t="s">
        <v>239</v>
      </c>
      <c r="F5" s="53" t="s">
        <v>240</v>
      </c>
      <c r="G5" s="53" t="s">
        <v>241</v>
      </c>
      <c r="H5" s="205" t="s">
        <v>242</v>
      </c>
      <c r="I5" s="205"/>
      <c r="J5" s="65" t="s">
        <v>66</v>
      </c>
      <c r="K5" s="71" t="s">
        <v>67</v>
      </c>
    </row>
    <row r="6" spans="1:11" x14ac:dyDescent="0.15">
      <c r="A6" s="57" t="s">
        <v>243</v>
      </c>
      <c r="B6" s="362">
        <v>1988</v>
      </c>
      <c r="C6" s="362"/>
      <c r="D6" s="58" t="s">
        <v>244</v>
      </c>
      <c r="E6" s="59"/>
      <c r="F6" s="60">
        <v>1988</v>
      </c>
      <c r="G6" s="58"/>
      <c r="H6" s="363" t="s">
        <v>245</v>
      </c>
      <c r="I6" s="363"/>
      <c r="J6" s="60" t="s">
        <v>66</v>
      </c>
      <c r="K6" s="72" t="s">
        <v>67</v>
      </c>
    </row>
    <row r="7" spans="1:11" x14ac:dyDescent="0.15">
      <c r="A7" s="61"/>
      <c r="B7" s="62"/>
      <c r="C7" s="62"/>
      <c r="D7" s="61"/>
      <c r="E7" s="62"/>
      <c r="F7" s="63"/>
      <c r="G7" s="61"/>
      <c r="H7" s="63"/>
      <c r="I7" s="62"/>
      <c r="J7" s="62"/>
      <c r="K7" s="62"/>
    </row>
    <row r="8" spans="1:11" x14ac:dyDescent="0.15">
      <c r="A8" s="64" t="s">
        <v>246</v>
      </c>
      <c r="B8" s="51" t="s">
        <v>247</v>
      </c>
      <c r="C8" s="51" t="s">
        <v>248</v>
      </c>
      <c r="D8" s="51" t="s">
        <v>249</v>
      </c>
      <c r="E8" s="51" t="s">
        <v>250</v>
      </c>
      <c r="F8" s="51" t="s">
        <v>251</v>
      </c>
      <c r="G8" s="356" t="s">
        <v>399</v>
      </c>
      <c r="H8" s="345"/>
      <c r="I8" s="345"/>
      <c r="J8" s="345"/>
      <c r="K8" s="346"/>
    </row>
    <row r="9" spans="1:11" x14ac:dyDescent="0.15">
      <c r="A9" s="204" t="s">
        <v>252</v>
      </c>
      <c r="B9" s="205"/>
      <c r="C9" s="65" t="s">
        <v>66</v>
      </c>
      <c r="D9" s="65" t="s">
        <v>67</v>
      </c>
      <c r="E9" s="53" t="s">
        <v>253</v>
      </c>
      <c r="F9" s="66" t="s">
        <v>254</v>
      </c>
      <c r="G9" s="357"/>
      <c r="H9" s="358"/>
      <c r="I9" s="358"/>
      <c r="J9" s="358"/>
      <c r="K9" s="359"/>
    </row>
    <row r="10" spans="1:11" x14ac:dyDescent="0.15">
      <c r="A10" s="204" t="s">
        <v>255</v>
      </c>
      <c r="B10" s="205"/>
      <c r="C10" s="65" t="s">
        <v>66</v>
      </c>
      <c r="D10" s="65" t="s">
        <v>67</v>
      </c>
      <c r="E10" s="53" t="s">
        <v>256</v>
      </c>
      <c r="F10" s="66" t="s">
        <v>257</v>
      </c>
      <c r="G10" s="357" t="s">
        <v>258</v>
      </c>
      <c r="H10" s="358"/>
      <c r="I10" s="358"/>
      <c r="J10" s="358"/>
      <c r="K10" s="359"/>
    </row>
    <row r="11" spans="1:11" x14ac:dyDescent="0.15">
      <c r="A11" s="350" t="s">
        <v>194</v>
      </c>
      <c r="B11" s="351"/>
      <c r="C11" s="351"/>
      <c r="D11" s="351"/>
      <c r="E11" s="351"/>
      <c r="F11" s="351"/>
      <c r="G11" s="351"/>
      <c r="H11" s="351"/>
      <c r="I11" s="351"/>
      <c r="J11" s="351"/>
      <c r="K11" s="352"/>
    </row>
    <row r="12" spans="1:11" x14ac:dyDescent="0.15">
      <c r="A12" s="52" t="s">
        <v>88</v>
      </c>
      <c r="B12" s="65" t="s">
        <v>84</v>
      </c>
      <c r="C12" s="65" t="s">
        <v>85</v>
      </c>
      <c r="D12" s="66"/>
      <c r="E12" s="53" t="s">
        <v>86</v>
      </c>
      <c r="F12" s="65" t="s">
        <v>84</v>
      </c>
      <c r="G12" s="65" t="s">
        <v>85</v>
      </c>
      <c r="H12" s="65"/>
      <c r="I12" s="53" t="s">
        <v>259</v>
      </c>
      <c r="J12" s="65" t="s">
        <v>84</v>
      </c>
      <c r="K12" s="71" t="s">
        <v>85</v>
      </c>
    </row>
    <row r="13" spans="1:11" x14ac:dyDescent="0.15">
      <c r="A13" s="52" t="s">
        <v>91</v>
      </c>
      <c r="B13" s="65" t="s">
        <v>84</v>
      </c>
      <c r="C13" s="65" t="s">
        <v>85</v>
      </c>
      <c r="D13" s="66"/>
      <c r="E13" s="53" t="s">
        <v>96</v>
      </c>
      <c r="F13" s="65" t="s">
        <v>84</v>
      </c>
      <c r="G13" s="65" t="s">
        <v>85</v>
      </c>
      <c r="H13" s="65"/>
      <c r="I13" s="53" t="s">
        <v>260</v>
      </c>
      <c r="J13" s="65" t="s">
        <v>84</v>
      </c>
      <c r="K13" s="71" t="s">
        <v>85</v>
      </c>
    </row>
    <row r="14" spans="1:11" x14ac:dyDescent="0.15">
      <c r="A14" s="57" t="s">
        <v>261</v>
      </c>
      <c r="B14" s="60" t="s">
        <v>84</v>
      </c>
      <c r="C14" s="60" t="s">
        <v>85</v>
      </c>
      <c r="D14" s="59"/>
      <c r="E14" s="58" t="s">
        <v>262</v>
      </c>
      <c r="F14" s="60" t="s">
        <v>84</v>
      </c>
      <c r="G14" s="60" t="s">
        <v>85</v>
      </c>
      <c r="H14" s="60"/>
      <c r="I14" s="58" t="s">
        <v>263</v>
      </c>
      <c r="J14" s="60" t="s">
        <v>84</v>
      </c>
      <c r="K14" s="72" t="s">
        <v>85</v>
      </c>
    </row>
    <row r="15" spans="1:11" x14ac:dyDescent="0.15">
      <c r="A15" s="61"/>
      <c r="B15" s="67"/>
      <c r="C15" s="67"/>
      <c r="D15" s="62"/>
      <c r="E15" s="61"/>
      <c r="F15" s="67"/>
      <c r="G15" s="67"/>
      <c r="H15" s="67"/>
      <c r="I15" s="61"/>
      <c r="J15" s="67"/>
      <c r="K15" s="67"/>
    </row>
    <row r="16" spans="1:11" s="45" customFormat="1" x14ac:dyDescent="0.15">
      <c r="A16" s="298" t="s">
        <v>264</v>
      </c>
      <c r="B16" s="299"/>
      <c r="C16" s="299"/>
      <c r="D16" s="299"/>
      <c r="E16" s="299"/>
      <c r="F16" s="299"/>
      <c r="G16" s="299"/>
      <c r="H16" s="299"/>
      <c r="I16" s="299"/>
      <c r="J16" s="299"/>
      <c r="K16" s="300"/>
    </row>
    <row r="17" spans="1:11" x14ac:dyDescent="0.15">
      <c r="A17" s="204" t="s">
        <v>265</v>
      </c>
      <c r="B17" s="205"/>
      <c r="C17" s="205"/>
      <c r="D17" s="205"/>
      <c r="E17" s="205"/>
      <c r="F17" s="205"/>
      <c r="G17" s="205"/>
      <c r="H17" s="205"/>
      <c r="I17" s="205"/>
      <c r="J17" s="205"/>
      <c r="K17" s="322"/>
    </row>
    <row r="18" spans="1:11" x14ac:dyDescent="0.15">
      <c r="A18" s="204" t="s">
        <v>266</v>
      </c>
      <c r="B18" s="205"/>
      <c r="C18" s="205"/>
      <c r="D18" s="205"/>
      <c r="E18" s="205"/>
      <c r="F18" s="205"/>
      <c r="G18" s="205"/>
      <c r="H18" s="205"/>
      <c r="I18" s="205"/>
      <c r="J18" s="205"/>
      <c r="K18" s="322"/>
    </row>
    <row r="19" spans="1:11" x14ac:dyDescent="0.15">
      <c r="A19" s="353" t="s">
        <v>397</v>
      </c>
      <c r="B19" s="354"/>
      <c r="C19" s="354"/>
      <c r="D19" s="354"/>
      <c r="E19" s="354"/>
      <c r="F19" s="354"/>
      <c r="G19" s="354"/>
      <c r="H19" s="354"/>
      <c r="I19" s="354"/>
      <c r="J19" s="354"/>
      <c r="K19" s="355"/>
    </row>
    <row r="20" spans="1:11" x14ac:dyDescent="0.15">
      <c r="A20" s="340" t="s">
        <v>396</v>
      </c>
      <c r="B20" s="327"/>
      <c r="C20" s="327"/>
      <c r="D20" s="327"/>
      <c r="E20" s="327"/>
      <c r="F20" s="327"/>
      <c r="G20" s="327"/>
      <c r="H20" s="327"/>
      <c r="I20" s="327"/>
      <c r="J20" s="327"/>
      <c r="K20" s="328"/>
    </row>
    <row r="21" spans="1:11" x14ac:dyDescent="0.15">
      <c r="A21" s="340"/>
      <c r="B21" s="327"/>
      <c r="C21" s="327"/>
      <c r="D21" s="327"/>
      <c r="E21" s="327"/>
      <c r="F21" s="327"/>
      <c r="G21" s="327"/>
      <c r="H21" s="327"/>
      <c r="I21" s="327"/>
      <c r="J21" s="327"/>
      <c r="K21" s="328"/>
    </row>
    <row r="22" spans="1:11" x14ac:dyDescent="0.15">
      <c r="A22" s="340"/>
      <c r="B22" s="327"/>
      <c r="C22" s="327"/>
      <c r="D22" s="327"/>
      <c r="E22" s="327"/>
      <c r="F22" s="327"/>
      <c r="G22" s="327"/>
      <c r="H22" s="327"/>
      <c r="I22" s="327"/>
      <c r="J22" s="327"/>
      <c r="K22" s="328"/>
    </row>
    <row r="23" spans="1:11" x14ac:dyDescent="0.15">
      <c r="A23" s="347"/>
      <c r="B23" s="348"/>
      <c r="C23" s="348"/>
      <c r="D23" s="348"/>
      <c r="E23" s="348"/>
      <c r="F23" s="348"/>
      <c r="G23" s="348"/>
      <c r="H23" s="348"/>
      <c r="I23" s="348"/>
      <c r="J23" s="348"/>
      <c r="K23" s="349"/>
    </row>
    <row r="24" spans="1:11" x14ac:dyDescent="0.15">
      <c r="A24" s="204" t="s">
        <v>122</v>
      </c>
      <c r="B24" s="205"/>
      <c r="C24" s="65" t="s">
        <v>66</v>
      </c>
      <c r="D24" s="65" t="s">
        <v>67</v>
      </c>
      <c r="E24" s="288"/>
      <c r="F24" s="288"/>
      <c r="G24" s="288"/>
      <c r="H24" s="288"/>
      <c r="I24" s="288"/>
      <c r="J24" s="288"/>
      <c r="K24" s="289"/>
    </row>
    <row r="25" spans="1:11" x14ac:dyDescent="0.15">
      <c r="A25" s="69" t="s">
        <v>267</v>
      </c>
      <c r="B25" s="341"/>
      <c r="C25" s="341"/>
      <c r="D25" s="341"/>
      <c r="E25" s="341"/>
      <c r="F25" s="341"/>
      <c r="G25" s="341"/>
      <c r="H25" s="341"/>
      <c r="I25" s="341"/>
      <c r="J25" s="341"/>
      <c r="K25" s="342"/>
    </row>
    <row r="26" spans="1:11" x14ac:dyDescent="0.15">
      <c r="A26" s="343"/>
      <c r="B26" s="343"/>
      <c r="C26" s="343"/>
      <c r="D26" s="343"/>
      <c r="E26" s="343"/>
      <c r="F26" s="343"/>
      <c r="G26" s="343"/>
      <c r="H26" s="343"/>
      <c r="I26" s="343"/>
      <c r="J26" s="343"/>
      <c r="K26" s="343"/>
    </row>
    <row r="27" spans="1:11" x14ac:dyDescent="0.15">
      <c r="A27" s="344" t="s">
        <v>268</v>
      </c>
      <c r="B27" s="345"/>
      <c r="C27" s="345"/>
      <c r="D27" s="345"/>
      <c r="E27" s="345"/>
      <c r="F27" s="345"/>
      <c r="G27" s="345"/>
      <c r="H27" s="345"/>
      <c r="I27" s="345"/>
      <c r="J27" s="345"/>
      <c r="K27" s="346"/>
    </row>
    <row r="28" spans="1:11" x14ac:dyDescent="0.15">
      <c r="A28" s="337" t="s">
        <v>398</v>
      </c>
      <c r="B28" s="338"/>
      <c r="C28" s="338"/>
      <c r="D28" s="338"/>
      <c r="E28" s="338"/>
      <c r="F28" s="338"/>
      <c r="G28" s="338"/>
      <c r="H28" s="338"/>
      <c r="I28" s="338"/>
      <c r="J28" s="338"/>
      <c r="K28" s="339"/>
    </row>
    <row r="29" spans="1:11" x14ac:dyDescent="0.15">
      <c r="A29" s="337"/>
      <c r="B29" s="338"/>
      <c r="C29" s="338"/>
      <c r="D29" s="338"/>
      <c r="E29" s="338"/>
      <c r="F29" s="338"/>
      <c r="G29" s="338"/>
      <c r="H29" s="338"/>
      <c r="I29" s="338"/>
      <c r="J29" s="338"/>
      <c r="K29" s="339"/>
    </row>
    <row r="30" spans="1:11" x14ac:dyDescent="0.15">
      <c r="A30" s="337"/>
      <c r="B30" s="338"/>
      <c r="C30" s="338"/>
      <c r="D30" s="338"/>
      <c r="E30" s="338"/>
      <c r="F30" s="338"/>
      <c r="G30" s="338"/>
      <c r="H30" s="338"/>
      <c r="I30" s="338"/>
      <c r="J30" s="338"/>
      <c r="K30" s="339"/>
    </row>
    <row r="31" spans="1:11" x14ac:dyDescent="0.15">
      <c r="A31" s="337"/>
      <c r="B31" s="338"/>
      <c r="C31" s="338"/>
      <c r="D31" s="338"/>
      <c r="E31" s="338"/>
      <c r="F31" s="338"/>
      <c r="G31" s="338"/>
      <c r="H31" s="338"/>
      <c r="I31" s="338"/>
      <c r="J31" s="338"/>
      <c r="K31" s="339"/>
    </row>
    <row r="32" spans="1:11" x14ac:dyDescent="0.15">
      <c r="A32" s="337"/>
      <c r="B32" s="338"/>
      <c r="C32" s="338"/>
      <c r="D32" s="338"/>
      <c r="E32" s="338"/>
      <c r="F32" s="338"/>
      <c r="G32" s="338"/>
      <c r="H32" s="338"/>
      <c r="I32" s="338"/>
      <c r="J32" s="338"/>
      <c r="K32" s="339"/>
    </row>
    <row r="33" spans="1:13" ht="23.1" customHeight="1" x14ac:dyDescent="0.15">
      <c r="A33" s="337"/>
      <c r="B33" s="338"/>
      <c r="C33" s="338"/>
      <c r="D33" s="338"/>
      <c r="E33" s="338"/>
      <c r="F33" s="338"/>
      <c r="G33" s="338"/>
      <c r="H33" s="338"/>
      <c r="I33" s="338"/>
      <c r="J33" s="338"/>
      <c r="K33" s="339"/>
    </row>
    <row r="34" spans="1:13" ht="23.1" customHeight="1" x14ac:dyDescent="0.15">
      <c r="A34" s="340"/>
      <c r="B34" s="327"/>
      <c r="C34" s="327"/>
      <c r="D34" s="327"/>
      <c r="E34" s="327"/>
      <c r="F34" s="327"/>
      <c r="G34" s="327"/>
      <c r="H34" s="327"/>
      <c r="I34" s="327"/>
      <c r="J34" s="327"/>
      <c r="K34" s="328"/>
    </row>
    <row r="35" spans="1:13" ht="23.1" customHeight="1" x14ac:dyDescent="0.15">
      <c r="A35" s="326"/>
      <c r="B35" s="327"/>
      <c r="C35" s="327"/>
      <c r="D35" s="327"/>
      <c r="E35" s="327"/>
      <c r="F35" s="327"/>
      <c r="G35" s="327"/>
      <c r="H35" s="327"/>
      <c r="I35" s="327"/>
      <c r="J35" s="327"/>
      <c r="K35" s="328"/>
    </row>
    <row r="36" spans="1:13" ht="23.1" customHeight="1" x14ac:dyDescent="0.15">
      <c r="A36" s="329"/>
      <c r="B36" s="330"/>
      <c r="C36" s="330"/>
      <c r="D36" s="330"/>
      <c r="E36" s="330"/>
      <c r="F36" s="330"/>
      <c r="G36" s="330"/>
      <c r="H36" s="330"/>
      <c r="I36" s="330"/>
      <c r="J36" s="330"/>
      <c r="K36" s="331"/>
    </row>
    <row r="37" spans="1:13" ht="18.75" customHeight="1" x14ac:dyDescent="0.15">
      <c r="A37" s="332" t="s">
        <v>269</v>
      </c>
      <c r="B37" s="333"/>
      <c r="C37" s="333"/>
      <c r="D37" s="333"/>
      <c r="E37" s="333"/>
      <c r="F37" s="333"/>
      <c r="G37" s="333"/>
      <c r="H37" s="333"/>
      <c r="I37" s="333"/>
      <c r="J37" s="333"/>
      <c r="K37" s="334"/>
    </row>
    <row r="38" spans="1:13" s="46" customFormat="1" ht="18.75" customHeight="1" x14ac:dyDescent="0.15">
      <c r="A38" s="204" t="s">
        <v>270</v>
      </c>
      <c r="B38" s="205"/>
      <c r="C38" s="205"/>
      <c r="D38" s="288" t="s">
        <v>271</v>
      </c>
      <c r="E38" s="288"/>
      <c r="F38" s="335" t="s">
        <v>272</v>
      </c>
      <c r="G38" s="336"/>
      <c r="H38" s="205" t="s">
        <v>273</v>
      </c>
      <c r="I38" s="205"/>
      <c r="J38" s="205" t="s">
        <v>274</v>
      </c>
      <c r="K38" s="322"/>
    </row>
    <row r="39" spans="1:13" ht="18.75" customHeight="1" x14ac:dyDescent="0.15">
      <c r="A39" s="54" t="s">
        <v>123</v>
      </c>
      <c r="B39" s="205" t="s">
        <v>275</v>
      </c>
      <c r="C39" s="205"/>
      <c r="D39" s="205"/>
      <c r="E39" s="205"/>
      <c r="F39" s="205"/>
      <c r="G39" s="205"/>
      <c r="H39" s="205"/>
      <c r="I39" s="205"/>
      <c r="J39" s="205"/>
      <c r="K39" s="322"/>
      <c r="M39" s="46"/>
    </row>
    <row r="40" spans="1:13" ht="30.95" customHeight="1" x14ac:dyDescent="0.15">
      <c r="A40" s="204"/>
      <c r="B40" s="205"/>
      <c r="C40" s="205"/>
      <c r="D40" s="205"/>
      <c r="E40" s="205"/>
      <c r="F40" s="205"/>
      <c r="G40" s="205"/>
      <c r="H40" s="205"/>
      <c r="I40" s="205"/>
      <c r="J40" s="205"/>
      <c r="K40" s="322"/>
    </row>
    <row r="41" spans="1:13" ht="18.75" customHeight="1" x14ac:dyDescent="0.15">
      <c r="A41" s="204"/>
      <c r="B41" s="205"/>
      <c r="C41" s="205"/>
      <c r="D41" s="205"/>
      <c r="E41" s="205"/>
      <c r="F41" s="205"/>
      <c r="G41" s="205"/>
      <c r="H41" s="205"/>
      <c r="I41" s="205"/>
      <c r="J41" s="205"/>
      <c r="K41" s="322"/>
    </row>
    <row r="42" spans="1:13" ht="32.1" customHeight="1" x14ac:dyDescent="0.15">
      <c r="A42" s="57" t="s">
        <v>132</v>
      </c>
      <c r="B42" s="323" t="s">
        <v>276</v>
      </c>
      <c r="C42" s="323"/>
      <c r="D42" s="58" t="s">
        <v>277</v>
      </c>
      <c r="E42" s="59" t="s">
        <v>278</v>
      </c>
      <c r="F42" s="58" t="s">
        <v>136</v>
      </c>
      <c r="G42" s="70">
        <v>45346</v>
      </c>
      <c r="H42" s="324" t="s">
        <v>137</v>
      </c>
      <c r="I42" s="324"/>
      <c r="J42" s="323" t="s">
        <v>138</v>
      </c>
      <c r="K42" s="325"/>
    </row>
    <row r="43" spans="1:13" ht="16.5" customHeight="1" x14ac:dyDescent="0.15"/>
    <row r="44" spans="1:13" ht="16.5" customHeight="1" x14ac:dyDescent="0.15"/>
    <row r="45" spans="1:13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9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zoomScale="80" zoomScaleNormal="80" workbookViewId="0">
      <selection activeCell="T21" sqref="T21"/>
    </sheetView>
  </sheetViews>
  <sheetFormatPr defaultColWidth="9" defaultRowHeight="26.1" customHeight="1" x14ac:dyDescent="0.15"/>
  <cols>
    <col min="1" max="1" width="17.125" style="28" customWidth="1"/>
    <col min="2" max="2" width="7.75" style="28" customWidth="1"/>
    <col min="3" max="7" width="9.375" style="28" customWidth="1"/>
    <col min="8" max="8" width="1.375" style="28" customWidth="1"/>
    <col min="9" max="9" width="18.875" style="28" customWidth="1"/>
    <col min="10" max="10" width="13.75" style="28" customWidth="1"/>
    <col min="11" max="11" width="13.625" style="28" customWidth="1"/>
    <col min="12" max="12" width="8.375" style="28" customWidth="1"/>
    <col min="13" max="13" width="14.625" style="28" customWidth="1"/>
    <col min="14" max="14" width="10.75" style="28" customWidth="1"/>
    <col min="15" max="16384" width="9" style="28"/>
  </cols>
  <sheetData>
    <row r="1" spans="1:14" ht="30" customHeight="1" x14ac:dyDescent="0.15">
      <c r="A1" s="247" t="s">
        <v>141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</row>
    <row r="2" spans="1:14" s="29" customFormat="1" ht="24.95" customHeight="1" x14ac:dyDescent="0.15">
      <c r="A2" s="30" t="s">
        <v>62</v>
      </c>
      <c r="B2" s="249" t="s">
        <v>63</v>
      </c>
      <c r="C2" s="250"/>
      <c r="D2" s="31" t="s">
        <v>142</v>
      </c>
      <c r="E2" s="251" t="s">
        <v>69</v>
      </c>
      <c r="F2" s="251"/>
      <c r="G2" s="251"/>
      <c r="H2" s="258"/>
      <c r="I2" s="41" t="s">
        <v>57</v>
      </c>
      <c r="J2" s="252" t="s">
        <v>58</v>
      </c>
      <c r="K2" s="253"/>
      <c r="L2" s="253"/>
      <c r="M2" s="253"/>
      <c r="N2" s="254"/>
    </row>
    <row r="3" spans="1:14" s="29" customFormat="1" ht="23.1" customHeight="1" x14ac:dyDescent="0.15">
      <c r="A3" s="257" t="s">
        <v>143</v>
      </c>
      <c r="B3" s="255" t="s">
        <v>144</v>
      </c>
      <c r="C3" s="256"/>
      <c r="D3" s="256"/>
      <c r="E3" s="256"/>
      <c r="F3" s="256"/>
      <c r="G3" s="256"/>
      <c r="H3" s="259"/>
      <c r="I3" s="255" t="s">
        <v>145</v>
      </c>
      <c r="J3" s="256"/>
      <c r="K3" s="256"/>
      <c r="L3" s="256"/>
      <c r="M3" s="256"/>
      <c r="N3" s="256"/>
    </row>
    <row r="4" spans="1:14" s="29" customFormat="1" ht="23.1" customHeight="1" x14ac:dyDescent="0.15">
      <c r="A4" s="256"/>
      <c r="B4" s="32" t="s">
        <v>109</v>
      </c>
      <c r="C4" s="32" t="s">
        <v>110</v>
      </c>
      <c r="D4" s="33" t="s">
        <v>111</v>
      </c>
      <c r="E4" s="32" t="s">
        <v>112</v>
      </c>
      <c r="F4" s="32" t="s">
        <v>113</v>
      </c>
      <c r="G4" s="32" t="s">
        <v>114</v>
      </c>
      <c r="H4" s="259"/>
      <c r="I4" s="32" t="s">
        <v>109</v>
      </c>
      <c r="J4" s="32" t="s">
        <v>110</v>
      </c>
      <c r="K4" s="33" t="s">
        <v>111</v>
      </c>
      <c r="L4" s="32" t="s">
        <v>112</v>
      </c>
      <c r="M4" s="32" t="s">
        <v>113</v>
      </c>
      <c r="N4" s="32" t="s">
        <v>114</v>
      </c>
    </row>
    <row r="5" spans="1:14" s="29" customFormat="1" ht="23.1" customHeight="1" x14ac:dyDescent="0.15">
      <c r="A5" s="257"/>
      <c r="B5" s="32" t="s">
        <v>146</v>
      </c>
      <c r="C5" s="32" t="s">
        <v>147</v>
      </c>
      <c r="D5" s="33" t="s">
        <v>148</v>
      </c>
      <c r="E5" s="32" t="s">
        <v>149</v>
      </c>
      <c r="F5" s="32" t="s">
        <v>150</v>
      </c>
      <c r="G5" s="32" t="s">
        <v>151</v>
      </c>
      <c r="H5" s="259"/>
      <c r="I5" s="32" t="s">
        <v>146</v>
      </c>
      <c r="J5" s="32" t="s">
        <v>147</v>
      </c>
      <c r="K5" s="33" t="s">
        <v>148</v>
      </c>
      <c r="L5" s="32" t="s">
        <v>149</v>
      </c>
      <c r="M5" s="32" t="s">
        <v>150</v>
      </c>
      <c r="N5" s="32" t="s">
        <v>151</v>
      </c>
    </row>
    <row r="6" spans="1:14" s="29" customFormat="1" ht="21" customHeight="1" x14ac:dyDescent="0.15">
      <c r="A6" s="34" t="s">
        <v>152</v>
      </c>
      <c r="B6" s="35">
        <f>C6-1</f>
        <v>68</v>
      </c>
      <c r="C6" s="35">
        <f>D6-2</f>
        <v>69</v>
      </c>
      <c r="D6" s="33">
        <v>71</v>
      </c>
      <c r="E6" s="35">
        <f>D6+2</f>
        <v>73</v>
      </c>
      <c r="F6" s="35">
        <f>E6+2</f>
        <v>75</v>
      </c>
      <c r="G6" s="35">
        <f>F6+1</f>
        <v>76</v>
      </c>
      <c r="H6" s="259"/>
      <c r="I6" s="30" t="s">
        <v>154</v>
      </c>
      <c r="J6" s="30" t="s">
        <v>160</v>
      </c>
      <c r="K6" s="30" t="s">
        <v>172</v>
      </c>
      <c r="L6" s="30" t="s">
        <v>160</v>
      </c>
      <c r="M6" s="30" t="s">
        <v>154</v>
      </c>
      <c r="N6" s="30" t="s">
        <v>279</v>
      </c>
    </row>
    <row r="7" spans="1:14" s="29" customFormat="1" ht="21" customHeight="1" x14ac:dyDescent="0.15">
      <c r="A7" s="34" t="s">
        <v>155</v>
      </c>
      <c r="B7" s="35">
        <f>C7-1</f>
        <v>67</v>
      </c>
      <c r="C7" s="35">
        <f>D7-2</f>
        <v>68</v>
      </c>
      <c r="D7" s="33">
        <v>70</v>
      </c>
      <c r="E7" s="35">
        <f>D7+2</f>
        <v>72</v>
      </c>
      <c r="F7" s="35">
        <f>E7+2</f>
        <v>74</v>
      </c>
      <c r="G7" s="35">
        <f>F7+1</f>
        <v>75</v>
      </c>
      <c r="H7" s="259"/>
      <c r="I7" s="30" t="s">
        <v>280</v>
      </c>
      <c r="J7" s="30" t="s">
        <v>160</v>
      </c>
      <c r="K7" s="30" t="s">
        <v>280</v>
      </c>
      <c r="L7" s="30" t="s">
        <v>172</v>
      </c>
      <c r="M7" s="30" t="s">
        <v>157</v>
      </c>
      <c r="N7" s="30" t="s">
        <v>159</v>
      </c>
    </row>
    <row r="8" spans="1:14" s="29" customFormat="1" ht="21" customHeight="1" x14ac:dyDescent="0.15">
      <c r="A8" s="34" t="s">
        <v>158</v>
      </c>
      <c r="B8" s="35">
        <f t="shared" ref="B8:B10" si="0">C8-4</f>
        <v>104</v>
      </c>
      <c r="C8" s="35">
        <f t="shared" ref="C8:C10" si="1">D8-4</f>
        <v>108</v>
      </c>
      <c r="D8" s="33">
        <v>112</v>
      </c>
      <c r="E8" s="35">
        <f t="shared" ref="E8:E10" si="2">D8+4</f>
        <v>116</v>
      </c>
      <c r="F8" s="35">
        <f>E8+4</f>
        <v>120</v>
      </c>
      <c r="G8" s="35">
        <f t="shared" ref="G8:G10" si="3">F8+6</f>
        <v>126</v>
      </c>
      <c r="H8" s="259"/>
      <c r="I8" s="30" t="s">
        <v>159</v>
      </c>
      <c r="J8" s="30" t="s">
        <v>160</v>
      </c>
      <c r="K8" s="30" t="s">
        <v>160</v>
      </c>
      <c r="L8" s="30" t="s">
        <v>160</v>
      </c>
      <c r="M8" s="30" t="s">
        <v>160</v>
      </c>
      <c r="N8" s="30" t="s">
        <v>160</v>
      </c>
    </row>
    <row r="9" spans="1:14" s="29" customFormat="1" ht="21" customHeight="1" x14ac:dyDescent="0.15">
      <c r="A9" s="34" t="s">
        <v>161</v>
      </c>
      <c r="B9" s="35">
        <f t="shared" si="0"/>
        <v>99</v>
      </c>
      <c r="C9" s="35">
        <f t="shared" si="1"/>
        <v>103</v>
      </c>
      <c r="D9" s="33">
        <v>107</v>
      </c>
      <c r="E9" s="35">
        <f t="shared" si="2"/>
        <v>111</v>
      </c>
      <c r="F9" s="35">
        <f>E9+5</f>
        <v>116</v>
      </c>
      <c r="G9" s="35">
        <f t="shared" si="3"/>
        <v>122</v>
      </c>
      <c r="H9" s="259"/>
      <c r="I9" s="30" t="s">
        <v>160</v>
      </c>
      <c r="J9" s="30" t="s">
        <v>160</v>
      </c>
      <c r="K9" s="30" t="s">
        <v>160</v>
      </c>
      <c r="L9" s="30" t="s">
        <v>216</v>
      </c>
      <c r="M9" s="30" t="s">
        <v>160</v>
      </c>
      <c r="N9" s="30" t="s">
        <v>160</v>
      </c>
    </row>
    <row r="10" spans="1:14" s="29" customFormat="1" ht="21" customHeight="1" x14ac:dyDescent="0.15">
      <c r="A10" s="34" t="s">
        <v>164</v>
      </c>
      <c r="B10" s="35">
        <f t="shared" si="0"/>
        <v>100</v>
      </c>
      <c r="C10" s="35">
        <f t="shared" si="1"/>
        <v>104</v>
      </c>
      <c r="D10" s="33">
        <v>108</v>
      </c>
      <c r="E10" s="35">
        <f t="shared" si="2"/>
        <v>112</v>
      </c>
      <c r="F10" s="35">
        <f>E10+5</f>
        <v>117</v>
      </c>
      <c r="G10" s="35">
        <f t="shared" si="3"/>
        <v>123</v>
      </c>
      <c r="H10" s="259"/>
      <c r="I10" s="30" t="s">
        <v>160</v>
      </c>
      <c r="J10" s="30" t="s">
        <v>160</v>
      </c>
      <c r="K10" s="30" t="s">
        <v>160</v>
      </c>
      <c r="L10" s="30" t="s">
        <v>160</v>
      </c>
      <c r="M10" s="30" t="s">
        <v>160</v>
      </c>
      <c r="N10" s="30" t="s">
        <v>160</v>
      </c>
    </row>
    <row r="11" spans="1:14" s="29" customFormat="1" ht="21" customHeight="1" x14ac:dyDescent="0.15">
      <c r="A11" s="34" t="s">
        <v>165</v>
      </c>
      <c r="B11" s="35">
        <f>C11-1.2</f>
        <v>45.599999999999994</v>
      </c>
      <c r="C11" s="35">
        <f>D11-1.2</f>
        <v>46.8</v>
      </c>
      <c r="D11" s="33">
        <v>48</v>
      </c>
      <c r="E11" s="35">
        <f>D11+1.2</f>
        <v>49.2</v>
      </c>
      <c r="F11" s="35">
        <f>E11+1.2</f>
        <v>50.400000000000006</v>
      </c>
      <c r="G11" s="35">
        <f>F11+1.4</f>
        <v>51.800000000000004</v>
      </c>
      <c r="H11" s="259"/>
      <c r="I11" s="30" t="s">
        <v>162</v>
      </c>
      <c r="J11" s="30" t="s">
        <v>163</v>
      </c>
      <c r="K11" s="30" t="s">
        <v>281</v>
      </c>
      <c r="L11" s="30" t="s">
        <v>212</v>
      </c>
      <c r="M11" s="30" t="s">
        <v>163</v>
      </c>
      <c r="N11" s="30" t="s">
        <v>282</v>
      </c>
    </row>
    <row r="12" spans="1:14" s="29" customFormat="1" ht="21" customHeight="1" x14ac:dyDescent="0.15">
      <c r="A12" s="34" t="s">
        <v>168</v>
      </c>
      <c r="B12" s="35">
        <f>C12-1</f>
        <v>49.5</v>
      </c>
      <c r="C12" s="35">
        <f>D12-1</f>
        <v>50.5</v>
      </c>
      <c r="D12" s="33">
        <v>51.5</v>
      </c>
      <c r="E12" s="35">
        <f>D12+1</f>
        <v>52.5</v>
      </c>
      <c r="F12" s="35">
        <f>E12+1</f>
        <v>53.5</v>
      </c>
      <c r="G12" s="35">
        <f>F12+1.5</f>
        <v>55</v>
      </c>
      <c r="H12" s="259"/>
      <c r="I12" s="30" t="s">
        <v>169</v>
      </c>
      <c r="J12" s="30" t="s">
        <v>283</v>
      </c>
      <c r="K12" s="30" t="s">
        <v>160</v>
      </c>
      <c r="L12" s="30" t="s">
        <v>216</v>
      </c>
      <c r="M12" s="30" t="s">
        <v>160</v>
      </c>
      <c r="N12" s="30" t="s">
        <v>214</v>
      </c>
    </row>
    <row r="13" spans="1:14" s="29" customFormat="1" ht="21" customHeight="1" x14ac:dyDescent="0.15">
      <c r="A13" s="34" t="s">
        <v>170</v>
      </c>
      <c r="B13" s="35">
        <f>C13-0.6</f>
        <v>60.699999999999996</v>
      </c>
      <c r="C13" s="35">
        <f>D13-1.2</f>
        <v>61.3</v>
      </c>
      <c r="D13" s="33">
        <v>62.5</v>
      </c>
      <c r="E13" s="35">
        <f>D13+1.2</f>
        <v>63.7</v>
      </c>
      <c r="F13" s="35">
        <f>E13+1.2</f>
        <v>64.900000000000006</v>
      </c>
      <c r="G13" s="35">
        <f>F13+0.6</f>
        <v>65.5</v>
      </c>
      <c r="H13" s="259"/>
      <c r="I13" s="30" t="s">
        <v>166</v>
      </c>
      <c r="J13" s="30" t="s">
        <v>167</v>
      </c>
      <c r="K13" s="30" t="s">
        <v>167</v>
      </c>
      <c r="L13" s="30" t="s">
        <v>167</v>
      </c>
      <c r="M13" s="30" t="s">
        <v>167</v>
      </c>
      <c r="N13" s="30" t="s">
        <v>167</v>
      </c>
    </row>
    <row r="14" spans="1:14" s="29" customFormat="1" ht="21" customHeight="1" x14ac:dyDescent="0.15">
      <c r="A14" s="36" t="s">
        <v>171</v>
      </c>
      <c r="B14" s="35">
        <f>C14-0.8</f>
        <v>19.899999999999999</v>
      </c>
      <c r="C14" s="35">
        <f>D14-0.8</f>
        <v>20.7</v>
      </c>
      <c r="D14" s="33">
        <v>21.5</v>
      </c>
      <c r="E14" s="35">
        <f>D14+0.8</f>
        <v>22.3</v>
      </c>
      <c r="F14" s="35">
        <f>E14+0.8</f>
        <v>23.1</v>
      </c>
      <c r="G14" s="35">
        <f>F14+1.3</f>
        <v>24.400000000000002</v>
      </c>
      <c r="H14" s="259"/>
      <c r="I14" s="30" t="s">
        <v>172</v>
      </c>
      <c r="J14" s="30" t="s">
        <v>160</v>
      </c>
      <c r="K14" s="30" t="s">
        <v>166</v>
      </c>
      <c r="L14" s="30" t="s">
        <v>166</v>
      </c>
      <c r="M14" s="30" t="s">
        <v>167</v>
      </c>
      <c r="N14" s="30" t="s">
        <v>167</v>
      </c>
    </row>
    <row r="15" spans="1:14" s="29" customFormat="1" ht="21" customHeight="1" x14ac:dyDescent="0.15">
      <c r="A15" s="34" t="s">
        <v>173</v>
      </c>
      <c r="B15" s="35">
        <f>C15-0.7</f>
        <v>16.100000000000001</v>
      </c>
      <c r="C15" s="35">
        <f>D15-0.7</f>
        <v>16.8</v>
      </c>
      <c r="D15" s="33">
        <v>17.5</v>
      </c>
      <c r="E15" s="35">
        <f>D15+0.7</f>
        <v>18.2</v>
      </c>
      <c r="F15" s="35">
        <f>E15+0.7</f>
        <v>18.899999999999999</v>
      </c>
      <c r="G15" s="35">
        <f>F15+1</f>
        <v>19.899999999999999</v>
      </c>
      <c r="H15" s="259"/>
      <c r="I15" s="42" t="s">
        <v>207</v>
      </c>
      <c r="J15" s="42" t="s">
        <v>217</v>
      </c>
      <c r="K15" s="42" t="s">
        <v>218</v>
      </c>
      <c r="L15" s="42" t="s">
        <v>223</v>
      </c>
      <c r="M15" s="30" t="s">
        <v>169</v>
      </c>
      <c r="N15" s="30" t="s">
        <v>160</v>
      </c>
    </row>
    <row r="16" spans="1:14" s="29" customFormat="1" ht="21" customHeight="1" x14ac:dyDescent="0.15">
      <c r="A16" s="34" t="s">
        <v>174</v>
      </c>
      <c r="B16" s="35">
        <f t="shared" ref="B16:B19" si="4">C16-0.5</f>
        <v>11</v>
      </c>
      <c r="C16" s="35">
        <f t="shared" ref="C16:C19" si="5">D16-0.5</f>
        <v>11.5</v>
      </c>
      <c r="D16" s="33">
        <v>12</v>
      </c>
      <c r="E16" s="35">
        <f t="shared" ref="E16:E19" si="6">D16+0.5</f>
        <v>12.5</v>
      </c>
      <c r="F16" s="35">
        <f t="shared" ref="F16:F19" si="7">E16+0.5</f>
        <v>13</v>
      </c>
      <c r="G16" s="35">
        <f>F16+0.7</f>
        <v>13.7</v>
      </c>
      <c r="H16" s="259"/>
      <c r="I16" s="30" t="s">
        <v>172</v>
      </c>
      <c r="J16" s="30" t="s">
        <v>167</v>
      </c>
      <c r="K16" s="30" t="s">
        <v>216</v>
      </c>
      <c r="L16" s="30" t="s">
        <v>160</v>
      </c>
      <c r="M16" s="30" t="s">
        <v>169</v>
      </c>
      <c r="N16" s="30" t="s">
        <v>160</v>
      </c>
    </row>
    <row r="17" spans="1:14" s="29" customFormat="1" ht="21" customHeight="1" x14ac:dyDescent="0.15">
      <c r="A17" s="34" t="s">
        <v>175</v>
      </c>
      <c r="B17" s="35">
        <f t="shared" si="4"/>
        <v>12</v>
      </c>
      <c r="C17" s="35">
        <f t="shared" si="5"/>
        <v>12.5</v>
      </c>
      <c r="D17" s="33">
        <v>13</v>
      </c>
      <c r="E17" s="35">
        <f t="shared" si="6"/>
        <v>13.5</v>
      </c>
      <c r="F17" s="35">
        <f t="shared" si="7"/>
        <v>14</v>
      </c>
      <c r="G17" s="35">
        <f>F17+0.7</f>
        <v>14.7</v>
      </c>
      <c r="H17" s="259"/>
      <c r="I17" s="30" t="s">
        <v>160</v>
      </c>
      <c r="J17" s="30" t="s">
        <v>160</v>
      </c>
      <c r="K17" s="30" t="s">
        <v>160</v>
      </c>
      <c r="L17" s="30" t="s">
        <v>160</v>
      </c>
      <c r="M17" s="30" t="s">
        <v>160</v>
      </c>
      <c r="N17" s="30" t="s">
        <v>160</v>
      </c>
    </row>
    <row r="18" spans="1:14" s="29" customFormat="1" ht="21" customHeight="1" x14ac:dyDescent="0.15">
      <c r="A18" s="34" t="s">
        <v>176</v>
      </c>
      <c r="B18" s="35">
        <f t="shared" si="4"/>
        <v>34.5</v>
      </c>
      <c r="C18" s="35">
        <f t="shared" si="5"/>
        <v>35</v>
      </c>
      <c r="D18" s="33">
        <v>35.5</v>
      </c>
      <c r="E18" s="35">
        <f t="shared" si="6"/>
        <v>36</v>
      </c>
      <c r="F18" s="35">
        <f t="shared" si="7"/>
        <v>36.5</v>
      </c>
      <c r="G18" s="35">
        <f>F18+0.5</f>
        <v>37</v>
      </c>
      <c r="H18" s="259"/>
      <c r="I18" s="30" t="s">
        <v>177</v>
      </c>
      <c r="J18" s="30" t="s">
        <v>167</v>
      </c>
      <c r="K18" s="30" t="s">
        <v>167</v>
      </c>
      <c r="L18" s="30" t="s">
        <v>284</v>
      </c>
      <c r="M18" s="30" t="s">
        <v>167</v>
      </c>
      <c r="N18" s="30" t="s">
        <v>154</v>
      </c>
    </row>
    <row r="19" spans="1:14" s="29" customFormat="1" ht="21" customHeight="1" x14ac:dyDescent="0.15">
      <c r="A19" s="34" t="s">
        <v>178</v>
      </c>
      <c r="B19" s="35">
        <f t="shared" si="4"/>
        <v>22.5</v>
      </c>
      <c r="C19" s="35">
        <f t="shared" si="5"/>
        <v>23</v>
      </c>
      <c r="D19" s="33">
        <v>23.5</v>
      </c>
      <c r="E19" s="35">
        <f t="shared" si="6"/>
        <v>24</v>
      </c>
      <c r="F19" s="35">
        <f t="shared" si="7"/>
        <v>24.5</v>
      </c>
      <c r="G19" s="35">
        <f>F19+0.75</f>
        <v>25.25</v>
      </c>
      <c r="H19" s="259"/>
      <c r="I19" s="30" t="s">
        <v>172</v>
      </c>
      <c r="J19" s="30" t="s">
        <v>160</v>
      </c>
      <c r="K19" s="30" t="s">
        <v>166</v>
      </c>
      <c r="L19" s="30" t="s">
        <v>166</v>
      </c>
      <c r="M19" s="30" t="s">
        <v>167</v>
      </c>
      <c r="N19" s="30" t="s">
        <v>167</v>
      </c>
    </row>
    <row r="20" spans="1:14" s="29" customFormat="1" ht="21" customHeight="1" x14ac:dyDescent="0.15">
      <c r="A20" s="34" t="s">
        <v>179</v>
      </c>
      <c r="B20" s="35">
        <f t="shared" ref="B20:B22" si="8">C20</f>
        <v>18.5</v>
      </c>
      <c r="C20" s="35">
        <f>D20-1</f>
        <v>18.5</v>
      </c>
      <c r="D20" s="33">
        <v>19.5</v>
      </c>
      <c r="E20" s="35">
        <f t="shared" ref="E20:E22" si="9">D20</f>
        <v>19.5</v>
      </c>
      <c r="F20" s="35">
        <f>E20+1.5</f>
        <v>21</v>
      </c>
      <c r="G20" s="35">
        <f t="shared" ref="G20:G22" si="10">F20</f>
        <v>21</v>
      </c>
      <c r="H20" s="259"/>
      <c r="I20" s="30" t="s">
        <v>160</v>
      </c>
      <c r="J20" s="30" t="s">
        <v>160</v>
      </c>
      <c r="K20" s="30" t="s">
        <v>160</v>
      </c>
      <c r="L20" s="30" t="s">
        <v>160</v>
      </c>
      <c r="M20" s="30" t="s">
        <v>160</v>
      </c>
      <c r="N20" s="30" t="s">
        <v>160</v>
      </c>
    </row>
    <row r="21" spans="1:14" s="29" customFormat="1" ht="29.1" customHeight="1" x14ac:dyDescent="0.15">
      <c r="A21" s="34" t="s">
        <v>180</v>
      </c>
      <c r="B21" s="35">
        <f t="shared" si="8"/>
        <v>17</v>
      </c>
      <c r="C21" s="35">
        <f>D21-0.5</f>
        <v>17</v>
      </c>
      <c r="D21" s="33">
        <v>17.5</v>
      </c>
      <c r="E21" s="35">
        <f t="shared" si="9"/>
        <v>17.5</v>
      </c>
      <c r="F21" s="35">
        <f>E21+1</f>
        <v>18.5</v>
      </c>
      <c r="G21" s="35">
        <f t="shared" si="10"/>
        <v>18.5</v>
      </c>
      <c r="H21" s="261"/>
      <c r="I21" s="30" t="s">
        <v>160</v>
      </c>
      <c r="J21" s="30" t="s">
        <v>160</v>
      </c>
      <c r="K21" s="30" t="s">
        <v>160</v>
      </c>
      <c r="L21" s="30" t="s">
        <v>160</v>
      </c>
      <c r="M21" s="30" t="s">
        <v>160</v>
      </c>
      <c r="N21" s="30" t="s">
        <v>160</v>
      </c>
    </row>
    <row r="22" spans="1:14" ht="17.25" x14ac:dyDescent="0.15">
      <c r="A22" s="37" t="s">
        <v>181</v>
      </c>
      <c r="B22" s="38">
        <f t="shared" si="8"/>
        <v>10.8</v>
      </c>
      <c r="C22" s="38">
        <f>D22</f>
        <v>10.8</v>
      </c>
      <c r="D22" s="38">
        <v>10.8</v>
      </c>
      <c r="E22" s="38">
        <f t="shared" si="9"/>
        <v>10.8</v>
      </c>
      <c r="F22" s="39">
        <f>E22</f>
        <v>10.8</v>
      </c>
      <c r="G22" s="38">
        <f t="shared" si="10"/>
        <v>10.8</v>
      </c>
      <c r="H22" s="40"/>
      <c r="I22" s="30" t="s">
        <v>160</v>
      </c>
      <c r="J22" s="30" t="s">
        <v>160</v>
      </c>
      <c r="K22" s="30" t="s">
        <v>166</v>
      </c>
      <c r="L22" s="30" t="s">
        <v>160</v>
      </c>
      <c r="M22" s="30" t="s">
        <v>160</v>
      </c>
      <c r="N22" s="30" t="s">
        <v>160</v>
      </c>
    </row>
    <row r="23" spans="1:14" ht="14.25" x14ac:dyDescent="0.15">
      <c r="A23" s="28" t="s">
        <v>184</v>
      </c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</row>
    <row r="24" spans="1:14" ht="14.25" x14ac:dyDescent="0.15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</row>
    <row r="25" spans="1:14" ht="26.1" customHeight="1" x14ac:dyDescent="0.15">
      <c r="I25" s="43" t="s">
        <v>387</v>
      </c>
      <c r="J25" s="44"/>
      <c r="K25" s="43" t="s">
        <v>285</v>
      </c>
      <c r="L25" s="43"/>
      <c r="M25" s="43" t="s">
        <v>186</v>
      </c>
      <c r="N25" s="28" t="s">
        <v>138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39" type="noConversion"/>
  <pageMargins left="0.75138888888888899" right="0.75138888888888899" top="1" bottom="1" header="0.5" footer="0.5"/>
  <pageSetup paperSize="9" scale="70" fitToHeight="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workbookViewId="0">
      <selection activeCell="K19" sqref="K19"/>
    </sheetView>
  </sheetViews>
  <sheetFormatPr defaultColWidth="9" defaultRowHeight="14.25" x14ac:dyDescent="0.1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9" t="s">
        <v>286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</row>
    <row r="2" spans="1:15" s="1" customFormat="1" ht="16.5" x14ac:dyDescent="0.3">
      <c r="A2" s="378" t="s">
        <v>287</v>
      </c>
      <c r="B2" s="379" t="s">
        <v>288</v>
      </c>
      <c r="C2" s="379" t="s">
        <v>289</v>
      </c>
      <c r="D2" s="379" t="s">
        <v>290</v>
      </c>
      <c r="E2" s="379" t="s">
        <v>291</v>
      </c>
      <c r="F2" s="379" t="s">
        <v>292</v>
      </c>
      <c r="G2" s="379" t="s">
        <v>293</v>
      </c>
      <c r="H2" s="379" t="s">
        <v>294</v>
      </c>
      <c r="I2" s="3" t="s">
        <v>295</v>
      </c>
      <c r="J2" s="3" t="s">
        <v>296</v>
      </c>
      <c r="K2" s="3" t="s">
        <v>297</v>
      </c>
      <c r="L2" s="3" t="s">
        <v>298</v>
      </c>
      <c r="M2" s="3" t="s">
        <v>299</v>
      </c>
      <c r="N2" s="379" t="s">
        <v>300</v>
      </c>
      <c r="O2" s="379" t="s">
        <v>301</v>
      </c>
    </row>
    <row r="3" spans="1:15" s="1" customFormat="1" ht="16.5" x14ac:dyDescent="0.3">
      <c r="A3" s="378"/>
      <c r="B3" s="380"/>
      <c r="C3" s="380"/>
      <c r="D3" s="380"/>
      <c r="E3" s="380"/>
      <c r="F3" s="380"/>
      <c r="G3" s="380"/>
      <c r="H3" s="380"/>
      <c r="I3" s="3" t="s">
        <v>302</v>
      </c>
      <c r="J3" s="3" t="s">
        <v>302</v>
      </c>
      <c r="K3" s="3" t="s">
        <v>302</v>
      </c>
      <c r="L3" s="3" t="s">
        <v>302</v>
      </c>
      <c r="M3" s="3" t="s">
        <v>302</v>
      </c>
      <c r="N3" s="380"/>
      <c r="O3" s="380"/>
    </row>
    <row r="4" spans="1:15" ht="28.5" x14ac:dyDescent="0.15">
      <c r="A4" s="5">
        <v>1</v>
      </c>
      <c r="B4" s="6" t="s">
        <v>303</v>
      </c>
      <c r="C4" s="23" t="s">
        <v>304</v>
      </c>
      <c r="D4" s="23" t="s">
        <v>116</v>
      </c>
      <c r="E4" s="23" t="s">
        <v>63</v>
      </c>
      <c r="F4" s="6"/>
      <c r="G4" s="6" t="s">
        <v>66</v>
      </c>
      <c r="H4" s="6"/>
      <c r="I4" s="6">
        <v>2</v>
      </c>
      <c r="J4" s="6">
        <v>1</v>
      </c>
      <c r="K4" s="6"/>
      <c r="L4" s="6">
        <v>1</v>
      </c>
      <c r="M4" s="6">
        <v>3</v>
      </c>
      <c r="N4" s="6">
        <f t="shared" ref="N4:N8" si="0">SUM(I4:M4)</f>
        <v>7</v>
      </c>
      <c r="O4" s="6" t="s">
        <v>305</v>
      </c>
    </row>
    <row r="5" spans="1:15" ht="28.5" x14ac:dyDescent="0.15">
      <c r="A5" s="5">
        <v>2</v>
      </c>
      <c r="B5" s="6" t="s">
        <v>303</v>
      </c>
      <c r="C5" s="23" t="s">
        <v>304</v>
      </c>
      <c r="D5" s="23" t="s">
        <v>116</v>
      </c>
      <c r="E5" s="23" t="s">
        <v>63</v>
      </c>
      <c r="F5" s="6"/>
      <c r="G5" s="13" t="s">
        <v>66</v>
      </c>
      <c r="H5" s="5"/>
      <c r="I5" s="6">
        <v>1</v>
      </c>
      <c r="J5" s="6">
        <v>3</v>
      </c>
      <c r="K5" s="6">
        <v>3</v>
      </c>
      <c r="L5" s="6">
        <v>2</v>
      </c>
      <c r="M5" s="6">
        <v>2</v>
      </c>
      <c r="N5" s="6">
        <f t="shared" si="0"/>
        <v>11</v>
      </c>
      <c r="O5" s="6" t="s">
        <v>305</v>
      </c>
    </row>
    <row r="6" spans="1:15" ht="28.5" x14ac:dyDescent="0.15">
      <c r="A6" s="5">
        <v>3</v>
      </c>
      <c r="B6" s="6" t="s">
        <v>303</v>
      </c>
      <c r="C6" s="23" t="s">
        <v>304</v>
      </c>
      <c r="D6" s="23" t="s">
        <v>116</v>
      </c>
      <c r="E6" s="23" t="s">
        <v>63</v>
      </c>
      <c r="F6" s="6"/>
      <c r="G6" s="13" t="s">
        <v>66</v>
      </c>
      <c r="H6" s="6"/>
      <c r="I6" s="6"/>
      <c r="J6" s="6">
        <v>2</v>
      </c>
      <c r="K6" s="6">
        <v>4</v>
      </c>
      <c r="L6" s="6">
        <v>1</v>
      </c>
      <c r="M6" s="6">
        <v>5</v>
      </c>
      <c r="N6" s="6">
        <f t="shared" si="0"/>
        <v>12</v>
      </c>
      <c r="O6" s="6" t="s">
        <v>305</v>
      </c>
    </row>
    <row r="7" spans="1:15" ht="28.5" x14ac:dyDescent="0.15">
      <c r="A7" s="5">
        <v>4</v>
      </c>
      <c r="B7" s="6" t="s">
        <v>306</v>
      </c>
      <c r="C7" s="23" t="s">
        <v>304</v>
      </c>
      <c r="D7" s="23" t="s">
        <v>116</v>
      </c>
      <c r="E7" s="23" t="s">
        <v>63</v>
      </c>
      <c r="F7" s="6"/>
      <c r="G7" s="13" t="s">
        <v>66</v>
      </c>
      <c r="H7" s="5"/>
      <c r="I7" s="6"/>
      <c r="J7" s="6">
        <v>1</v>
      </c>
      <c r="K7" s="6">
        <v>3</v>
      </c>
      <c r="L7" s="6">
        <v>2</v>
      </c>
      <c r="M7" s="5">
        <v>5</v>
      </c>
      <c r="N7" s="6">
        <f t="shared" si="0"/>
        <v>11</v>
      </c>
      <c r="O7" s="6" t="s">
        <v>305</v>
      </c>
    </row>
    <row r="8" spans="1:15" ht="28.5" x14ac:dyDescent="0.15">
      <c r="A8" s="5">
        <v>5</v>
      </c>
      <c r="B8" s="6" t="s">
        <v>306</v>
      </c>
      <c r="C8" s="23" t="s">
        <v>304</v>
      </c>
      <c r="D8" s="23" t="s">
        <v>116</v>
      </c>
      <c r="E8" s="23" t="s">
        <v>63</v>
      </c>
      <c r="F8" s="6"/>
      <c r="G8" s="13" t="s">
        <v>66</v>
      </c>
      <c r="H8" s="5"/>
      <c r="I8" s="6">
        <v>4</v>
      </c>
      <c r="J8" s="6"/>
      <c r="K8" s="6">
        <v>2</v>
      </c>
      <c r="L8" s="6">
        <v>2</v>
      </c>
      <c r="M8" s="5">
        <v>6</v>
      </c>
      <c r="N8" s="6">
        <f t="shared" si="0"/>
        <v>14</v>
      </c>
      <c r="O8" s="6" t="s">
        <v>305</v>
      </c>
    </row>
    <row r="9" spans="1:15" ht="28.5" x14ac:dyDescent="0.15">
      <c r="A9" s="5">
        <v>15</v>
      </c>
      <c r="B9" s="6" t="s">
        <v>308</v>
      </c>
      <c r="C9" s="23" t="s">
        <v>304</v>
      </c>
      <c r="D9" s="23" t="s">
        <v>117</v>
      </c>
      <c r="E9" s="23" t="s">
        <v>63</v>
      </c>
      <c r="F9" s="6"/>
      <c r="G9" s="13" t="s">
        <v>66</v>
      </c>
      <c r="H9" s="5"/>
      <c r="I9" s="6">
        <v>1</v>
      </c>
      <c r="J9" s="6">
        <v>1</v>
      </c>
      <c r="K9" s="6"/>
      <c r="L9" s="6"/>
      <c r="M9" s="6">
        <v>4</v>
      </c>
      <c r="N9" s="6"/>
      <c r="O9" s="6" t="s">
        <v>305</v>
      </c>
    </row>
    <row r="10" spans="1:15" ht="28.5" x14ac:dyDescent="0.15">
      <c r="A10" s="5">
        <v>16</v>
      </c>
      <c r="B10" s="6" t="s">
        <v>308</v>
      </c>
      <c r="C10" s="23" t="s">
        <v>304</v>
      </c>
      <c r="D10" s="23" t="s">
        <v>117</v>
      </c>
      <c r="E10" s="23" t="s">
        <v>63</v>
      </c>
      <c r="F10" s="6"/>
      <c r="G10" s="13" t="s">
        <v>66</v>
      </c>
      <c r="H10" s="5"/>
      <c r="I10" s="6">
        <v>2</v>
      </c>
      <c r="J10" s="6"/>
      <c r="K10" s="6">
        <v>1</v>
      </c>
      <c r="L10" s="6"/>
      <c r="M10" s="6">
        <v>6</v>
      </c>
      <c r="N10" s="6"/>
      <c r="O10" s="6" t="s">
        <v>305</v>
      </c>
    </row>
    <row r="11" spans="1:15" ht="28.5" x14ac:dyDescent="0.15">
      <c r="A11" s="5">
        <v>17</v>
      </c>
      <c r="B11" s="6" t="s">
        <v>309</v>
      </c>
      <c r="C11" s="23" t="s">
        <v>304</v>
      </c>
      <c r="D11" s="23" t="s">
        <v>117</v>
      </c>
      <c r="E11" s="23" t="s">
        <v>63</v>
      </c>
      <c r="F11" s="6"/>
      <c r="G11" s="13" t="s">
        <v>66</v>
      </c>
      <c r="H11" s="5"/>
      <c r="I11" s="6">
        <v>1</v>
      </c>
      <c r="J11" s="6"/>
      <c r="K11" s="6">
        <v>3</v>
      </c>
      <c r="L11" s="6"/>
      <c r="M11" s="6">
        <v>4</v>
      </c>
      <c r="N11" s="6"/>
      <c r="O11" s="6" t="s">
        <v>305</v>
      </c>
    </row>
    <row r="12" spans="1:15" ht="28.5" x14ac:dyDescent="0.15">
      <c r="A12" s="5">
        <v>18</v>
      </c>
      <c r="B12" s="6" t="s">
        <v>310</v>
      </c>
      <c r="C12" s="23" t="s">
        <v>304</v>
      </c>
      <c r="D12" s="23" t="s">
        <v>117</v>
      </c>
      <c r="E12" s="23" t="s">
        <v>63</v>
      </c>
      <c r="F12" s="6"/>
      <c r="G12" s="13" t="s">
        <v>66</v>
      </c>
      <c r="H12" s="5"/>
      <c r="I12" s="6">
        <v>1</v>
      </c>
      <c r="J12" s="6"/>
      <c r="K12" s="6">
        <v>1</v>
      </c>
      <c r="L12" s="6"/>
      <c r="M12" s="6">
        <v>4</v>
      </c>
      <c r="N12" s="6"/>
      <c r="O12" s="6" t="s">
        <v>305</v>
      </c>
    </row>
    <row r="13" spans="1:15" ht="28.5" x14ac:dyDescent="0.15">
      <c r="A13" s="5">
        <v>19</v>
      </c>
      <c r="B13" s="6" t="s">
        <v>311</v>
      </c>
      <c r="C13" s="23" t="s">
        <v>304</v>
      </c>
      <c r="D13" s="23" t="s">
        <v>117</v>
      </c>
      <c r="E13" s="23" t="s">
        <v>63</v>
      </c>
      <c r="F13" s="6"/>
      <c r="G13" s="13" t="s">
        <v>66</v>
      </c>
      <c r="H13" s="5"/>
      <c r="I13" s="6"/>
      <c r="J13" s="6">
        <v>1</v>
      </c>
      <c r="K13" s="6">
        <v>1</v>
      </c>
      <c r="L13" s="6">
        <v>1</v>
      </c>
      <c r="M13" s="6">
        <v>6</v>
      </c>
      <c r="N13" s="6"/>
      <c r="O13" s="6" t="s">
        <v>305</v>
      </c>
    </row>
    <row r="14" spans="1:15" ht="28.5" x14ac:dyDescent="0.15">
      <c r="A14" s="5">
        <v>20</v>
      </c>
      <c r="B14" s="6" t="s">
        <v>312</v>
      </c>
      <c r="C14" s="23" t="s">
        <v>304</v>
      </c>
      <c r="D14" s="23" t="s">
        <v>117</v>
      </c>
      <c r="E14" s="23" t="s">
        <v>63</v>
      </c>
      <c r="F14" s="6"/>
      <c r="G14" s="13" t="s">
        <v>66</v>
      </c>
      <c r="H14" s="5"/>
      <c r="I14" s="6">
        <v>1</v>
      </c>
      <c r="J14" s="6"/>
      <c r="K14" s="6"/>
      <c r="L14" s="6">
        <v>1</v>
      </c>
      <c r="M14" s="6">
        <v>4</v>
      </c>
      <c r="N14" s="6"/>
      <c r="O14" s="6" t="s">
        <v>305</v>
      </c>
    </row>
    <row r="15" spans="1:15" x14ac:dyDescent="0.15">
      <c r="A15" s="26"/>
      <c r="B15" s="6"/>
      <c r="C15" s="27"/>
      <c r="D15" s="6"/>
      <c r="E15" s="23"/>
      <c r="F15" s="6"/>
      <c r="G15" s="13"/>
      <c r="H15" s="5"/>
      <c r="I15" s="6"/>
      <c r="J15" s="6"/>
      <c r="K15" s="6"/>
      <c r="L15" s="6"/>
      <c r="M15" s="6"/>
      <c r="N15" s="6"/>
      <c r="O15" s="6"/>
    </row>
    <row r="16" spans="1:15" s="2" customFormat="1" ht="18.75" x14ac:dyDescent="0.15">
      <c r="A16" s="370" t="s">
        <v>388</v>
      </c>
      <c r="B16" s="371"/>
      <c r="C16" s="371"/>
      <c r="D16" s="372"/>
      <c r="E16" s="373"/>
      <c r="F16" s="374"/>
      <c r="G16" s="374"/>
      <c r="H16" s="374"/>
      <c r="I16" s="375"/>
      <c r="J16" s="370" t="s">
        <v>391</v>
      </c>
      <c r="K16" s="371"/>
      <c r="L16" s="371"/>
      <c r="M16" s="372"/>
      <c r="N16" s="10"/>
      <c r="O16" s="12"/>
    </row>
    <row r="17" spans="1:15" ht="16.5" x14ac:dyDescent="0.15">
      <c r="A17" s="376" t="s">
        <v>313</v>
      </c>
      <c r="B17" s="377"/>
      <c r="C17" s="377"/>
      <c r="D17" s="377"/>
      <c r="E17" s="377"/>
      <c r="F17" s="377"/>
      <c r="G17" s="377"/>
      <c r="H17" s="377"/>
      <c r="I17" s="377"/>
      <c r="J17" s="377"/>
      <c r="K17" s="377"/>
      <c r="L17" s="377"/>
      <c r="M17" s="377"/>
      <c r="N17" s="377"/>
      <c r="O17" s="377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9" type="noConversion"/>
  <dataValidations count="1">
    <dataValidation type="list" allowBlank="1" showInputMessage="1" showErrorMessage="1" sqref="O1 O3:O1048576">
      <formula1>"YES,NO"</formula1>
    </dataValidation>
  </dataValidations>
  <pageMargins left="0.75138888888888899" right="0.75138888888888899" top="1" bottom="1" header="0.5" footer="0.5"/>
  <pageSetup paperSize="9" scale="7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Jenny</cp:lastModifiedBy>
  <dcterms:created xsi:type="dcterms:W3CDTF">2020-03-11T01:34:00Z</dcterms:created>
  <dcterms:modified xsi:type="dcterms:W3CDTF">2024-02-20T02:55:00Z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