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8"/>
  </bookViews>
  <sheets>
    <sheet name="AQL2.5验货" sheetId="13" r:id="rId1"/>
    <sheet name="首期" sheetId="14" r:id="rId2"/>
    <sheet name="洗水尺寸表" sheetId="18" r:id="rId3"/>
    <sheet name="中期" sheetId="15" r:id="rId4"/>
    <sheet name="中期验货尺寸表" sheetId="19" r:id="rId5"/>
    <sheet name="尾期1" sheetId="16" r:id="rId6"/>
    <sheet name="验货尺寸表1" sheetId="17" r:id="rId7"/>
    <sheet name="尾期2" sheetId="20" r:id="rId8"/>
    <sheet name="验货尺寸表2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<sst xmlns="http://schemas.openxmlformats.org/spreadsheetml/2006/main" count="1116" uniqueCount="377">
  <si>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</si>
  <si>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</si>
  <si>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</si>
  <si>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</si>
  <si>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</si>
  <si>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</si>
  <si>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</si>
  <si>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</si>
  <si>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</si>
  <si>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</si>
  <si>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</si>
  <si>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</si>
  <si>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</si>
  <si>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</si>
  <si>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</si>
  <si>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</si>
  <si>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</si>
  <si>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</si>
  <si>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</si>
  <si>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</si>
  <si>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</si>
  <si>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</si>
  <si>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</si>
  <si>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</si>
  <si>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</si>
  <si>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</si>
  <si>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</si>
  <si>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</si>
  <si>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TAMMAM81235</t>
  </si>
  <si>
    <t>合同交期</t>
  </si>
  <si>
    <t>2024.1.15/2.20</t>
  </si>
  <si>
    <t>产前确认样</t>
  </si>
  <si>
    <t>有</t>
  </si>
  <si>
    <t>无</t>
  </si>
  <si>
    <t>品名</t>
  </si>
  <si>
    <t>男式徒步长裤</t>
  </si>
  <si>
    <t>上线日</t>
  </si>
  <si>
    <t>2023.12.4</t>
  </si>
  <si>
    <t>原辅材料卡</t>
  </si>
  <si>
    <t>色/号型数</t>
  </si>
  <si>
    <t>缝制预计完成日</t>
  </si>
  <si>
    <t>2024.2.4</t>
  </si>
  <si>
    <t>大货面料确认样</t>
  </si>
  <si>
    <t>订单数量</t>
  </si>
  <si>
    <t>包装预计完成日</t>
  </si>
  <si>
    <t>2024.2.8</t>
  </si>
  <si>
    <t>印花、刺绣确认样</t>
  </si>
  <si>
    <t>预计发货时间</t>
  </si>
  <si>
    <t>2024.1.12/2.15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</si>
  <si>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</si>
  <si>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</si>
  <si>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</si>
  <si>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</si>
  <si>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</si>
  <si>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</si>
  <si>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</si>
  <si>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</si>
  <si>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</si>
  <si>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</si>
  <si>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</si>
  <si>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</si>
  <si>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</si>
  <si>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</si>
  <si>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</si>
  <si>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</si>
  <si>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</si>
  <si>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</si>
  <si>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</si>
  <si>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</si>
  <si>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</si>
  <si>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</si>
  <si>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</si>
  <si>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</si>
  <si>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</si>
  <si>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</si>
  <si>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</si>
  <si>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</si>
  <si>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</si>
  <si>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</si>
  <si>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</si>
  <si>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</si>
  <si>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</si>
  <si>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</si>
  <si>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</si>
  <si>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</si>
  <si>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</si>
  <si>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</si>
  <si>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</si>
  <si>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</si>
  <si>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</si>
  <si>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蓝岩黑</t>
  </si>
  <si>
    <t>地茶色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</si>
  <si>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</si>
  <si>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</si>
  <si>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地茶色L#5件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</si>
  <si>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</si>
  <si>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</si>
  <si>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</si>
  <si>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</si>
  <si>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</si>
  <si>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1.侧袋拉链起浪</t>
  </si>
  <si>
    <t>2.0.1CM明线宽</t>
  </si>
  <si>
    <t>3.转移标有不良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</si>
  <si>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</si>
  <si>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</si>
  <si>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</si>
  <si>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</si>
  <si>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</si>
  <si>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</si>
  <si>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</si>
  <si>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</si>
  <si>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</si>
  <si>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</si>
  <si>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</si>
  <si>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</si>
  <si>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</si>
  <si>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</si>
  <si>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2023.12.9</t>
  </si>
  <si>
    <t>张爱萍</t>
  </si>
  <si>
    <t>部位名称</t>
  </si>
  <si>
    <t>指示规格  FINAL SPEC</t>
  </si>
  <si>
    <t>样品规格  SAMPLE SPEC</t>
  </si>
  <si>
    <t>地茶色L#1</t>
  </si>
  <si>
    <t>地茶色L#2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</si>
  <si>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</si>
  <si>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</si>
  <si>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</si>
  <si>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</si>
  <si>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</si>
  <si>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</si>
  <si>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</si>
  <si>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</si>
  <si>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</si>
  <si>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+2/+0.5</t>
  </si>
  <si>
    <t>+3/+1</t>
  </si>
  <si>
    <t>腰围 平量</t>
  </si>
  <si>
    <t>86</t>
  </si>
  <si>
    <t>0/0</t>
  </si>
  <si>
    <t>臀围</t>
  </si>
  <si>
    <t>+0.5/0</t>
  </si>
  <si>
    <t>+1/+0.5</t>
  </si>
  <si>
    <t>腿围/2</t>
  </si>
  <si>
    <t>+0.4/+0.2</t>
  </si>
  <si>
    <t>膝围/2</t>
  </si>
  <si>
    <t>-0.2/-0.3</t>
  </si>
  <si>
    <t>-0.2/-0.4</t>
  </si>
  <si>
    <t>脚口/2</t>
  </si>
  <si>
    <t>0/-0.2</t>
  </si>
  <si>
    <t>前裆长 含腰</t>
  </si>
  <si>
    <t>+0.2/0</t>
  </si>
  <si>
    <t>+0.5/+0.3</t>
  </si>
  <si>
    <t>后裆长 含腰</t>
  </si>
  <si>
    <t>+0.5/+0.2</t>
  </si>
  <si>
    <t>+0.6/+0.4</t>
  </si>
  <si>
    <t xml:space="preserve">     初期请洗测2-3件，有问题的另加测量数量。</t>
  </si>
  <si>
    <t>验货时间：2023.12.10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</si>
  <si>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</si>
  <si>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</si>
  <si>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</si>
  <si>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</si>
  <si>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</si>
  <si>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</si>
  <si>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</si>
  <si>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</si>
  <si>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</si>
  <si>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</si>
  <si>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</si>
  <si>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黑色：S#、XXL#各5件</t>
  </si>
  <si>
    <t>地茶色：M#5件</t>
  </si>
  <si>
    <t>山影灰：L#5件</t>
  </si>
  <si>
    <t>蓝岩黑：XL#、XXXL#各5件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</si>
  <si>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</si>
  <si>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</si>
  <si>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</si>
  <si>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1.兜口压褶</t>
  </si>
  <si>
    <t>2.侧兜拉链起浪</t>
  </si>
  <si>
    <t>【整改的严重缺陷及整改复核时间】</t>
  </si>
  <si>
    <t>2023.12.28</t>
  </si>
  <si>
    <t>+3+3.5</t>
  </si>
  <si>
    <t>+4+3</t>
  </si>
  <si>
    <t>+3+3</t>
  </si>
  <si>
    <t>+4+4</t>
  </si>
  <si>
    <t>+3+2.5</t>
  </si>
  <si>
    <t>-10</t>
  </si>
  <si>
    <t>0-0.6</t>
  </si>
  <si>
    <t>-1-1</t>
  </si>
  <si>
    <t>+0.50</t>
  </si>
  <si>
    <t>-1+0.4</t>
  </si>
  <si>
    <t>0+0.7</t>
  </si>
  <si>
    <t>-0.6-1</t>
  </si>
  <si>
    <t>+1.20</t>
  </si>
  <si>
    <t>0+1</t>
  </si>
  <si>
    <t>-1-0.8</t>
  </si>
  <si>
    <t>0+1.5</t>
  </si>
  <si>
    <t>+0.4-0.2</t>
  </si>
  <si>
    <t>-0.3+0.4</t>
  </si>
  <si>
    <t>-0.3-0.2</t>
  </si>
  <si>
    <t>-0.5-0.3</t>
  </si>
  <si>
    <t>-0.2+0.6</t>
  </si>
  <si>
    <t>-0.20</t>
  </si>
  <si>
    <t>+0.3+0.2</t>
  </si>
  <si>
    <t>-0.2-0.2</t>
  </si>
  <si>
    <t>-0.2+0.2</t>
  </si>
  <si>
    <t>-0.3-0.5</t>
  </si>
  <si>
    <t>0-0.2</t>
  </si>
  <si>
    <t>00</t>
  </si>
  <si>
    <t>验货时间：2024.12.29</t>
  </si>
  <si>
    <t>工厂负责人：张爱萍</t>
  </si>
  <si>
    <t>QC出货报告书</t>
  </si>
  <si>
    <t>产品名称</t>
  </si>
  <si>
    <t>合同日期</t>
  </si>
  <si>
    <t>2024.1.15</t>
  </si>
  <si>
    <t>检验资料确认</t>
  </si>
  <si>
    <t>交货形式</t>
  </si>
  <si>
    <t>面料第三方合格报告</t>
  </si>
  <si>
    <t>验货次数</t>
  </si>
  <si>
    <t>非直发</t>
  </si>
  <si>
    <t>电商</t>
  </si>
  <si>
    <t>天津NDC库</t>
  </si>
  <si>
    <t>直发</t>
  </si>
  <si>
    <t>成品第三方合格报告</t>
  </si>
  <si>
    <t>验货数量</t>
  </si>
  <si>
    <t>100/345</t>
  </si>
  <si>
    <t>入仓数量</t>
  </si>
  <si>
    <t>中期检验报告</t>
  </si>
  <si>
    <t>采购凭证号</t>
  </si>
  <si>
    <t>CGDD23101000089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</si>
  <si>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</si>
  <si>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</si>
  <si>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</si>
  <si>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</si>
  <si>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</si>
  <si>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</si>
  <si>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</si>
  <si>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</si>
  <si>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</si>
  <si>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</si>
  <si>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</si>
  <si>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</si>
  <si>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</si>
  <si>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</si>
  <si>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</si>
  <si>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</si>
  <si>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</si>
  <si>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</si>
  <si>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</si>
  <si>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</si>
  <si>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②检验明细：黑色：495#、638#、512#、393#、466#、/  黑色：506#、736#、708#、531#、429#、571#、</t>
  </si>
  <si>
    <t>蓝岩黑：156#、159#、162#、290#、163#、/                 蓝岩黑：310#、274#、265#、146#、761#、280#、</t>
  </si>
  <si>
    <t xml:space="preserve">                                                        地茶色：99#、85#、95#、29#、44#、51#</t>
  </si>
  <si>
    <t xml:space="preserve">                                                        山影灰：56#、63#、70#、74#、155#、</t>
  </si>
  <si>
    <t>电商：共抽验10箱，每箱10件，合计：100件                 NDC仓：共抽验23箱，每箱15件，合计：345件</t>
  </si>
  <si>
    <t>情况说明：</t>
  </si>
  <si>
    <t xml:space="preserve">【问题点描述】  </t>
  </si>
  <si>
    <t>1.烫折皱3件</t>
  </si>
  <si>
    <t>2.脏污少量</t>
  </si>
  <si>
    <t>3.压皱3件</t>
  </si>
  <si>
    <t>4.吃纵不匀2件</t>
  </si>
  <si>
    <t>5.标不好1件</t>
  </si>
  <si>
    <t>6.兜口压皱较多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</si>
  <si>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</si>
  <si>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</si>
  <si>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</si>
  <si>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</si>
  <si>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</si>
  <si>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</si>
  <si>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</si>
  <si>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此订单33486件，此次出货电商1005件/NDC18669件，按照AQL2.5的抽验要求，抽验445件，不良数量9件，在允许范围内，可以出货</t>
  </si>
  <si>
    <t>服装QC部门</t>
  </si>
  <si>
    <t>检验人</t>
  </si>
  <si>
    <t>2024.1.19</t>
  </si>
  <si>
    <t>验货时间：2024.1.19</t>
  </si>
  <si>
    <t>2024.2.20</t>
  </si>
  <si>
    <t>CGDD23101000090</t>
  </si>
  <si>
    <t>②检验明细：黑色：1027#、1033#、953#、933#、681#、906#、</t>
  </si>
  <si>
    <t xml:space="preserve">蓝岩黑：1088#、1087#、354#、307#、8725#、365#、         </t>
  </si>
  <si>
    <t>地茶色：368#、372#、194#、208#、214#、220#、</t>
  </si>
  <si>
    <t xml:space="preserve">                                                      </t>
  </si>
  <si>
    <t xml:space="preserve">共抽验18箱，每箱17件，合计：306件                </t>
  </si>
  <si>
    <t>1.标次品2件</t>
  </si>
  <si>
    <t>2.兜口折皱1件</t>
  </si>
  <si>
    <t>3.少量脏污线毛</t>
  </si>
  <si>
    <t>此订单33486件，此次出货13878件，按照AQL2.5的抽验要求，抽验306件，不良数量3件，在允许范围内，可以出货</t>
  </si>
  <si>
    <t>2024.1.30</t>
  </si>
  <si>
    <t>验货时间：2024.1.30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</si>
  <si>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</si>
  <si>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</si>
  <si>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</si>
  <si>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</si>
  <si>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</si>
  <si>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</si>
  <si>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</si>
  <si>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</si>
  <si>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</si>
  <si>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</si>
  <si>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</si>
  <si>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</si>
  <si>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</si>
  <si>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</si>
  <si>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</si>
  <si>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</si>
  <si>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</si>
  <si>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A-14-36-135</t>
  </si>
  <si>
    <t>FW10440</t>
  </si>
  <si>
    <t>台华</t>
  </si>
  <si>
    <t>A-14-36-114</t>
  </si>
  <si>
    <t>8-9-80</t>
  </si>
  <si>
    <t>A-1-131</t>
  </si>
  <si>
    <t>云母灰</t>
  </si>
  <si>
    <t>A-8-16-79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</si>
  <si>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</si>
  <si>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</si>
  <si>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</si>
  <si>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</si>
  <si>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</si>
  <si>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</si>
  <si>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</si>
  <si>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</si>
  <si>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</si>
  <si>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</si>
  <si>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</si>
  <si>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A-14-36-115</t>
  </si>
  <si>
    <t>A-26-36-92</t>
  </si>
  <si>
    <t>A-4-36-140</t>
  </si>
  <si>
    <t>18-36-3-119</t>
  </si>
  <si>
    <t>29-36-3-92</t>
  </si>
  <si>
    <t>5-9-65</t>
  </si>
  <si>
    <t>6-9-75</t>
  </si>
  <si>
    <t>3-98</t>
  </si>
  <si>
    <t>3-76</t>
  </si>
  <si>
    <t>1-70</t>
  </si>
  <si>
    <t>5-128</t>
  </si>
  <si>
    <t>A-7-87</t>
  </si>
  <si>
    <t>A-9-16-101</t>
  </si>
  <si>
    <t>A-16-6-114</t>
  </si>
  <si>
    <t>A-9-16-54</t>
  </si>
  <si>
    <t>18-16-3-101</t>
  </si>
  <si>
    <t>17-16-5-61</t>
  </si>
  <si>
    <t>11-16-128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</si>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</sst>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33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4" fillId="24" borderId="85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7" borderId="82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31" fillId="0" borderId="8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8" fillId="16" borderId="81" applyNumberFormat="0" applyAlignment="0" applyProtection="0">
      <alignment vertical="center"/>
    </xf>
    <xf numFmtId="0" fontId="45" fillId="16" borderId="85" applyNumberFormat="0" applyAlignment="0" applyProtection="0">
      <alignment vertical="center"/>
    </xf>
    <xf numFmtId="0" fontId="30" fillId="8" borderId="79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3" fillId="0" borderId="0">
      <alignment vertical="center"/>
    </xf>
    <xf numFmtId="0" fontId="13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3" fillId="0" borderId="0" xfId="50" applyFill="1" applyAlignment="1">
      <alignment horizontal="left" vertical="center"/>
    </xf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4" fillId="0" borderId="29" xfId="50" applyFont="1" applyFill="1" applyBorder="1" applyAlignment="1">
      <alignment horizontal="center" vertical="top"/>
    </xf>
    <xf numFmtId="0" fontId="15" fillId="0" borderId="3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vertical="center"/>
    </xf>
    <xf numFmtId="0" fontId="16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vertical="center"/>
    </xf>
    <xf numFmtId="58" fontId="17" fillId="0" borderId="14" xfId="50" applyNumberFormat="1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righ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right" vertical="center"/>
    </xf>
    <xf numFmtId="0" fontId="15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5" fillId="0" borderId="34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center"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3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5" fillId="0" borderId="33" xfId="50" applyFont="1" applyFill="1" applyBorder="1" applyAlignment="1">
      <alignment horizontal="left" vertical="center"/>
    </xf>
    <xf numFmtId="0" fontId="13" fillId="0" borderId="34" xfId="50" applyFill="1" applyBorder="1" applyAlignment="1">
      <alignment horizontal="center" vertical="center"/>
    </xf>
    <xf numFmtId="0" fontId="15" fillId="0" borderId="40" xfId="50" applyFont="1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58" fontId="17" fillId="0" borderId="34" xfId="50" applyNumberFormat="1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5" fillId="0" borderId="46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center" vertical="center"/>
    </xf>
    <xf numFmtId="0" fontId="17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 wrapText="1"/>
    </xf>
    <xf numFmtId="0" fontId="13" fillId="0" borderId="47" xfId="50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20" fillId="0" borderId="2" xfId="53" applyFont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3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left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8" fillId="0" borderId="32" xfId="50" applyFont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18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46" xfId="50" applyNumberFormat="1" applyFont="1" applyBorder="1" applyAlignment="1">
      <alignment horizontal="center" vertical="center"/>
    </xf>
    <xf numFmtId="0" fontId="18" fillId="0" borderId="32" xfId="50" applyFont="1" applyBorder="1" applyAlignment="1">
      <alignment vertical="center"/>
    </xf>
    <xf numFmtId="0" fontId="17" fillId="0" borderId="14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16" fillId="0" borderId="14" xfId="50" applyFont="1" applyBorder="1" applyAlignment="1">
      <alignment vertical="center"/>
    </xf>
    <xf numFmtId="0" fontId="16" fillId="0" borderId="46" xfId="50" applyFont="1" applyBorder="1" applyAlignment="1">
      <alignment vertical="center"/>
    </xf>
    <xf numFmtId="0" fontId="18" fillId="0" borderId="32" xfId="50" applyFont="1" applyBorder="1" applyAlignment="1">
      <alignment horizontal="center" vertical="center"/>
    </xf>
    <xf numFmtId="0" fontId="16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6" fillId="0" borderId="34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8" fillId="0" borderId="34" xfId="50" applyFont="1" applyBorder="1" applyAlignment="1">
      <alignment horizontal="left" vertical="center"/>
    </xf>
    <xf numFmtId="14" fontId="16" fillId="0" borderId="34" xfId="50" applyNumberFormat="1" applyFont="1" applyBorder="1" applyAlignment="1">
      <alignment horizontal="center" vertical="center"/>
    </xf>
    <xf numFmtId="14" fontId="16" fillId="0" borderId="47" xfId="50" applyNumberFormat="1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8" fillId="0" borderId="31" xfId="50" applyFont="1" applyBorder="1" applyAlignment="1">
      <alignment vertical="center"/>
    </xf>
    <xf numFmtId="0" fontId="13" fillId="0" borderId="14" xfId="50" applyFont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8" fillId="0" borderId="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left" vertical="center"/>
    </xf>
    <xf numFmtId="0" fontId="18" fillId="0" borderId="33" xfId="50" applyFont="1" applyBorder="1" applyAlignment="1">
      <alignment horizontal="center" vertical="center"/>
    </xf>
    <xf numFmtId="0" fontId="18" fillId="0" borderId="3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16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vertical="center"/>
    </xf>
    <xf numFmtId="0" fontId="16" fillId="0" borderId="54" xfId="50" applyFont="1" applyBorder="1" applyAlignment="1">
      <alignment vertical="center"/>
    </xf>
    <xf numFmtId="58" fontId="13" fillId="0" borderId="54" xfId="50" applyNumberFormat="1" applyFont="1" applyBorder="1" applyAlignment="1">
      <alignment vertical="center"/>
    </xf>
    <xf numFmtId="0" fontId="19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6" fillId="0" borderId="46" xfId="50" applyFont="1" applyBorder="1" applyAlignment="1">
      <alignment horizontal="left" vertical="center"/>
    </xf>
    <xf numFmtId="0" fontId="18" fillId="0" borderId="46" xfId="50" applyFont="1" applyBorder="1" applyAlignment="1">
      <alignment horizontal="center" vertical="center"/>
    </xf>
    <xf numFmtId="0" fontId="16" fillId="0" borderId="47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15" fillId="0" borderId="45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8" fillId="0" borderId="47" xfId="50" applyFont="1" applyBorder="1" applyAlignment="1">
      <alignment horizontal="center" vertical="center"/>
    </xf>
    <xf numFmtId="0" fontId="15" fillId="0" borderId="46" xfId="50" applyFont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6" fillId="0" borderId="59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3" fillId="0" borderId="54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3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6" fillId="0" borderId="37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8" fillId="0" borderId="33" xfId="50" applyFont="1" applyBorder="1" applyAlignment="1">
      <alignment vertical="center"/>
    </xf>
    <xf numFmtId="0" fontId="18" fillId="0" borderId="6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3" fillId="0" borderId="57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8" fillId="0" borderId="57" xfId="50" applyFont="1" applyBorder="1" applyAlignment="1">
      <alignment vertical="center"/>
    </xf>
    <xf numFmtId="0" fontId="18" fillId="0" borderId="56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8" fillId="0" borderId="42" xfId="50" applyFont="1" applyBorder="1" applyAlignment="1">
      <alignment horizontal="left" vertical="center" wrapText="1"/>
    </xf>
    <xf numFmtId="0" fontId="18" fillId="0" borderId="43" xfId="50" applyFont="1" applyBorder="1" applyAlignment="1">
      <alignment horizontal="left" vertical="center" wrapText="1"/>
    </xf>
    <xf numFmtId="0" fontId="18" fillId="0" borderId="5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6" fillId="0" borderId="14" xfId="50" applyNumberFormat="1" applyFont="1" applyBorder="1" applyAlignment="1">
      <alignment horizontal="center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9" fontId="16" fillId="0" borderId="41" xfId="50" applyNumberFormat="1" applyFont="1" applyBorder="1" applyAlignment="1">
      <alignment horizontal="left" vertical="center"/>
    </xf>
    <xf numFmtId="9" fontId="16" fillId="0" borderId="36" xfId="50" applyNumberFormat="1" applyFont="1" applyBorder="1" applyAlignment="1">
      <alignment horizontal="left" vertical="center"/>
    </xf>
    <xf numFmtId="9" fontId="16" fillId="0" borderId="42" xfId="50" applyNumberFormat="1" applyFont="1" applyBorder="1" applyAlignment="1">
      <alignment horizontal="left" vertical="center"/>
    </xf>
    <xf numFmtId="9" fontId="16" fillId="0" borderId="43" xfId="50" applyNumberFormat="1" applyFont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0" fontId="19" fillId="0" borderId="67" xfId="50" applyFont="1" applyBorder="1" applyAlignment="1">
      <alignment vertical="center"/>
    </xf>
    <xf numFmtId="58" fontId="13" fillId="0" borderId="52" xfId="50" applyNumberFormat="1" applyFont="1" applyBorder="1" applyAlignment="1">
      <alignment vertical="center"/>
    </xf>
    <xf numFmtId="0" fontId="19" fillId="0" borderId="40" xfId="50" applyFont="1" applyBorder="1" applyAlignment="1">
      <alignment horizontal="center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3" fillId="0" borderId="67" xfId="50" applyFont="1" applyBorder="1" applyAlignment="1">
      <alignment vertical="center"/>
    </xf>
    <xf numFmtId="0" fontId="18" fillId="0" borderId="68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16" fillId="0" borderId="61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50" xfId="50" applyFont="1" applyBorder="1" applyAlignment="1">
      <alignment horizontal="left" vertical="center" wrapText="1"/>
    </xf>
    <xf numFmtId="0" fontId="18" fillId="0" borderId="61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17" fillId="0" borderId="46" xfId="5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6" fillId="0" borderId="48" xfId="50" applyNumberFormat="1" applyFont="1" applyBorder="1" applyAlignment="1">
      <alignment horizontal="left" vertical="center"/>
    </xf>
    <xf numFmtId="9" fontId="16" fillId="0" borderId="50" xfId="50" applyNumberFormat="1" applyFont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19" fillId="0" borderId="70" xfId="50" applyFont="1" applyBorder="1" applyAlignment="1">
      <alignment horizontal="center" vertical="center"/>
    </xf>
    <xf numFmtId="0" fontId="16" fillId="0" borderId="67" xfId="50" applyFont="1" applyBorder="1" applyAlignment="1">
      <alignment horizontal="center" vertical="center"/>
    </xf>
    <xf numFmtId="0" fontId="16" fillId="0" borderId="68" xfId="50" applyFont="1" applyBorder="1" applyAlignment="1">
      <alignment horizontal="center" vertical="center"/>
    </xf>
    <xf numFmtId="0" fontId="16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1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/>
    <xf numFmtId="0" fontId="0" fillId="0" borderId="77" xfId="0" applyBorder="1"/>
    <xf numFmtId="0" fontId="0" fillId="0" borderId="78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668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79107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668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7202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19050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009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629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199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199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19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390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010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6</xdr:col>
          <xdr:colOff>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006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79107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675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105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485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105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198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198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198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4</xdr:col>
          <xdr:colOff>44450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89420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276225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3700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260350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59205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1605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9</xdr:col>
          <xdr:colOff>20955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550926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67259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4</xdr:col>
          <xdr:colOff>53975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191325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116205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3886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490855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46272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490855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46272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116205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3886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490855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46272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173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173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133985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44080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173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105410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26935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6935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6935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4</xdr:col>
          <xdr:colOff>44450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189420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336550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43395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336550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43395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506730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14515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546100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55778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163830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029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88900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31965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133985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44080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133985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44080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6935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105410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26935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105410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26935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355600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7350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4</xdr:col>
          <xdr:colOff>101600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65608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4</xdr:col>
          <xdr:colOff>44450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189420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412750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27825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479425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3540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430530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3857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4</xdr:col>
          <xdr:colOff>44450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189420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0</xdr:row>
          <xdr:rowOff>238125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1</xdr:row>
          <xdr:rowOff>85725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228600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800100</xdr:colOff>
          <xdr:row>0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47625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9525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0</xdr:row>
          <xdr:rowOff>266700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66675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9525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790575</xdr:colOff>
          <xdr:row>0</xdr:row>
          <xdr:rowOff>180975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647700</xdr:colOff>
          <xdr:row>0</xdr:row>
          <xdr:rowOff>180975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238125</xdr:colOff>
          <xdr:row>0</xdr:row>
          <xdr:rowOff>180975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180975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419100</xdr:colOff>
          <xdr:row>1</xdr:row>
          <xdr:rowOff>9525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255270</xdr:colOff>
          <xdr:row>2</xdr:row>
          <xdr:rowOff>66675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571500</xdr:colOff>
          <xdr:row>0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581025</xdr:colOff>
          <xdr:row>0</xdr:row>
          <xdr:rowOff>209550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0" y="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676275</xdr:colOff>
          <xdr:row>0</xdr:row>
          <xdr:rowOff>190500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0" y="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4</xdr:col>
          <xdr:colOff>44450</xdr:colOff>
          <xdr:row>12</xdr:row>
          <xdr:rowOff>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9420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587375</xdr:colOff>
          <xdr:row>37</xdr:row>
          <xdr:rowOff>0</xdr:rowOff>
        </xdr:from>
        <xdr:to>
          <xdr:col>2</xdr:col>
          <xdr:colOff>276225</xdr:colOff>
          <xdr:row>38</xdr:row>
          <xdr:rowOff>0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143700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260350</xdr:colOff>
          <xdr:row>8</xdr:row>
          <xdr:rowOff>104775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1259205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416052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9</xdr:col>
          <xdr:colOff>20955</xdr:colOff>
          <xdr:row>38</xdr:row>
          <xdr:rowOff>0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550926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672592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4</xdr:col>
          <xdr:colOff>53975</xdr:colOff>
          <xdr:row>13</xdr:row>
          <xdr:rowOff>180975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191325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116205</xdr:colOff>
          <xdr:row>12</xdr:row>
          <xdr:rowOff>0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3886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490855</xdr:colOff>
          <xdr:row>12</xdr:row>
          <xdr:rowOff>95250</xdr:rowOff>
        </xdr:to>
        <xdr:sp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46272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490855</xdr:colOff>
          <xdr:row>13</xdr:row>
          <xdr:rowOff>57150</xdr:rowOff>
        </xdr:to>
        <xdr:sp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46272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116205</xdr:colOff>
          <xdr:row>13</xdr:row>
          <xdr:rowOff>180975</xdr:rowOff>
        </xdr:to>
        <xdr:sp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3886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490855</xdr:colOff>
          <xdr:row>14</xdr:row>
          <xdr:rowOff>0</xdr:rowOff>
        </xdr:to>
        <xdr:sp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46272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7173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7173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133985</xdr:colOff>
          <xdr:row>13</xdr:row>
          <xdr:rowOff>180975</xdr:rowOff>
        </xdr:to>
        <xdr:sp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644080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7173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105410</xdr:colOff>
          <xdr:row>5</xdr:row>
          <xdr:rowOff>180975</xdr:rowOff>
        </xdr:to>
        <xdr:sp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626935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6935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6935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4</xdr:col>
          <xdr:colOff>44450</xdr:colOff>
          <xdr:row>9</xdr:row>
          <xdr:rowOff>0</xdr:rowOff>
        </xdr:to>
        <xdr:sp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189420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336550</xdr:colOff>
          <xdr:row>9</xdr:row>
          <xdr:rowOff>0</xdr:rowOff>
        </xdr:to>
        <xdr:sp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243395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336550</xdr:colOff>
          <xdr:row>10</xdr:row>
          <xdr:rowOff>0</xdr:rowOff>
        </xdr:to>
        <xdr:sp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243395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506730</xdr:colOff>
          <xdr:row>8</xdr:row>
          <xdr:rowOff>0</xdr:rowOff>
        </xdr:to>
        <xdr:sp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314515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546100</xdr:colOff>
          <xdr:row>8</xdr:row>
          <xdr:rowOff>0</xdr:rowOff>
        </xdr:to>
        <xdr:sp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255778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163830</xdr:colOff>
          <xdr:row>8</xdr:row>
          <xdr:rowOff>0</xdr:rowOff>
        </xdr:to>
        <xdr:sp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4029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88900</xdr:colOff>
          <xdr:row>24</xdr:row>
          <xdr:rowOff>0</xdr:rowOff>
        </xdr:to>
        <xdr:sp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>
            <a:xfrm>
              <a:off x="231965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133985</xdr:colOff>
          <xdr:row>12</xdr:row>
          <xdr:rowOff>0</xdr:rowOff>
        </xdr:to>
        <xdr:sp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>
            <a:xfrm>
              <a:off x="644080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133985</xdr:colOff>
          <xdr:row>13</xdr:row>
          <xdr:rowOff>0</xdr:rowOff>
        </xdr:to>
        <xdr:sp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>
            <a:xfrm>
              <a:off x="644080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>
            <a:xfrm>
              <a:off x="6935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105410</xdr:colOff>
          <xdr:row>5</xdr:row>
          <xdr:rowOff>0</xdr:rowOff>
        </xdr:to>
        <xdr:sp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>
            <a:xfrm>
              <a:off x="626935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105410</xdr:colOff>
          <xdr:row>4</xdr:row>
          <xdr:rowOff>0</xdr:rowOff>
        </xdr:to>
        <xdr:sp>
          <xdr:nvSpPr>
            <xdr:cNvPr id="8261" name="Check Box 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>
            <a:xfrm>
              <a:off x="626935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355600</xdr:colOff>
          <xdr:row>13</xdr:row>
          <xdr:rowOff>57150</xdr:rowOff>
        </xdr:to>
        <xdr:sp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>
            <a:xfrm>
              <a:off x="137350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4</xdr:col>
          <xdr:colOff>101600</xdr:colOff>
          <xdr:row>25</xdr:row>
          <xdr:rowOff>28575</xdr:rowOff>
        </xdr:to>
        <xdr:sp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>
            <a:xfrm>
              <a:off x="165608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4</xdr:col>
          <xdr:colOff>44450</xdr:colOff>
          <xdr:row>13</xdr:row>
          <xdr:rowOff>0</xdr:rowOff>
        </xdr:to>
        <xdr:sp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>
            <a:xfrm>
              <a:off x="189420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412750</xdr:colOff>
          <xdr:row>13</xdr:row>
          <xdr:rowOff>180975</xdr:rowOff>
        </xdr:to>
        <xdr:sp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>
            <a:xfrm>
              <a:off x="127825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479425</xdr:colOff>
          <xdr:row>12</xdr:row>
          <xdr:rowOff>28575</xdr:rowOff>
        </xdr:to>
        <xdr:sp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>
            <a:xfrm>
              <a:off x="133540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430530</xdr:colOff>
          <xdr:row>13</xdr:row>
          <xdr:rowOff>9525</xdr:rowOff>
        </xdr:to>
        <xdr:sp>
          <xdr:nvSpPr>
            <xdr:cNvPr id="8267" name="Check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>
            <a:xfrm>
              <a:off x="3857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4</xdr:col>
          <xdr:colOff>44450</xdr:colOff>
          <xdr:row>8</xdr:row>
          <xdr:rowOff>0</xdr:rowOff>
        </xdr:to>
        <xdr:sp>
          <xdr:nvSpPr>
            <xdr:cNvPr id="8268" name="Check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>
            <a:xfrm>
              <a:off x="189420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225425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301625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225425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301625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8" Type="http://schemas.openxmlformats.org/officeDocument/2006/relationships/ctrlProp" Target="../ctrlProps/ctrlProp215.xml"/><Relationship Id="rId77" Type="http://schemas.openxmlformats.org/officeDocument/2006/relationships/ctrlProp" Target="../ctrlProps/ctrlProp214.xml"/><Relationship Id="rId76" Type="http://schemas.openxmlformats.org/officeDocument/2006/relationships/ctrlProp" Target="../ctrlProps/ctrlProp213.xml"/><Relationship Id="rId75" Type="http://schemas.openxmlformats.org/officeDocument/2006/relationships/ctrlProp" Target="../ctrlProps/ctrlProp212.xml"/><Relationship Id="rId74" Type="http://schemas.openxmlformats.org/officeDocument/2006/relationships/ctrlProp" Target="../ctrlProps/ctrlProp211.xml"/><Relationship Id="rId73" Type="http://schemas.openxmlformats.org/officeDocument/2006/relationships/ctrlProp" Target="../ctrlProps/ctrlProp210.xml"/><Relationship Id="rId72" Type="http://schemas.openxmlformats.org/officeDocument/2006/relationships/ctrlProp" Target="../ctrlProps/ctrlProp209.xml"/><Relationship Id="rId71" Type="http://schemas.openxmlformats.org/officeDocument/2006/relationships/ctrlProp" Target="../ctrlProps/ctrlProp208.xml"/><Relationship Id="rId70" Type="http://schemas.openxmlformats.org/officeDocument/2006/relationships/ctrlProp" Target="../ctrlProps/ctrlProp207.xml"/><Relationship Id="rId7" Type="http://schemas.openxmlformats.org/officeDocument/2006/relationships/ctrlProp" Target="../ctrlProps/ctrlProp144.xml"/><Relationship Id="rId69" Type="http://schemas.openxmlformats.org/officeDocument/2006/relationships/ctrlProp" Target="../ctrlProps/ctrlProp206.xml"/><Relationship Id="rId68" Type="http://schemas.openxmlformats.org/officeDocument/2006/relationships/ctrlProp" Target="../ctrlProps/ctrlProp205.xml"/><Relationship Id="rId67" Type="http://schemas.openxmlformats.org/officeDocument/2006/relationships/ctrlProp" Target="../ctrlProps/ctrlProp204.xml"/><Relationship Id="rId66" Type="http://schemas.openxmlformats.org/officeDocument/2006/relationships/ctrlProp" Target="../ctrlProps/ctrlProp203.xml"/><Relationship Id="rId65" Type="http://schemas.openxmlformats.org/officeDocument/2006/relationships/ctrlProp" Target="../ctrlProps/ctrlProp202.xml"/><Relationship Id="rId64" Type="http://schemas.openxmlformats.org/officeDocument/2006/relationships/ctrlProp" Target="../ctrlProps/ctrlProp201.xml"/><Relationship Id="rId63" Type="http://schemas.openxmlformats.org/officeDocument/2006/relationships/ctrlProp" Target="../ctrlProps/ctrlProp200.xml"/><Relationship Id="rId62" Type="http://schemas.openxmlformats.org/officeDocument/2006/relationships/ctrlProp" Target="../ctrlProps/ctrlProp199.xml"/><Relationship Id="rId61" Type="http://schemas.openxmlformats.org/officeDocument/2006/relationships/ctrlProp" Target="../ctrlProps/ctrlProp198.xml"/><Relationship Id="rId60" Type="http://schemas.openxmlformats.org/officeDocument/2006/relationships/ctrlProp" Target="../ctrlProps/ctrlProp197.xml"/><Relationship Id="rId6" Type="http://schemas.openxmlformats.org/officeDocument/2006/relationships/ctrlProp" Target="../ctrlProps/ctrlProp143.xml"/><Relationship Id="rId59" Type="http://schemas.openxmlformats.org/officeDocument/2006/relationships/ctrlProp" Target="../ctrlProps/ctrlProp196.xml"/><Relationship Id="rId58" Type="http://schemas.openxmlformats.org/officeDocument/2006/relationships/ctrlProp" Target="../ctrlProps/ctrlProp195.xml"/><Relationship Id="rId57" Type="http://schemas.openxmlformats.org/officeDocument/2006/relationships/ctrlProp" Target="../ctrlProps/ctrlProp194.xml"/><Relationship Id="rId56" Type="http://schemas.openxmlformats.org/officeDocument/2006/relationships/ctrlProp" Target="../ctrlProps/ctrlProp193.xml"/><Relationship Id="rId55" Type="http://schemas.openxmlformats.org/officeDocument/2006/relationships/ctrlProp" Target="../ctrlProps/ctrlProp192.xml"/><Relationship Id="rId54" Type="http://schemas.openxmlformats.org/officeDocument/2006/relationships/ctrlProp" Target="../ctrlProps/ctrlProp191.xml"/><Relationship Id="rId53" Type="http://schemas.openxmlformats.org/officeDocument/2006/relationships/ctrlProp" Target="../ctrlProps/ctrlProp190.xml"/><Relationship Id="rId52" Type="http://schemas.openxmlformats.org/officeDocument/2006/relationships/ctrlProp" Target="../ctrlProps/ctrlProp189.xml"/><Relationship Id="rId51" Type="http://schemas.openxmlformats.org/officeDocument/2006/relationships/ctrlProp" Target="../ctrlProps/ctrlProp188.xml"/><Relationship Id="rId50" Type="http://schemas.openxmlformats.org/officeDocument/2006/relationships/ctrlProp" Target="../ctrlProps/ctrlProp187.xml"/><Relationship Id="rId5" Type="http://schemas.openxmlformats.org/officeDocument/2006/relationships/ctrlProp" Target="../ctrlProps/ctrlProp142.xml"/><Relationship Id="rId49" Type="http://schemas.openxmlformats.org/officeDocument/2006/relationships/ctrlProp" Target="../ctrlProps/ctrlProp186.xml"/><Relationship Id="rId48" Type="http://schemas.openxmlformats.org/officeDocument/2006/relationships/ctrlProp" Target="../ctrlProps/ctrlProp185.xml"/><Relationship Id="rId47" Type="http://schemas.openxmlformats.org/officeDocument/2006/relationships/ctrlProp" Target="../ctrlProps/ctrlProp184.xml"/><Relationship Id="rId46" Type="http://schemas.openxmlformats.org/officeDocument/2006/relationships/ctrlProp" Target="../ctrlProps/ctrlProp183.xml"/><Relationship Id="rId45" Type="http://schemas.openxmlformats.org/officeDocument/2006/relationships/ctrlProp" Target="../ctrlProps/ctrlProp182.xml"/><Relationship Id="rId44" Type="http://schemas.openxmlformats.org/officeDocument/2006/relationships/ctrlProp" Target="../ctrlProps/ctrlProp181.xml"/><Relationship Id="rId43" Type="http://schemas.openxmlformats.org/officeDocument/2006/relationships/ctrlProp" Target="../ctrlProps/ctrlProp180.xml"/><Relationship Id="rId42" Type="http://schemas.openxmlformats.org/officeDocument/2006/relationships/ctrlProp" Target="../ctrlProps/ctrlProp179.xml"/><Relationship Id="rId41" Type="http://schemas.openxmlformats.org/officeDocument/2006/relationships/ctrlProp" Target="../ctrlProps/ctrlProp178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1" t="s">
        <v>0</v>
      </c>
      <c r="C2" s="342"/>
      <c r="D2" s="342"/>
      <c r="E2" s="342"/>
      <c r="F2" s="342"/>
      <c r="G2" s="342"/>
      <c r="H2" s="342"/>
      <c r="I2" s="356"/>
    </row>
    <row r="3" ht="27.95" customHeight="1" spans="2:9">
      <c r="B3" s="343"/>
      <c r="C3" s="344"/>
      <c r="D3" s="345" t="s">
        <v>1</v>
      </c>
      <c r="E3" s="346"/>
      <c r="F3" s="347" t="s">
        <v>2</v>
      </c>
      <c r="G3" s="348"/>
      <c r="H3" s="345" t="s">
        <v>3</v>
      </c>
      <c r="I3" s="357"/>
    </row>
    <row r="4" ht="27.95" customHeight="1" spans="2:9">
      <c r="B4" s="343" t="s">
        <v>4</v>
      </c>
      <c r="C4" s="344" t="s">
        <v>5</v>
      </c>
      <c r="D4" s="344" t="s">
        <v>6</v>
      </c>
      <c r="E4" s="344" t="s">
        <v>7</v>
      </c>
      <c r="F4" s="349" t="s">
        <v>6</v>
      </c>
      <c r="G4" s="349" t="s">
        <v>7</v>
      </c>
      <c r="H4" s="344" t="s">
        <v>6</v>
      </c>
      <c r="I4" s="358" t="s">
        <v>7</v>
      </c>
    </row>
    <row r="5" ht="27.95" customHeight="1" spans="2:9">
      <c r="B5" s="350" t="s">
        <v>8</v>
      </c>
      <c r="C5" s="9">
        <v>13</v>
      </c>
      <c r="D5" s="9">
        <v>0</v>
      </c>
      <c r="E5" s="9">
        <v>1</v>
      </c>
      <c r="F5" s="351">
        <v>0</v>
      </c>
      <c r="G5" s="351">
        <v>1</v>
      </c>
      <c r="H5" s="9">
        <v>1</v>
      </c>
      <c r="I5" s="359">
        <v>2</v>
      </c>
    </row>
    <row r="6" ht="27.95" customHeight="1" spans="2:9">
      <c r="B6" s="350" t="s">
        <v>9</v>
      </c>
      <c r="C6" s="9">
        <v>20</v>
      </c>
      <c r="D6" s="9">
        <v>0</v>
      </c>
      <c r="E6" s="9">
        <v>1</v>
      </c>
      <c r="F6" s="351">
        <v>1</v>
      </c>
      <c r="G6" s="351">
        <v>2</v>
      </c>
      <c r="H6" s="9">
        <v>2</v>
      </c>
      <c r="I6" s="359">
        <v>3</v>
      </c>
    </row>
    <row r="7" ht="27.95" customHeight="1" spans="2:9">
      <c r="B7" s="350" t="s">
        <v>10</v>
      </c>
      <c r="C7" s="9">
        <v>32</v>
      </c>
      <c r="D7" s="9">
        <v>0</v>
      </c>
      <c r="E7" s="9">
        <v>1</v>
      </c>
      <c r="F7" s="351">
        <v>2</v>
      </c>
      <c r="G7" s="351">
        <v>3</v>
      </c>
      <c r="H7" s="9">
        <v>3</v>
      </c>
      <c r="I7" s="359">
        <v>4</v>
      </c>
    </row>
    <row r="8" ht="27.95" customHeight="1" spans="2:9">
      <c r="B8" s="350" t="s">
        <v>11</v>
      </c>
      <c r="C8" s="9">
        <v>50</v>
      </c>
      <c r="D8" s="9">
        <v>1</v>
      </c>
      <c r="E8" s="9">
        <v>2</v>
      </c>
      <c r="F8" s="351">
        <v>3</v>
      </c>
      <c r="G8" s="351">
        <v>4</v>
      </c>
      <c r="H8" s="9">
        <v>5</v>
      </c>
      <c r="I8" s="359">
        <v>6</v>
      </c>
    </row>
    <row r="9" ht="27.95" customHeight="1" spans="2:9">
      <c r="B9" s="350" t="s">
        <v>12</v>
      </c>
      <c r="C9" s="9">
        <v>80</v>
      </c>
      <c r="D9" s="9">
        <v>2</v>
      </c>
      <c r="E9" s="9">
        <v>3</v>
      </c>
      <c r="F9" s="351">
        <v>5</v>
      </c>
      <c r="G9" s="351">
        <v>6</v>
      </c>
      <c r="H9" s="9">
        <v>7</v>
      </c>
      <c r="I9" s="359">
        <v>8</v>
      </c>
    </row>
    <row r="10" ht="27.95" customHeight="1" spans="2:9">
      <c r="B10" s="350" t="s">
        <v>13</v>
      </c>
      <c r="C10" s="9">
        <v>125</v>
      </c>
      <c r="D10" s="9">
        <v>3</v>
      </c>
      <c r="E10" s="9">
        <v>4</v>
      </c>
      <c r="F10" s="351">
        <v>7</v>
      </c>
      <c r="G10" s="351">
        <v>8</v>
      </c>
      <c r="H10" s="9">
        <v>10</v>
      </c>
      <c r="I10" s="359">
        <v>11</v>
      </c>
    </row>
    <row r="11" ht="27.95" customHeight="1" spans="2:9">
      <c r="B11" s="350" t="s">
        <v>14</v>
      </c>
      <c r="C11" s="9">
        <v>200</v>
      </c>
      <c r="D11" s="9">
        <v>5</v>
      </c>
      <c r="E11" s="9">
        <v>6</v>
      </c>
      <c r="F11" s="351">
        <v>10</v>
      </c>
      <c r="G11" s="351">
        <v>11</v>
      </c>
      <c r="H11" s="9">
        <v>14</v>
      </c>
      <c r="I11" s="359">
        <v>15</v>
      </c>
    </row>
    <row r="12" ht="27.95" customHeight="1" spans="2:9">
      <c r="B12" s="352" t="s">
        <v>15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customFormat="1" spans="2:4">
      <c r="B14" s="355" t="s">
        <v>16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I10" sqref="I1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286</v>
      </c>
      <c r="B2" s="5" t="s">
        <v>287</v>
      </c>
      <c r="C2" s="5" t="s">
        <v>288</v>
      </c>
      <c r="D2" s="5" t="s">
        <v>289</v>
      </c>
      <c r="E2" s="5" t="s">
        <v>290</v>
      </c>
      <c r="F2" s="5" t="s">
        <v>291</v>
      </c>
      <c r="G2" s="5" t="s">
        <v>292</v>
      </c>
      <c r="H2" s="5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301</v>
      </c>
      <c r="J3" s="4" t="s">
        <v>301</v>
      </c>
      <c r="K3" s="4" t="s">
        <v>301</v>
      </c>
      <c r="L3" s="4" t="s">
        <v>301</v>
      </c>
      <c r="M3" s="4" t="s">
        <v>301</v>
      </c>
      <c r="N3" s="7"/>
      <c r="O3" s="7"/>
    </row>
    <row r="4" spans="1:15">
      <c r="A4" s="9">
        <v>1</v>
      </c>
      <c r="B4" s="37" t="s">
        <v>302</v>
      </c>
      <c r="C4" s="37" t="s">
        <v>303</v>
      </c>
      <c r="D4" s="37" t="s">
        <v>88</v>
      </c>
      <c r="E4" s="43">
        <v>81235</v>
      </c>
      <c r="F4" s="44" t="s">
        <v>304</v>
      </c>
      <c r="G4" s="10"/>
      <c r="H4" s="10"/>
      <c r="I4" s="10"/>
      <c r="J4" s="10"/>
      <c r="K4" s="10">
        <v>1</v>
      </c>
      <c r="L4" s="10">
        <v>2</v>
      </c>
      <c r="M4" s="10"/>
      <c r="N4" s="10"/>
      <c r="O4" s="10"/>
    </row>
    <row r="5" spans="1:15">
      <c r="A5" s="9">
        <v>2</v>
      </c>
      <c r="B5" s="37" t="s">
        <v>305</v>
      </c>
      <c r="C5" s="37" t="s">
        <v>303</v>
      </c>
      <c r="D5" s="37" t="s">
        <v>88</v>
      </c>
      <c r="E5" s="43">
        <v>81235</v>
      </c>
      <c r="F5" s="44" t="s">
        <v>304</v>
      </c>
      <c r="G5" s="10"/>
      <c r="H5" s="10"/>
      <c r="I5" s="10">
        <v>2</v>
      </c>
      <c r="J5" s="10"/>
      <c r="K5" s="10"/>
      <c r="L5" s="10">
        <v>2</v>
      </c>
      <c r="M5" s="10"/>
      <c r="N5" s="10"/>
      <c r="O5" s="10"/>
    </row>
    <row r="6" spans="1:15">
      <c r="A6" s="9">
        <v>3</v>
      </c>
      <c r="B6" s="37" t="s">
        <v>306</v>
      </c>
      <c r="C6" s="37" t="s">
        <v>303</v>
      </c>
      <c r="D6" s="37" t="s">
        <v>91</v>
      </c>
      <c r="E6" s="43">
        <v>81235</v>
      </c>
      <c r="F6" s="44" t="s">
        <v>304</v>
      </c>
      <c r="G6" s="10"/>
      <c r="H6" s="10"/>
      <c r="I6" s="10"/>
      <c r="J6" s="10">
        <v>1</v>
      </c>
      <c r="K6" s="10">
        <v>2</v>
      </c>
      <c r="L6" s="10"/>
      <c r="M6" s="10">
        <v>1</v>
      </c>
      <c r="N6" s="10"/>
      <c r="O6" s="10"/>
    </row>
    <row r="7" spans="1:15">
      <c r="A7" s="9">
        <v>4</v>
      </c>
      <c r="B7" s="37" t="s">
        <v>307</v>
      </c>
      <c r="C7" s="37" t="s">
        <v>303</v>
      </c>
      <c r="D7" s="37" t="s">
        <v>308</v>
      </c>
      <c r="E7" s="43">
        <v>81235</v>
      </c>
      <c r="F7" s="44" t="s">
        <v>304</v>
      </c>
      <c r="G7" s="10"/>
      <c r="H7" s="10"/>
      <c r="I7" s="10">
        <v>2</v>
      </c>
      <c r="J7" s="10"/>
      <c r="K7" s="10">
        <v>2</v>
      </c>
      <c r="L7" s="10"/>
      <c r="M7" s="10"/>
      <c r="N7" s="10"/>
      <c r="O7" s="10"/>
    </row>
    <row r="8" spans="1:15">
      <c r="A8" s="9">
        <v>5</v>
      </c>
      <c r="B8" s="37" t="s">
        <v>309</v>
      </c>
      <c r="C8" s="37" t="s">
        <v>303</v>
      </c>
      <c r="D8" s="37" t="s">
        <v>90</v>
      </c>
      <c r="E8" s="43">
        <v>81235</v>
      </c>
      <c r="F8" s="44" t="s">
        <v>304</v>
      </c>
      <c r="G8" s="9"/>
      <c r="H8" s="9"/>
      <c r="I8" s="10">
        <v>1</v>
      </c>
      <c r="J8" s="10"/>
      <c r="K8" s="10">
        <v>2</v>
      </c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310</v>
      </c>
      <c r="B12" s="12"/>
      <c r="C12" s="12"/>
      <c r="D12" s="13"/>
      <c r="E12" s="14"/>
      <c r="F12" s="25"/>
      <c r="G12" s="25"/>
      <c r="H12" s="25"/>
      <c r="I12" s="20"/>
      <c r="J12" s="11" t="s">
        <v>311</v>
      </c>
      <c r="K12" s="12"/>
      <c r="L12" s="12"/>
      <c r="M12" s="13"/>
      <c r="N12" s="12"/>
      <c r="O12" s="19"/>
    </row>
    <row r="13" ht="45" customHeight="1" spans="1:15">
      <c r="A13" s="15" t="s">
        <v>312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zoomScale="125" zoomScaleNormal="125" topLeftCell="A3" workbookViewId="0">
      <selection activeCell="C23" sqref="C23:E23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314</v>
      </c>
      <c r="H2" s="4"/>
      <c r="I2" s="4" t="s">
        <v>315</v>
      </c>
      <c r="J2" s="4"/>
      <c r="K2" s="6" t="s">
        <v>316</v>
      </c>
      <c r="L2" s="40" t="s">
        <v>317</v>
      </c>
      <c r="M2" s="17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41"/>
      <c r="M3" s="18"/>
    </row>
    <row r="4" spans="1:13">
      <c r="A4" s="9">
        <v>1</v>
      </c>
      <c r="B4" s="10" t="s">
        <v>304</v>
      </c>
      <c r="C4" s="37" t="s">
        <v>302</v>
      </c>
      <c r="D4" s="37" t="s">
        <v>303</v>
      </c>
      <c r="E4" s="37" t="s">
        <v>88</v>
      </c>
      <c r="F4" s="10">
        <v>81235</v>
      </c>
      <c r="G4" s="37">
        <v>2.5</v>
      </c>
      <c r="H4" s="37">
        <v>1.5</v>
      </c>
      <c r="I4" s="10"/>
      <c r="J4" s="10"/>
      <c r="K4" s="10"/>
      <c r="L4" s="10"/>
      <c r="M4" s="10"/>
    </row>
    <row r="5" spans="1:13">
      <c r="A5" s="9">
        <v>2</v>
      </c>
      <c r="B5" s="10"/>
      <c r="C5" s="37" t="s">
        <v>305</v>
      </c>
      <c r="D5" s="37" t="s">
        <v>303</v>
      </c>
      <c r="E5" s="37" t="s">
        <v>88</v>
      </c>
      <c r="F5" s="10">
        <v>81235</v>
      </c>
      <c r="G5" s="37">
        <v>2</v>
      </c>
      <c r="H5" s="37">
        <v>1</v>
      </c>
      <c r="I5" s="10"/>
      <c r="J5" s="10"/>
      <c r="K5" s="10"/>
      <c r="L5" s="10"/>
      <c r="M5" s="10"/>
    </row>
    <row r="6" spans="1:13">
      <c r="A6" s="9">
        <v>3</v>
      </c>
      <c r="B6" s="10"/>
      <c r="C6" s="37" t="s">
        <v>321</v>
      </c>
      <c r="D6" s="37" t="s">
        <v>303</v>
      </c>
      <c r="E6" s="37" t="s">
        <v>88</v>
      </c>
      <c r="F6" s="10">
        <v>81235</v>
      </c>
      <c r="G6" s="37">
        <v>3</v>
      </c>
      <c r="H6" s="37">
        <v>1.5</v>
      </c>
      <c r="I6" s="10"/>
      <c r="J6" s="10"/>
      <c r="K6" s="10"/>
      <c r="L6" s="10"/>
      <c r="M6" s="10"/>
    </row>
    <row r="7" spans="1:13">
      <c r="A7" s="9">
        <v>4</v>
      </c>
      <c r="B7" s="10"/>
      <c r="C7" s="37" t="s">
        <v>322</v>
      </c>
      <c r="D7" s="37" t="s">
        <v>303</v>
      </c>
      <c r="E7" s="37" t="s">
        <v>88</v>
      </c>
      <c r="F7" s="10">
        <v>81235</v>
      </c>
      <c r="G7" s="37">
        <v>1.5</v>
      </c>
      <c r="H7" s="37">
        <v>1.5</v>
      </c>
      <c r="I7" s="10"/>
      <c r="J7" s="10"/>
      <c r="K7" s="10"/>
      <c r="L7" s="10"/>
      <c r="M7" s="10"/>
    </row>
    <row r="8" spans="1:13">
      <c r="A8" s="9">
        <v>5</v>
      </c>
      <c r="B8" s="10"/>
      <c r="C8" s="37" t="s">
        <v>323</v>
      </c>
      <c r="D8" s="37" t="s">
        <v>303</v>
      </c>
      <c r="E8" s="37" t="s">
        <v>88</v>
      </c>
      <c r="F8" s="10">
        <v>81235</v>
      </c>
      <c r="G8" s="37">
        <v>2.5</v>
      </c>
      <c r="H8" s="37">
        <v>1.5</v>
      </c>
      <c r="I8" s="10"/>
      <c r="J8" s="10"/>
      <c r="K8" s="9"/>
      <c r="L8" s="9"/>
      <c r="M8" s="9"/>
    </row>
    <row r="9" spans="1:13">
      <c r="A9" s="9">
        <v>6</v>
      </c>
      <c r="B9" s="10"/>
      <c r="C9" s="37" t="s">
        <v>324</v>
      </c>
      <c r="D9" s="37" t="s">
        <v>303</v>
      </c>
      <c r="E9" s="37" t="s">
        <v>88</v>
      </c>
      <c r="F9" s="10">
        <v>81235</v>
      </c>
      <c r="G9" s="37">
        <v>1.5</v>
      </c>
      <c r="H9" s="37">
        <v>1</v>
      </c>
      <c r="I9" s="10"/>
      <c r="J9" s="10"/>
      <c r="K9" s="9"/>
      <c r="L9" s="9"/>
      <c r="M9" s="9"/>
    </row>
    <row r="10" s="2" customFormat="1" ht="18.75" hidden="1" spans="1:13">
      <c r="A10" s="9">
        <v>7</v>
      </c>
      <c r="B10" s="10"/>
      <c r="C10" s="37" t="s">
        <v>325</v>
      </c>
      <c r="D10" s="37" t="s">
        <v>303</v>
      </c>
      <c r="E10" s="37" t="s">
        <v>88</v>
      </c>
      <c r="F10" s="10">
        <v>81235</v>
      </c>
      <c r="G10" s="37">
        <v>2</v>
      </c>
      <c r="H10" s="37">
        <v>1</v>
      </c>
      <c r="I10" s="38"/>
      <c r="J10" s="38"/>
      <c r="K10" s="38"/>
      <c r="L10" s="42"/>
      <c r="M10" s="42"/>
    </row>
    <row r="11" s="2" customFormat="1" ht="18" hidden="1" customHeight="1" spans="1:13">
      <c r="A11" s="9">
        <v>8</v>
      </c>
      <c r="B11" s="10"/>
      <c r="C11" s="38"/>
      <c r="D11" s="37" t="s">
        <v>303</v>
      </c>
      <c r="E11" s="38"/>
      <c r="F11" s="10">
        <v>81235</v>
      </c>
      <c r="G11" s="39"/>
      <c r="H11" s="38"/>
      <c r="I11" s="38"/>
      <c r="J11" s="38"/>
      <c r="K11" s="38"/>
      <c r="L11" s="42"/>
      <c r="M11" s="42"/>
    </row>
    <row r="12" ht="113.25" hidden="1" customHeight="1" spans="1:13">
      <c r="A12" s="9">
        <v>9</v>
      </c>
      <c r="B12" s="10"/>
      <c r="C12" s="16"/>
      <c r="D12" s="37" t="s">
        <v>303</v>
      </c>
      <c r="E12" s="16"/>
      <c r="F12" s="10">
        <v>81235</v>
      </c>
      <c r="G12" s="16"/>
      <c r="H12" s="16"/>
      <c r="I12" s="16"/>
      <c r="J12" s="16"/>
      <c r="K12" s="16"/>
      <c r="L12" s="16"/>
      <c r="M12" s="16"/>
    </row>
    <row r="13" hidden="1" spans="1:13">
      <c r="A13" s="9">
        <v>10</v>
      </c>
      <c r="B13" s="10"/>
      <c r="C13" s="9"/>
      <c r="D13" s="37" t="s">
        <v>303</v>
      </c>
      <c r="E13" s="9"/>
      <c r="F13" s="10">
        <v>81235</v>
      </c>
      <c r="G13" s="9"/>
      <c r="H13" s="9"/>
      <c r="I13" s="9"/>
      <c r="J13" s="9"/>
      <c r="K13" s="9"/>
      <c r="L13" s="9"/>
      <c r="M13" s="9"/>
    </row>
    <row r="14" spans="1:13">
      <c r="A14" s="9">
        <v>11</v>
      </c>
      <c r="B14" s="10"/>
      <c r="C14" s="37" t="s">
        <v>306</v>
      </c>
      <c r="D14" s="37" t="s">
        <v>303</v>
      </c>
      <c r="E14" s="37" t="s">
        <v>91</v>
      </c>
      <c r="F14" s="10">
        <v>81235</v>
      </c>
      <c r="G14" s="37">
        <v>1.5</v>
      </c>
      <c r="H14" s="37">
        <v>1</v>
      </c>
      <c r="I14" s="10"/>
      <c r="J14" s="10"/>
      <c r="K14" s="9"/>
      <c r="L14" s="9"/>
      <c r="M14" s="9"/>
    </row>
    <row r="15" spans="1:13">
      <c r="A15" s="9">
        <v>12</v>
      </c>
      <c r="B15" s="10"/>
      <c r="C15" s="37" t="s">
        <v>326</v>
      </c>
      <c r="D15" s="37" t="s">
        <v>303</v>
      </c>
      <c r="E15" s="37" t="s">
        <v>91</v>
      </c>
      <c r="F15" s="10">
        <v>81235</v>
      </c>
      <c r="G15" s="37">
        <v>1.5</v>
      </c>
      <c r="H15" s="37">
        <v>1.5</v>
      </c>
      <c r="I15" s="10"/>
      <c r="J15" s="10"/>
      <c r="K15" s="9"/>
      <c r="L15" s="9"/>
      <c r="M15" s="9"/>
    </row>
    <row r="16" spans="1:13">
      <c r="A16" s="9">
        <v>13</v>
      </c>
      <c r="B16" s="10"/>
      <c r="C16" s="37" t="s">
        <v>327</v>
      </c>
      <c r="D16" s="37" t="s">
        <v>303</v>
      </c>
      <c r="E16" s="37" t="s">
        <v>91</v>
      </c>
      <c r="F16" s="10">
        <v>81235</v>
      </c>
      <c r="G16" s="37">
        <v>2</v>
      </c>
      <c r="H16" s="37">
        <v>1.5</v>
      </c>
      <c r="I16" s="10"/>
      <c r="J16" s="10"/>
      <c r="K16" s="9"/>
      <c r="L16" s="9"/>
      <c r="M16" s="9"/>
    </row>
    <row r="17" spans="1:13">
      <c r="A17" s="9">
        <v>14</v>
      </c>
      <c r="B17" s="10"/>
      <c r="C17" s="37" t="s">
        <v>328</v>
      </c>
      <c r="D17" s="37" t="s">
        <v>303</v>
      </c>
      <c r="E17" s="37" t="s">
        <v>91</v>
      </c>
      <c r="F17" s="10">
        <v>81235</v>
      </c>
      <c r="G17" s="37">
        <v>1.5</v>
      </c>
      <c r="H17" s="37">
        <v>1</v>
      </c>
      <c r="I17" s="9"/>
      <c r="J17" s="9"/>
      <c r="K17" s="9"/>
      <c r="L17" s="9"/>
      <c r="M17" s="9"/>
    </row>
    <row r="18" spans="1:13">
      <c r="A18" s="9">
        <v>15</v>
      </c>
      <c r="B18" s="10"/>
      <c r="C18" s="37" t="s">
        <v>329</v>
      </c>
      <c r="D18" s="37" t="s">
        <v>303</v>
      </c>
      <c r="E18" s="37" t="s">
        <v>91</v>
      </c>
      <c r="F18" s="10">
        <v>81235</v>
      </c>
      <c r="G18" s="37">
        <v>3</v>
      </c>
      <c r="H18" s="37">
        <v>1.5</v>
      </c>
      <c r="I18" s="9"/>
      <c r="J18" s="9"/>
      <c r="K18" s="9"/>
      <c r="L18" s="9"/>
      <c r="M18" s="9"/>
    </row>
    <row r="19" spans="1:13">
      <c r="A19" s="9">
        <v>16</v>
      </c>
      <c r="B19" s="10"/>
      <c r="C19" s="37" t="s">
        <v>330</v>
      </c>
      <c r="D19" s="37" t="s">
        <v>303</v>
      </c>
      <c r="E19" s="37" t="s">
        <v>91</v>
      </c>
      <c r="F19" s="10">
        <v>81235</v>
      </c>
      <c r="G19" s="37">
        <v>2.5</v>
      </c>
      <c r="H19" s="37">
        <v>1.2</v>
      </c>
      <c r="I19" s="9"/>
      <c r="J19" s="9"/>
      <c r="K19" s="9"/>
      <c r="L19" s="9"/>
      <c r="M19" s="9"/>
    </row>
    <row r="20" spans="1:13">
      <c r="A20" s="9">
        <v>17</v>
      </c>
      <c r="B20" s="10"/>
      <c r="C20" s="37" t="s">
        <v>331</v>
      </c>
      <c r="D20" s="37" t="s">
        <v>303</v>
      </c>
      <c r="E20" s="37" t="s">
        <v>91</v>
      </c>
      <c r="F20" s="10">
        <v>81235</v>
      </c>
      <c r="G20" s="37">
        <v>2</v>
      </c>
      <c r="H20" s="37">
        <v>1.5</v>
      </c>
      <c r="I20" s="9"/>
      <c r="J20" s="9"/>
      <c r="K20" s="9"/>
      <c r="L20" s="9"/>
      <c r="M20" s="9"/>
    </row>
    <row r="21" spans="1:13">
      <c r="A21" s="9">
        <v>18</v>
      </c>
      <c r="B21" s="10"/>
      <c r="C21" s="37" t="s">
        <v>307</v>
      </c>
      <c r="D21" s="37" t="s">
        <v>303</v>
      </c>
      <c r="E21" s="37" t="s">
        <v>308</v>
      </c>
      <c r="F21" s="10">
        <v>81235</v>
      </c>
      <c r="G21" s="37">
        <v>2</v>
      </c>
      <c r="H21" s="37">
        <v>1</v>
      </c>
      <c r="I21" s="9"/>
      <c r="J21" s="9"/>
      <c r="K21" s="9"/>
      <c r="L21" s="9"/>
      <c r="M21" s="9"/>
    </row>
    <row r="22" spans="1:13">
      <c r="A22" s="9">
        <v>19</v>
      </c>
      <c r="B22" s="10"/>
      <c r="C22" s="37" t="s">
        <v>332</v>
      </c>
      <c r="D22" s="37" t="s">
        <v>303</v>
      </c>
      <c r="E22" s="37" t="s">
        <v>308</v>
      </c>
      <c r="F22" s="10">
        <v>81235</v>
      </c>
      <c r="G22" s="37">
        <v>1.5</v>
      </c>
      <c r="H22" s="37">
        <v>1</v>
      </c>
      <c r="I22" s="9"/>
      <c r="J22" s="9"/>
      <c r="K22" s="9"/>
      <c r="L22" s="9"/>
      <c r="M22" s="9"/>
    </row>
    <row r="23" spans="1:13">
      <c r="A23" s="9">
        <v>20</v>
      </c>
      <c r="B23" s="10"/>
      <c r="C23" s="37" t="s">
        <v>309</v>
      </c>
      <c r="D23" s="37" t="s">
        <v>303</v>
      </c>
      <c r="E23" s="37" t="s">
        <v>90</v>
      </c>
      <c r="F23" s="10">
        <v>81235</v>
      </c>
      <c r="G23" s="37">
        <v>1.5</v>
      </c>
      <c r="H23" s="37">
        <v>1.5</v>
      </c>
      <c r="I23" s="9"/>
      <c r="J23" s="9"/>
      <c r="K23" s="9"/>
      <c r="L23" s="9"/>
      <c r="M23" s="9"/>
    </row>
    <row r="24" spans="1:13">
      <c r="A24" s="9">
        <v>21</v>
      </c>
      <c r="B24" s="10"/>
      <c r="C24" s="37" t="s">
        <v>333</v>
      </c>
      <c r="D24" s="37" t="s">
        <v>303</v>
      </c>
      <c r="E24" s="37" t="s">
        <v>90</v>
      </c>
      <c r="F24" s="10">
        <v>81235</v>
      </c>
      <c r="G24" s="37">
        <v>2</v>
      </c>
      <c r="H24" s="37">
        <v>1.5</v>
      </c>
      <c r="I24" s="9"/>
      <c r="J24" s="9"/>
      <c r="K24" s="9"/>
      <c r="L24" s="9"/>
      <c r="M24" s="9"/>
    </row>
    <row r="25" spans="1:13">
      <c r="A25" s="9">
        <v>22</v>
      </c>
      <c r="B25" s="10"/>
      <c r="C25" s="37" t="s">
        <v>334</v>
      </c>
      <c r="D25" s="37" t="s">
        <v>303</v>
      </c>
      <c r="E25" s="37" t="s">
        <v>90</v>
      </c>
      <c r="F25" s="10">
        <v>81235</v>
      </c>
      <c r="G25" s="37">
        <v>2.5</v>
      </c>
      <c r="H25" s="37">
        <v>1.5</v>
      </c>
      <c r="I25" s="9"/>
      <c r="J25" s="9"/>
      <c r="K25" s="9"/>
      <c r="L25" s="9"/>
      <c r="M25" s="9"/>
    </row>
    <row r="26" spans="1:13">
      <c r="A26" s="9">
        <v>23</v>
      </c>
      <c r="B26" s="10"/>
      <c r="C26" s="37" t="s">
        <v>335</v>
      </c>
      <c r="D26" s="37" t="s">
        <v>303</v>
      </c>
      <c r="E26" s="37" t="s">
        <v>90</v>
      </c>
      <c r="F26" s="10">
        <v>81235</v>
      </c>
      <c r="G26" s="37">
        <v>2</v>
      </c>
      <c r="H26" s="37">
        <v>1.5</v>
      </c>
      <c r="I26" s="9"/>
      <c r="J26" s="9"/>
      <c r="K26" s="9"/>
      <c r="L26" s="9"/>
      <c r="M26" s="9"/>
    </row>
    <row r="27" spans="1:13">
      <c r="A27" s="9">
        <v>24</v>
      </c>
      <c r="B27" s="10"/>
      <c r="C27" s="9" t="s">
        <v>336</v>
      </c>
      <c r="D27" s="37" t="s">
        <v>303</v>
      </c>
      <c r="E27" s="37" t="s">
        <v>90</v>
      </c>
      <c r="F27" s="10">
        <v>81235</v>
      </c>
      <c r="G27" s="37">
        <v>3</v>
      </c>
      <c r="H27" s="37">
        <v>2</v>
      </c>
      <c r="I27" s="9"/>
      <c r="J27" s="9"/>
      <c r="K27" s="9"/>
      <c r="L27" s="9"/>
      <c r="M27" s="9"/>
    </row>
    <row r="28" spans="1:13">
      <c r="A28" s="9">
        <v>25</v>
      </c>
      <c r="B28" s="10"/>
      <c r="C28" s="9" t="s">
        <v>337</v>
      </c>
      <c r="D28" s="37" t="s">
        <v>303</v>
      </c>
      <c r="E28" s="37" t="s">
        <v>90</v>
      </c>
      <c r="F28" s="10">
        <v>81235</v>
      </c>
      <c r="G28" s="37">
        <v>1.5</v>
      </c>
      <c r="H28" s="37">
        <v>1</v>
      </c>
      <c r="I28" s="9"/>
      <c r="J28" s="9"/>
      <c r="K28" s="9"/>
      <c r="L28" s="9"/>
      <c r="M28" s="9"/>
    </row>
    <row r="29" spans="1:13">
      <c r="A29" s="9">
        <v>26</v>
      </c>
      <c r="B29" s="10"/>
      <c r="C29" s="9" t="s">
        <v>338</v>
      </c>
      <c r="D29" s="37" t="s">
        <v>303</v>
      </c>
      <c r="E29" s="37" t="s">
        <v>90</v>
      </c>
      <c r="F29" s="10">
        <v>81235</v>
      </c>
      <c r="G29" s="37">
        <v>2</v>
      </c>
      <c r="H29" s="37">
        <v>1.5</v>
      </c>
      <c r="I29" s="9"/>
      <c r="J29" s="9"/>
      <c r="K29" s="9"/>
      <c r="L29" s="9"/>
      <c r="M29" s="9"/>
    </row>
  </sheetData>
  <mergeCells count="15">
    <mergeCell ref="A1:M1"/>
    <mergeCell ref="G2:H2"/>
    <mergeCell ref="I2:J2"/>
    <mergeCell ref="H11:K11"/>
    <mergeCell ref="L11:M11"/>
    <mergeCell ref="A2:A3"/>
    <mergeCell ref="B2:B3"/>
    <mergeCell ref="B4:B29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340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26" t="s">
        <v>341</v>
      </c>
      <c r="H2" s="27"/>
      <c r="I2" s="35"/>
      <c r="J2" s="26" t="s">
        <v>342</v>
      </c>
      <c r="K2" s="27"/>
      <c r="L2" s="35"/>
      <c r="M2" s="26" t="s">
        <v>343</v>
      </c>
      <c r="N2" s="27"/>
      <c r="O2" s="35"/>
      <c r="P2" s="26" t="s">
        <v>344</v>
      </c>
      <c r="Q2" s="27"/>
      <c r="R2" s="35"/>
      <c r="S2" s="27" t="s">
        <v>345</v>
      </c>
      <c r="T2" s="27"/>
      <c r="U2" s="35"/>
      <c r="V2" s="22" t="s">
        <v>346</v>
      </c>
      <c r="W2" s="22" t="s">
        <v>300</v>
      </c>
    </row>
    <row r="3" s="1" customFormat="1" ht="16.5" spans="1:23">
      <c r="A3" s="7"/>
      <c r="B3" s="28"/>
      <c r="C3" s="28"/>
      <c r="D3" s="28"/>
      <c r="E3" s="28"/>
      <c r="F3" s="28"/>
      <c r="G3" s="4" t="s">
        <v>347</v>
      </c>
      <c r="H3" s="4" t="s">
        <v>34</v>
      </c>
      <c r="I3" s="4" t="s">
        <v>291</v>
      </c>
      <c r="J3" s="4" t="s">
        <v>347</v>
      </c>
      <c r="K3" s="4" t="s">
        <v>34</v>
      </c>
      <c r="L3" s="4" t="s">
        <v>291</v>
      </c>
      <c r="M3" s="4" t="s">
        <v>347</v>
      </c>
      <c r="N3" s="4" t="s">
        <v>34</v>
      </c>
      <c r="O3" s="4" t="s">
        <v>291</v>
      </c>
      <c r="P3" s="4" t="s">
        <v>347</v>
      </c>
      <c r="Q3" s="4" t="s">
        <v>34</v>
      </c>
      <c r="R3" s="4" t="s">
        <v>291</v>
      </c>
      <c r="S3" s="4" t="s">
        <v>347</v>
      </c>
      <c r="T3" s="4" t="s">
        <v>34</v>
      </c>
      <c r="U3" s="4" t="s">
        <v>291</v>
      </c>
      <c r="V3" s="36"/>
      <c r="W3" s="36"/>
    </row>
    <row r="4" spans="1:23">
      <c r="A4" s="29" t="s">
        <v>348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349</v>
      </c>
      <c r="H5" s="27"/>
      <c r="I5" s="35"/>
      <c r="J5" s="26" t="s">
        <v>350</v>
      </c>
      <c r="K5" s="27"/>
      <c r="L5" s="35"/>
      <c r="M5" s="26" t="s">
        <v>351</v>
      </c>
      <c r="N5" s="27"/>
      <c r="O5" s="35"/>
      <c r="P5" s="26" t="s">
        <v>352</v>
      </c>
      <c r="Q5" s="27"/>
      <c r="R5" s="35"/>
      <c r="S5" s="27" t="s">
        <v>353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347</v>
      </c>
      <c r="H6" s="4" t="s">
        <v>34</v>
      </c>
      <c r="I6" s="4" t="s">
        <v>291</v>
      </c>
      <c r="J6" s="4" t="s">
        <v>347</v>
      </c>
      <c r="K6" s="4" t="s">
        <v>34</v>
      </c>
      <c r="L6" s="4" t="s">
        <v>291</v>
      </c>
      <c r="M6" s="4" t="s">
        <v>347</v>
      </c>
      <c r="N6" s="4" t="s">
        <v>34</v>
      </c>
      <c r="O6" s="4" t="s">
        <v>291</v>
      </c>
      <c r="P6" s="4" t="s">
        <v>347</v>
      </c>
      <c r="Q6" s="4" t="s">
        <v>34</v>
      </c>
      <c r="R6" s="4" t="s">
        <v>291</v>
      </c>
      <c r="S6" s="4" t="s">
        <v>347</v>
      </c>
      <c r="T6" s="4" t="s">
        <v>34</v>
      </c>
      <c r="U6" s="4" t="s">
        <v>291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354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355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356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357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310</v>
      </c>
      <c r="B17" s="12"/>
      <c r="C17" s="12"/>
      <c r="D17" s="12"/>
      <c r="E17" s="13"/>
      <c r="F17" s="14"/>
      <c r="G17" s="20"/>
      <c r="H17" s="25"/>
      <c r="I17" s="25"/>
      <c r="J17" s="11" t="s">
        <v>311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358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360</v>
      </c>
      <c r="B2" s="22" t="s">
        <v>287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361</v>
      </c>
      <c r="H2" s="21" t="s">
        <v>362</v>
      </c>
      <c r="I2" s="21" t="s">
        <v>363</v>
      </c>
      <c r="J2" s="21" t="s">
        <v>362</v>
      </c>
      <c r="K2" s="21" t="s">
        <v>364</v>
      </c>
      <c r="L2" s="21" t="s">
        <v>362</v>
      </c>
      <c r="M2" s="22" t="s">
        <v>346</v>
      </c>
      <c r="N2" s="22" t="s">
        <v>300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360</v>
      </c>
      <c r="B4" s="24" t="s">
        <v>365</v>
      </c>
      <c r="C4" s="24" t="s">
        <v>347</v>
      </c>
      <c r="D4" s="24" t="s">
        <v>289</v>
      </c>
      <c r="E4" s="22" t="s">
        <v>290</v>
      </c>
      <c r="F4" s="22" t="s">
        <v>291</v>
      </c>
      <c r="G4" s="21" t="s">
        <v>361</v>
      </c>
      <c r="H4" s="21" t="s">
        <v>362</v>
      </c>
      <c r="I4" s="21" t="s">
        <v>363</v>
      </c>
      <c r="J4" s="21" t="s">
        <v>362</v>
      </c>
      <c r="K4" s="21" t="s">
        <v>364</v>
      </c>
      <c r="L4" s="21" t="s">
        <v>362</v>
      </c>
      <c r="M4" s="22" t="s">
        <v>346</v>
      </c>
      <c r="N4" s="22" t="s">
        <v>300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310</v>
      </c>
      <c r="B11" s="12"/>
      <c r="C11" s="12"/>
      <c r="D11" s="13"/>
      <c r="E11" s="14"/>
      <c r="F11" s="25"/>
      <c r="G11" s="20"/>
      <c r="H11" s="25"/>
      <c r="I11" s="11" t="s">
        <v>311</v>
      </c>
      <c r="J11" s="12"/>
      <c r="K11" s="12"/>
      <c r="L11" s="12"/>
      <c r="M11" s="12"/>
      <c r="N11" s="19"/>
    </row>
    <row r="12" ht="71.25" customHeight="1" spans="1:14">
      <c r="A12" s="15" t="s">
        <v>366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340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368</v>
      </c>
      <c r="H2" s="4" t="s">
        <v>369</v>
      </c>
      <c r="I2" s="4" t="s">
        <v>370</v>
      </c>
      <c r="J2" s="4" t="s">
        <v>371</v>
      </c>
      <c r="K2" s="5" t="s">
        <v>346</v>
      </c>
      <c r="L2" s="5" t="s">
        <v>300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310</v>
      </c>
      <c r="B11" s="12"/>
      <c r="C11" s="12"/>
      <c r="D11" s="12"/>
      <c r="E11" s="13"/>
      <c r="F11" s="14"/>
      <c r="G11" s="20"/>
      <c r="H11" s="11" t="s">
        <v>311</v>
      </c>
      <c r="I11" s="12"/>
      <c r="J11" s="12"/>
      <c r="K11" s="12"/>
      <c r="L11" s="19"/>
    </row>
    <row r="12" ht="79.5" customHeight="1" spans="1:12">
      <c r="A12" s="15" t="s">
        <v>372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347</v>
      </c>
      <c r="D2" s="5" t="s">
        <v>289</v>
      </c>
      <c r="E2" s="5" t="s">
        <v>290</v>
      </c>
      <c r="F2" s="4" t="s">
        <v>374</v>
      </c>
      <c r="G2" s="4" t="s">
        <v>315</v>
      </c>
      <c r="H2" s="6" t="s">
        <v>316</v>
      </c>
      <c r="I2" s="17" t="s">
        <v>318</v>
      </c>
    </row>
    <row r="3" s="1" customFormat="1" ht="16.5" spans="1:9">
      <c r="A3" s="4"/>
      <c r="B3" s="7"/>
      <c r="C3" s="7"/>
      <c r="D3" s="7"/>
      <c r="E3" s="7"/>
      <c r="F3" s="4" t="s">
        <v>375</v>
      </c>
      <c r="G3" s="4" t="s">
        <v>319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310</v>
      </c>
      <c r="B12" s="12"/>
      <c r="C12" s="12"/>
      <c r="D12" s="13"/>
      <c r="E12" s="14"/>
      <c r="F12" s="11" t="s">
        <v>311</v>
      </c>
      <c r="G12" s="12"/>
      <c r="H12" s="13"/>
      <c r="I12" s="19"/>
    </row>
    <row r="13" ht="52.5" customHeight="1" spans="1:9">
      <c r="A13" s="15" t="s">
        <v>376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1" workbookViewId="0">
      <selection activeCell="J53" sqref="J53:K53"/>
    </sheetView>
  </sheetViews>
  <sheetFormatPr defaultColWidth="10.375" defaultRowHeight="16.5" customHeight="1"/>
  <cols>
    <col min="1" max="9" width="10.375" style="170"/>
    <col min="10" max="10" width="8.875" style="170" customWidth="1"/>
    <col min="11" max="11" width="12" style="170" customWidth="1"/>
    <col min="12" max="16384" width="10.375" style="170"/>
  </cols>
  <sheetData>
    <row r="1" s="170" customFormat="1" ht="21" spans="1:11">
      <c r="A1" s="276" t="s">
        <v>17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="170" customFormat="1" ht="15" spans="1:11">
      <c r="A2" s="172" t="s">
        <v>18</v>
      </c>
      <c r="B2" s="173" t="s">
        <v>19</v>
      </c>
      <c r="C2" s="173"/>
      <c r="D2" s="174" t="s">
        <v>20</v>
      </c>
      <c r="E2" s="174"/>
      <c r="F2" s="173" t="s">
        <v>21</v>
      </c>
      <c r="G2" s="173"/>
      <c r="H2" s="175" t="s">
        <v>22</v>
      </c>
      <c r="I2" s="248" t="s">
        <v>23</v>
      </c>
      <c r="J2" s="248"/>
      <c r="K2" s="249"/>
    </row>
    <row r="3" s="170" customFormat="1" ht="14.25" spans="1:11">
      <c r="A3" s="176" t="s">
        <v>24</v>
      </c>
      <c r="B3" s="177"/>
      <c r="C3" s="178"/>
      <c r="D3" s="179" t="s">
        <v>25</v>
      </c>
      <c r="E3" s="180"/>
      <c r="F3" s="180"/>
      <c r="G3" s="181"/>
      <c r="H3" s="179" t="s">
        <v>26</v>
      </c>
      <c r="I3" s="180"/>
      <c r="J3" s="180"/>
      <c r="K3" s="181"/>
    </row>
    <row r="4" s="170" customFormat="1" ht="14.25" spans="1:11">
      <c r="A4" s="182" t="s">
        <v>27</v>
      </c>
      <c r="B4" s="209" t="s">
        <v>28</v>
      </c>
      <c r="C4" s="250"/>
      <c r="D4" s="182" t="s">
        <v>29</v>
      </c>
      <c r="E4" s="185"/>
      <c r="F4" s="186" t="s">
        <v>30</v>
      </c>
      <c r="G4" s="187"/>
      <c r="H4" s="182" t="s">
        <v>31</v>
      </c>
      <c r="I4" s="185"/>
      <c r="J4" s="209" t="s">
        <v>32</v>
      </c>
      <c r="K4" s="250" t="s">
        <v>33</v>
      </c>
    </row>
    <row r="5" s="170" customFormat="1" ht="14.25" spans="1:11">
      <c r="A5" s="188" t="s">
        <v>34</v>
      </c>
      <c r="B5" s="209" t="s">
        <v>35</v>
      </c>
      <c r="C5" s="250"/>
      <c r="D5" s="182" t="s">
        <v>36</v>
      </c>
      <c r="E5" s="185"/>
      <c r="F5" s="186" t="s">
        <v>37</v>
      </c>
      <c r="G5" s="187"/>
      <c r="H5" s="182" t="s">
        <v>38</v>
      </c>
      <c r="I5" s="185"/>
      <c r="J5" s="209" t="s">
        <v>32</v>
      </c>
      <c r="K5" s="250" t="s">
        <v>33</v>
      </c>
    </row>
    <row r="6" s="170" customFormat="1" ht="14.25" spans="1:11">
      <c r="A6" s="182" t="s">
        <v>39</v>
      </c>
      <c r="B6" s="191">
        <v>4</v>
      </c>
      <c r="C6" s="192">
        <v>6</v>
      </c>
      <c r="D6" s="188" t="s">
        <v>40</v>
      </c>
      <c r="E6" s="211"/>
      <c r="F6" s="186" t="s">
        <v>41</v>
      </c>
      <c r="G6" s="187"/>
      <c r="H6" s="182" t="s">
        <v>42</v>
      </c>
      <c r="I6" s="185"/>
      <c r="J6" s="209" t="s">
        <v>32</v>
      </c>
      <c r="K6" s="250" t="s">
        <v>33</v>
      </c>
    </row>
    <row r="7" s="170" customFormat="1" ht="14.25" spans="1:11">
      <c r="A7" s="182" t="s">
        <v>43</v>
      </c>
      <c r="B7" s="277">
        <v>33486</v>
      </c>
      <c r="C7" s="278"/>
      <c r="D7" s="188" t="s">
        <v>44</v>
      </c>
      <c r="E7" s="210"/>
      <c r="F7" s="186" t="s">
        <v>45</v>
      </c>
      <c r="G7" s="187"/>
      <c r="H7" s="182" t="s">
        <v>46</v>
      </c>
      <c r="I7" s="185"/>
      <c r="J7" s="209" t="s">
        <v>32</v>
      </c>
      <c r="K7" s="250" t="s">
        <v>33</v>
      </c>
    </row>
    <row r="8" s="170" customFormat="1" ht="15" spans="1:11">
      <c r="A8" s="279"/>
      <c r="B8" s="196"/>
      <c r="C8" s="197"/>
      <c r="D8" s="195" t="s">
        <v>47</v>
      </c>
      <c r="E8" s="198"/>
      <c r="F8" s="199" t="s">
        <v>48</v>
      </c>
      <c r="G8" s="200"/>
      <c r="H8" s="195" t="s">
        <v>49</v>
      </c>
      <c r="I8" s="198"/>
      <c r="J8" s="219" t="s">
        <v>32</v>
      </c>
      <c r="K8" s="252" t="s">
        <v>33</v>
      </c>
    </row>
    <row r="9" s="170" customFormat="1" ht="15" spans="1:11">
      <c r="A9" s="280" t="s">
        <v>50</v>
      </c>
      <c r="B9" s="281"/>
      <c r="C9" s="281"/>
      <c r="D9" s="281"/>
      <c r="E9" s="281"/>
      <c r="F9" s="281"/>
      <c r="G9" s="281"/>
      <c r="H9" s="281"/>
      <c r="I9" s="281"/>
      <c r="J9" s="281"/>
      <c r="K9" s="323"/>
    </row>
    <row r="10" s="170" customFormat="1" ht="15" spans="1:11">
      <c r="A10" s="282" t="s">
        <v>51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24"/>
    </row>
    <row r="11" s="170" customFormat="1" ht="14.25" spans="1:11">
      <c r="A11" s="284" t="s">
        <v>52</v>
      </c>
      <c r="B11" s="285" t="s">
        <v>53</v>
      </c>
      <c r="C11" s="286" t="s">
        <v>54</v>
      </c>
      <c r="D11" s="287"/>
      <c r="E11" s="288" t="s">
        <v>55</v>
      </c>
      <c r="F11" s="285" t="s">
        <v>53</v>
      </c>
      <c r="G11" s="286" t="s">
        <v>54</v>
      </c>
      <c r="H11" s="286" t="s">
        <v>56</v>
      </c>
      <c r="I11" s="288" t="s">
        <v>57</v>
      </c>
      <c r="J11" s="285" t="s">
        <v>53</v>
      </c>
      <c r="K11" s="325" t="s">
        <v>54</v>
      </c>
    </row>
    <row r="12" s="170" customFormat="1" ht="14.25" spans="1:11">
      <c r="A12" s="188" t="s">
        <v>58</v>
      </c>
      <c r="B12" s="208" t="s">
        <v>53</v>
      </c>
      <c r="C12" s="209" t="s">
        <v>54</v>
      </c>
      <c r="D12" s="210"/>
      <c r="E12" s="211" t="s">
        <v>59</v>
      </c>
      <c r="F12" s="208" t="s">
        <v>53</v>
      </c>
      <c r="G12" s="209" t="s">
        <v>54</v>
      </c>
      <c r="H12" s="209" t="s">
        <v>56</v>
      </c>
      <c r="I12" s="211" t="s">
        <v>60</v>
      </c>
      <c r="J12" s="208" t="s">
        <v>53</v>
      </c>
      <c r="K12" s="250" t="s">
        <v>54</v>
      </c>
    </row>
    <row r="13" s="170" customFormat="1" ht="14.25" spans="1:11">
      <c r="A13" s="188" t="s">
        <v>61</v>
      </c>
      <c r="B13" s="208" t="s">
        <v>53</v>
      </c>
      <c r="C13" s="209" t="s">
        <v>54</v>
      </c>
      <c r="D13" s="210"/>
      <c r="E13" s="211" t="s">
        <v>62</v>
      </c>
      <c r="F13" s="209" t="s">
        <v>63</v>
      </c>
      <c r="G13" s="209" t="s">
        <v>64</v>
      </c>
      <c r="H13" s="209" t="s">
        <v>56</v>
      </c>
      <c r="I13" s="211" t="s">
        <v>65</v>
      </c>
      <c r="J13" s="208" t="s">
        <v>53</v>
      </c>
      <c r="K13" s="250" t="s">
        <v>54</v>
      </c>
    </row>
    <row r="14" s="170" customFormat="1" ht="15" spans="1:11">
      <c r="A14" s="195" t="s">
        <v>66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4"/>
    </row>
    <row r="15" s="170" customFormat="1" ht="15" spans="1:11">
      <c r="A15" s="282" t="s">
        <v>67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4"/>
    </row>
    <row r="16" s="170" customFormat="1" ht="14.25" spans="1:11">
      <c r="A16" s="289" t="s">
        <v>68</v>
      </c>
      <c r="B16" s="286" t="s">
        <v>63</v>
      </c>
      <c r="C16" s="286" t="s">
        <v>64</v>
      </c>
      <c r="D16" s="290"/>
      <c r="E16" s="291" t="s">
        <v>69</v>
      </c>
      <c r="F16" s="286" t="s">
        <v>63</v>
      </c>
      <c r="G16" s="286" t="s">
        <v>64</v>
      </c>
      <c r="H16" s="292"/>
      <c r="I16" s="291" t="s">
        <v>70</v>
      </c>
      <c r="J16" s="286" t="s">
        <v>63</v>
      </c>
      <c r="K16" s="325" t="s">
        <v>64</v>
      </c>
    </row>
    <row r="17" s="170" customFormat="1" customHeight="1" spans="1:22">
      <c r="A17" s="193" t="s">
        <v>71</v>
      </c>
      <c r="B17" s="209" t="s">
        <v>63</v>
      </c>
      <c r="C17" s="209" t="s">
        <v>64</v>
      </c>
      <c r="D17" s="183"/>
      <c r="E17" s="225" t="s">
        <v>72</v>
      </c>
      <c r="F17" s="209" t="s">
        <v>63</v>
      </c>
      <c r="G17" s="209" t="s">
        <v>64</v>
      </c>
      <c r="H17" s="293"/>
      <c r="I17" s="225" t="s">
        <v>73</v>
      </c>
      <c r="J17" s="209" t="s">
        <v>63</v>
      </c>
      <c r="K17" s="250" t="s">
        <v>64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s="170" customFormat="1" ht="18" customHeight="1" spans="1:11">
      <c r="A18" s="294" t="s">
        <v>74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27"/>
    </row>
    <row r="19" s="275" customFormat="1" ht="18" customHeight="1" spans="1:11">
      <c r="A19" s="282" t="s">
        <v>75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24"/>
    </row>
    <row r="20" s="170" customFormat="1" customHeight="1" spans="1:11">
      <c r="A20" s="296" t="s">
        <v>76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28"/>
    </row>
    <row r="21" s="170" customFormat="1" ht="21.75" customHeight="1" spans="1:11">
      <c r="A21" s="298" t="s">
        <v>77</v>
      </c>
      <c r="B21" s="225" t="s">
        <v>78</v>
      </c>
      <c r="C21" s="225" t="s">
        <v>79</v>
      </c>
      <c r="D21" s="225" t="s">
        <v>80</v>
      </c>
      <c r="E21" s="225" t="s">
        <v>81</v>
      </c>
      <c r="F21" s="225" t="s">
        <v>82</v>
      </c>
      <c r="G21" s="225" t="s">
        <v>83</v>
      </c>
      <c r="H21" s="225" t="s">
        <v>84</v>
      </c>
      <c r="I21" s="225" t="s">
        <v>85</v>
      </c>
      <c r="J21" s="225" t="s">
        <v>86</v>
      </c>
      <c r="K21" s="262" t="s">
        <v>87</v>
      </c>
    </row>
    <row r="22" s="170" customFormat="1" customHeight="1" spans="1:11">
      <c r="A22" s="194" t="s">
        <v>88</v>
      </c>
      <c r="B22" s="299"/>
      <c r="C22" s="299"/>
      <c r="D22" s="299">
        <v>1</v>
      </c>
      <c r="E22" s="299">
        <v>0.3</v>
      </c>
      <c r="F22" s="299">
        <v>0.3</v>
      </c>
      <c r="G22" s="299">
        <v>0.3</v>
      </c>
      <c r="H22" s="299">
        <v>0.3</v>
      </c>
      <c r="I22" s="299">
        <v>0.5</v>
      </c>
      <c r="J22" s="299"/>
      <c r="K22" s="329" t="s">
        <v>89</v>
      </c>
    </row>
    <row r="23" s="170" customFormat="1" customHeight="1" spans="1:11">
      <c r="A23" s="194" t="s">
        <v>90</v>
      </c>
      <c r="B23" s="299"/>
      <c r="C23" s="299"/>
      <c r="D23" s="299">
        <v>1</v>
      </c>
      <c r="E23" s="299">
        <v>0.3</v>
      </c>
      <c r="F23" s="299">
        <v>0.3</v>
      </c>
      <c r="G23" s="299">
        <v>0.3</v>
      </c>
      <c r="H23" s="299">
        <v>0.3</v>
      </c>
      <c r="I23" s="299">
        <v>1</v>
      </c>
      <c r="J23" s="299"/>
      <c r="K23" s="329" t="s">
        <v>89</v>
      </c>
    </row>
    <row r="24" s="170" customFormat="1" customHeight="1" spans="1:11">
      <c r="A24" s="194" t="s">
        <v>91</v>
      </c>
      <c r="B24" s="299"/>
      <c r="C24" s="299"/>
      <c r="D24" s="299">
        <v>1</v>
      </c>
      <c r="E24" s="299">
        <v>0.3</v>
      </c>
      <c r="F24" s="299">
        <v>0.3</v>
      </c>
      <c r="G24" s="299">
        <v>0.3</v>
      </c>
      <c r="H24" s="299">
        <v>0.3</v>
      </c>
      <c r="I24" s="299">
        <v>1</v>
      </c>
      <c r="J24" s="299"/>
      <c r="K24" s="329" t="s">
        <v>89</v>
      </c>
    </row>
    <row r="25" s="170" customFormat="1" customHeight="1" spans="1:11">
      <c r="A25" s="194" t="s">
        <v>92</v>
      </c>
      <c r="B25" s="299"/>
      <c r="C25" s="299"/>
      <c r="D25" s="299">
        <v>1</v>
      </c>
      <c r="E25" s="299">
        <v>0.3</v>
      </c>
      <c r="F25" s="299">
        <v>0.3</v>
      </c>
      <c r="G25" s="299">
        <v>0.3</v>
      </c>
      <c r="H25" s="299">
        <v>0.3</v>
      </c>
      <c r="I25" s="299">
        <v>1</v>
      </c>
      <c r="J25" s="299"/>
      <c r="K25" s="329" t="s">
        <v>89</v>
      </c>
    </row>
    <row r="26" s="170" customFormat="1" customHeight="1" spans="1:11">
      <c r="A26" s="194"/>
      <c r="B26" s="299"/>
      <c r="C26" s="299"/>
      <c r="D26" s="299"/>
      <c r="E26" s="299"/>
      <c r="F26" s="299"/>
      <c r="G26" s="299"/>
      <c r="H26" s="299"/>
      <c r="I26" s="299"/>
      <c r="J26" s="299"/>
      <c r="K26" s="330"/>
    </row>
    <row r="27" s="170" customFormat="1" customHeight="1" spans="1:11">
      <c r="A27" s="194"/>
      <c r="B27" s="299"/>
      <c r="C27" s="299"/>
      <c r="D27" s="299"/>
      <c r="E27" s="299"/>
      <c r="F27" s="299"/>
      <c r="G27" s="299"/>
      <c r="H27" s="299"/>
      <c r="I27" s="299"/>
      <c r="J27" s="299"/>
      <c r="K27" s="330"/>
    </row>
    <row r="28" s="170" customFormat="1" customHeight="1" spans="1:11">
      <c r="A28" s="194"/>
      <c r="B28" s="299"/>
      <c r="C28" s="299"/>
      <c r="D28" s="299"/>
      <c r="E28" s="299"/>
      <c r="F28" s="299"/>
      <c r="G28" s="299"/>
      <c r="H28" s="299"/>
      <c r="I28" s="299"/>
      <c r="J28" s="299"/>
      <c r="K28" s="330"/>
    </row>
    <row r="29" s="170" customFormat="1" ht="18" customHeight="1" spans="1:11">
      <c r="A29" s="300" t="s">
        <v>93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1"/>
    </row>
    <row r="30" s="170" customFormat="1" ht="18.75" customHeight="1" spans="1:11">
      <c r="A30" s="302" t="s">
        <v>94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2"/>
    </row>
    <row r="31" s="170" customFormat="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3"/>
    </row>
    <row r="32" s="170" customFormat="1" ht="18" customHeight="1" spans="1:11">
      <c r="A32" s="300" t="s">
        <v>95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1"/>
    </row>
    <row r="33" s="170" customFormat="1" ht="14.25" spans="1:11">
      <c r="A33" s="306" t="s">
        <v>96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4"/>
    </row>
    <row r="34" s="170" customFormat="1" ht="15" spans="1:11">
      <c r="A34" s="105" t="s">
        <v>97</v>
      </c>
      <c r="B34" s="107"/>
      <c r="C34" s="209" t="s">
        <v>32</v>
      </c>
      <c r="D34" s="209" t="s">
        <v>33</v>
      </c>
      <c r="E34" s="308" t="s">
        <v>98</v>
      </c>
      <c r="F34" s="309"/>
      <c r="G34" s="309"/>
      <c r="H34" s="309"/>
      <c r="I34" s="309"/>
      <c r="J34" s="309"/>
      <c r="K34" s="335"/>
    </row>
    <row r="35" s="170" customFormat="1" ht="15" spans="1:11">
      <c r="A35" s="310" t="s">
        <v>99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s="170" customFormat="1" ht="14.25" spans="1:11">
      <c r="A36" s="311" t="s">
        <v>100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36"/>
    </row>
    <row r="37" s="170" customFormat="1" ht="14.25" spans="1:11">
      <c r="A37" s="232" t="s">
        <v>101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s="170" customFormat="1" ht="14.25" spans="1:11">
      <c r="A38" s="232" t="s">
        <v>102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s="170" customFormat="1" ht="14.25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s="170" customFormat="1" ht="14.2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s="170" customFormat="1" ht="14.2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s="170" customFormat="1" ht="14.2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s="170" customFormat="1" ht="15" spans="1:11">
      <c r="A43" s="227" t="s">
        <v>103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s="170" customFormat="1" ht="15" spans="1:11">
      <c r="A44" s="282" t="s">
        <v>104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24"/>
    </row>
    <row r="45" s="170" customFormat="1" ht="14.25" spans="1:11">
      <c r="A45" s="289" t="s">
        <v>105</v>
      </c>
      <c r="B45" s="286" t="s">
        <v>63</v>
      </c>
      <c r="C45" s="286" t="s">
        <v>64</v>
      </c>
      <c r="D45" s="286" t="s">
        <v>56</v>
      </c>
      <c r="E45" s="291" t="s">
        <v>106</v>
      </c>
      <c r="F45" s="286" t="s">
        <v>63</v>
      </c>
      <c r="G45" s="286" t="s">
        <v>64</v>
      </c>
      <c r="H45" s="286" t="s">
        <v>56</v>
      </c>
      <c r="I45" s="291" t="s">
        <v>107</v>
      </c>
      <c r="J45" s="286" t="s">
        <v>63</v>
      </c>
      <c r="K45" s="325" t="s">
        <v>64</v>
      </c>
    </row>
    <row r="46" s="170" customFormat="1" ht="14.25" spans="1:11">
      <c r="A46" s="193" t="s">
        <v>55</v>
      </c>
      <c r="B46" s="209" t="s">
        <v>63</v>
      </c>
      <c r="C46" s="209" t="s">
        <v>64</v>
      </c>
      <c r="D46" s="209" t="s">
        <v>56</v>
      </c>
      <c r="E46" s="225" t="s">
        <v>62</v>
      </c>
      <c r="F46" s="209" t="s">
        <v>63</v>
      </c>
      <c r="G46" s="209" t="s">
        <v>64</v>
      </c>
      <c r="H46" s="209" t="s">
        <v>56</v>
      </c>
      <c r="I46" s="225" t="s">
        <v>73</v>
      </c>
      <c r="J46" s="209" t="s">
        <v>63</v>
      </c>
      <c r="K46" s="250" t="s">
        <v>64</v>
      </c>
    </row>
    <row r="47" s="170" customFormat="1" ht="15" spans="1:11">
      <c r="A47" s="195" t="s">
        <v>66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4"/>
    </row>
    <row r="48" s="170" customFormat="1" ht="15" spans="1:11">
      <c r="A48" s="310" t="s">
        <v>108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s="170" customFormat="1" ht="1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36"/>
    </row>
    <row r="50" s="170" customFormat="1" ht="15" spans="1:11">
      <c r="A50" s="313" t="s">
        <v>109</v>
      </c>
      <c r="B50" s="314" t="s">
        <v>110</v>
      </c>
      <c r="C50" s="314"/>
      <c r="D50" s="315" t="s">
        <v>111</v>
      </c>
      <c r="E50" s="316"/>
      <c r="F50" s="317" t="s">
        <v>112</v>
      </c>
      <c r="G50" s="318"/>
      <c r="H50" s="319" t="s">
        <v>113</v>
      </c>
      <c r="I50" s="337"/>
      <c r="J50" s="338"/>
      <c r="K50" s="339"/>
    </row>
    <row r="51" s="170" customFormat="1" ht="15" spans="1:11">
      <c r="A51" s="310" t="s">
        <v>114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s="170" customFormat="1" ht="1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0"/>
    </row>
    <row r="53" s="170" customFormat="1" ht="15" spans="1:11">
      <c r="A53" s="313" t="s">
        <v>109</v>
      </c>
      <c r="B53" s="314" t="s">
        <v>110</v>
      </c>
      <c r="C53" s="314"/>
      <c r="D53" s="315" t="s">
        <v>111</v>
      </c>
      <c r="E53" s="322" t="s">
        <v>115</v>
      </c>
      <c r="F53" s="317" t="s">
        <v>116</v>
      </c>
      <c r="G53" s="318" t="s">
        <v>117</v>
      </c>
      <c r="H53" s="319" t="s">
        <v>113</v>
      </c>
      <c r="I53" s="337"/>
      <c r="J53" s="338" t="s">
        <v>118</v>
      </c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0" sqref="L10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="45" customFormat="1" ht="30" customHeight="1" spans="1:14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="45" customFormat="1" ht="29.1" customHeight="1" spans="1:14">
      <c r="A2" s="48" t="s">
        <v>27</v>
      </c>
      <c r="B2" s="49" t="s">
        <v>28</v>
      </c>
      <c r="C2" s="49"/>
      <c r="D2" s="50" t="s">
        <v>34</v>
      </c>
      <c r="E2" s="49" t="s">
        <v>35</v>
      </c>
      <c r="F2" s="49"/>
      <c r="G2" s="49"/>
      <c r="H2" s="51"/>
      <c r="I2" s="72" t="s">
        <v>22</v>
      </c>
      <c r="J2" s="49" t="s">
        <v>23</v>
      </c>
      <c r="K2" s="49"/>
      <c r="L2" s="49"/>
      <c r="M2" s="49"/>
      <c r="N2" s="73"/>
    </row>
    <row r="3" s="45" customFormat="1" ht="29.1" customHeight="1" spans="1:14">
      <c r="A3" s="52" t="s">
        <v>119</v>
      </c>
      <c r="B3" s="53" t="s">
        <v>120</v>
      </c>
      <c r="C3" s="53"/>
      <c r="D3" s="53"/>
      <c r="E3" s="53"/>
      <c r="F3" s="53"/>
      <c r="G3" s="53"/>
      <c r="H3" s="54"/>
      <c r="I3" s="74" t="s">
        <v>121</v>
      </c>
      <c r="J3" s="74"/>
      <c r="K3" s="74"/>
      <c r="L3" s="74"/>
      <c r="M3" s="74"/>
      <c r="N3" s="75"/>
    </row>
    <row r="4" s="45" customFormat="1" ht="29.1" customHeight="1" spans="1:14">
      <c r="A4" s="52"/>
      <c r="B4" s="55" t="s">
        <v>80</v>
      </c>
      <c r="C4" s="56" t="s">
        <v>81</v>
      </c>
      <c r="D4" s="168" t="s">
        <v>82</v>
      </c>
      <c r="E4" s="56" t="s">
        <v>83</v>
      </c>
      <c r="F4" s="56" t="s">
        <v>84</v>
      </c>
      <c r="G4" s="56" t="s">
        <v>85</v>
      </c>
      <c r="H4" s="54"/>
      <c r="I4" s="273" t="s">
        <v>122</v>
      </c>
      <c r="J4" s="273" t="s">
        <v>123</v>
      </c>
      <c r="K4" s="273"/>
      <c r="L4" s="273"/>
      <c r="M4" s="273"/>
      <c r="N4" s="274"/>
    </row>
    <row r="5" s="45" customFormat="1" ht="29.1" customHeight="1" spans="1:14">
      <c r="A5" s="52"/>
      <c r="B5" s="55" t="s">
        <v>124</v>
      </c>
      <c r="C5" s="56" t="s">
        <v>125</v>
      </c>
      <c r="D5" s="168" t="s">
        <v>126</v>
      </c>
      <c r="E5" s="56" t="s">
        <v>127</v>
      </c>
      <c r="F5" s="56" t="s">
        <v>128</v>
      </c>
      <c r="G5" s="56" t="s">
        <v>129</v>
      </c>
      <c r="H5" s="54"/>
      <c r="I5" s="76" t="s">
        <v>130</v>
      </c>
      <c r="J5" s="76" t="s">
        <v>130</v>
      </c>
      <c r="K5" s="76"/>
      <c r="L5" s="76"/>
      <c r="M5" s="76"/>
      <c r="N5" s="77"/>
    </row>
    <row r="6" s="45" customFormat="1" ht="29.1" customHeight="1" spans="1:14">
      <c r="A6" s="57" t="s">
        <v>131</v>
      </c>
      <c r="B6" s="58">
        <f>C6-2.1</f>
        <v>98.8</v>
      </c>
      <c r="C6" s="58">
        <f>D6-2.1</f>
        <v>100.9</v>
      </c>
      <c r="D6" s="169" t="s">
        <v>132</v>
      </c>
      <c r="E6" s="58">
        <f t="shared" ref="E6:G6" si="0">D6+2.1</f>
        <v>105.1</v>
      </c>
      <c r="F6" s="58">
        <f t="shared" si="0"/>
        <v>107.2</v>
      </c>
      <c r="G6" s="58">
        <f t="shared" si="0"/>
        <v>109.3</v>
      </c>
      <c r="H6" s="54"/>
      <c r="I6" s="78" t="s">
        <v>133</v>
      </c>
      <c r="J6" s="78" t="s">
        <v>134</v>
      </c>
      <c r="K6" s="78"/>
      <c r="L6" s="78"/>
      <c r="M6" s="78"/>
      <c r="N6" s="79"/>
    </row>
    <row r="7" s="45" customFormat="1" ht="29.1" customHeight="1" spans="1:14">
      <c r="A7" s="57" t="s">
        <v>135</v>
      </c>
      <c r="B7" s="58">
        <f>C7-4</f>
        <v>78</v>
      </c>
      <c r="C7" s="58">
        <f>D7-4</f>
        <v>82</v>
      </c>
      <c r="D7" s="169" t="s">
        <v>136</v>
      </c>
      <c r="E7" s="58">
        <f>D7+4</f>
        <v>90</v>
      </c>
      <c r="F7" s="58">
        <f>E7+5</f>
        <v>95</v>
      </c>
      <c r="G7" s="58">
        <f>F7+6</f>
        <v>101</v>
      </c>
      <c r="H7" s="54"/>
      <c r="I7" s="80" t="s">
        <v>137</v>
      </c>
      <c r="J7" s="80" t="s">
        <v>137</v>
      </c>
      <c r="K7" s="80"/>
      <c r="L7" s="80"/>
      <c r="M7" s="80"/>
      <c r="N7" s="81"/>
    </row>
    <row r="8" s="45" customFormat="1" ht="29.1" customHeight="1" spans="1:14">
      <c r="A8" s="57" t="s">
        <v>138</v>
      </c>
      <c r="B8" s="58">
        <f>C8-3.6</f>
        <v>98.8</v>
      </c>
      <c r="C8" s="58">
        <f>D8-3.6</f>
        <v>102.4</v>
      </c>
      <c r="D8" s="169">
        <v>106</v>
      </c>
      <c r="E8" s="58">
        <f t="shared" ref="E8:G8" si="1">D8+4</f>
        <v>110</v>
      </c>
      <c r="F8" s="58">
        <f t="shared" si="1"/>
        <v>114</v>
      </c>
      <c r="G8" s="58">
        <f t="shared" si="1"/>
        <v>118</v>
      </c>
      <c r="H8" s="54"/>
      <c r="I8" s="80" t="s">
        <v>139</v>
      </c>
      <c r="J8" s="80" t="s">
        <v>140</v>
      </c>
      <c r="K8" s="80"/>
      <c r="L8" s="80"/>
      <c r="M8" s="80"/>
      <c r="N8" s="82"/>
    </row>
    <row r="9" s="45" customFormat="1" ht="29.1" customHeight="1" spans="1:14">
      <c r="A9" s="57" t="s">
        <v>141</v>
      </c>
      <c r="B9" s="58">
        <f>C9-2.3/2</f>
        <v>30.7</v>
      </c>
      <c r="C9" s="58">
        <f>D9-2.3/2</f>
        <v>31.85</v>
      </c>
      <c r="D9" s="169">
        <v>33</v>
      </c>
      <c r="E9" s="58">
        <f t="shared" ref="E9:G9" si="2">D9+2.6/2</f>
        <v>34.3</v>
      </c>
      <c r="F9" s="58">
        <f t="shared" si="2"/>
        <v>35.6</v>
      </c>
      <c r="G9" s="58">
        <f t="shared" si="2"/>
        <v>36.9</v>
      </c>
      <c r="H9" s="54"/>
      <c r="I9" s="78" t="s">
        <v>137</v>
      </c>
      <c r="J9" s="78" t="s">
        <v>142</v>
      </c>
      <c r="K9" s="78"/>
      <c r="L9" s="78"/>
      <c r="M9" s="78"/>
      <c r="N9" s="83"/>
    </row>
    <row r="10" s="45" customFormat="1" ht="29.1" customHeight="1" spans="1:14">
      <c r="A10" s="57" t="s">
        <v>143</v>
      </c>
      <c r="B10" s="58">
        <f>C10-0.7</f>
        <v>22.1</v>
      </c>
      <c r="C10" s="58">
        <f>D10-0.7</f>
        <v>22.8</v>
      </c>
      <c r="D10" s="169">
        <v>23.5</v>
      </c>
      <c r="E10" s="58">
        <f>D10+0.7</f>
        <v>24.2</v>
      </c>
      <c r="F10" s="58">
        <f>E10+0.7</f>
        <v>24.9</v>
      </c>
      <c r="G10" s="58">
        <f>F10+0.9</f>
        <v>25.8</v>
      </c>
      <c r="H10" s="54"/>
      <c r="I10" s="80" t="s">
        <v>144</v>
      </c>
      <c r="J10" s="80" t="s">
        <v>145</v>
      </c>
      <c r="K10" s="80"/>
      <c r="L10" s="80"/>
      <c r="M10" s="80"/>
      <c r="N10" s="82"/>
    </row>
    <row r="11" s="45" customFormat="1" ht="29.1" customHeight="1" spans="1:14">
      <c r="A11" s="57" t="s">
        <v>146</v>
      </c>
      <c r="B11" s="58">
        <f>C11-0.5</f>
        <v>18.5</v>
      </c>
      <c r="C11" s="58">
        <f>D11-0.5</f>
        <v>19</v>
      </c>
      <c r="D11" s="169">
        <v>19.5</v>
      </c>
      <c r="E11" s="58">
        <f>D11+0.5</f>
        <v>20</v>
      </c>
      <c r="F11" s="58">
        <f>E11+0.5</f>
        <v>20.5</v>
      </c>
      <c r="G11" s="58">
        <f>F11+0.7</f>
        <v>21.2</v>
      </c>
      <c r="H11" s="54"/>
      <c r="I11" s="80" t="s">
        <v>145</v>
      </c>
      <c r="J11" s="80" t="s">
        <v>147</v>
      </c>
      <c r="K11" s="80"/>
      <c r="L11" s="80"/>
      <c r="M11" s="80"/>
      <c r="N11" s="82"/>
    </row>
    <row r="12" s="45" customFormat="1" ht="29.1" customHeight="1" spans="1:14">
      <c r="A12" s="57" t="s">
        <v>148</v>
      </c>
      <c r="B12" s="58">
        <f>C12-0.7</f>
        <v>27.7</v>
      </c>
      <c r="C12" s="58">
        <f>D12-0.6</f>
        <v>28.4</v>
      </c>
      <c r="D12" s="169">
        <v>29</v>
      </c>
      <c r="E12" s="58">
        <f>D12+0.6</f>
        <v>29.6</v>
      </c>
      <c r="F12" s="58">
        <f>E12+0.7</f>
        <v>30.3</v>
      </c>
      <c r="G12" s="58">
        <f>F12+0.6</f>
        <v>30.9</v>
      </c>
      <c r="H12" s="54"/>
      <c r="I12" s="80" t="s">
        <v>149</v>
      </c>
      <c r="J12" s="80" t="s">
        <v>150</v>
      </c>
      <c r="K12" s="80"/>
      <c r="L12" s="80"/>
      <c r="M12" s="80"/>
      <c r="N12" s="82"/>
    </row>
    <row r="13" s="45" customFormat="1" ht="29.1" customHeight="1" spans="1:14">
      <c r="A13" s="57" t="s">
        <v>151</v>
      </c>
      <c r="B13" s="58">
        <f>C13-0.9</f>
        <v>41</v>
      </c>
      <c r="C13" s="58">
        <f>D13-0.9</f>
        <v>41.9</v>
      </c>
      <c r="D13" s="169">
        <v>42.8</v>
      </c>
      <c r="E13" s="58">
        <f t="shared" ref="E13:G13" si="3">D13+1.1</f>
        <v>43.9</v>
      </c>
      <c r="F13" s="58">
        <f t="shared" si="3"/>
        <v>45</v>
      </c>
      <c r="G13" s="58">
        <f t="shared" si="3"/>
        <v>46.1</v>
      </c>
      <c r="H13" s="54"/>
      <c r="I13" s="80" t="s">
        <v>152</v>
      </c>
      <c r="J13" s="80" t="s">
        <v>153</v>
      </c>
      <c r="K13" s="80"/>
      <c r="L13" s="80"/>
      <c r="M13" s="80"/>
      <c r="N13" s="82"/>
    </row>
    <row r="14" s="45" customFormat="1" ht="29.1" customHeight="1" spans="1:14">
      <c r="A14" s="60"/>
      <c r="B14" s="61"/>
      <c r="C14" s="62"/>
      <c r="D14" s="62"/>
      <c r="E14" s="62"/>
      <c r="F14" s="62"/>
      <c r="G14" s="63"/>
      <c r="H14" s="54"/>
      <c r="I14" s="80"/>
      <c r="J14" s="80"/>
      <c r="K14" s="80"/>
      <c r="L14" s="80"/>
      <c r="M14" s="80"/>
      <c r="N14" s="82"/>
    </row>
    <row r="15" s="45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5" customFormat="1" ht="15" spans="1:14">
      <c r="A16" s="70" t="s">
        <v>98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5" customFormat="1" ht="14.25" spans="1:14">
      <c r="A17" s="45" t="s">
        <v>154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5" customFormat="1" ht="14.25" spans="1:14">
      <c r="A18" s="71"/>
      <c r="B18" s="71"/>
      <c r="C18" s="71"/>
      <c r="D18" s="71"/>
      <c r="E18" s="71"/>
      <c r="F18" s="71"/>
      <c r="G18" s="71"/>
      <c r="H18" s="71"/>
      <c r="I18" s="70" t="s">
        <v>155</v>
      </c>
      <c r="J18" s="88"/>
      <c r="K18" s="70" t="s">
        <v>156</v>
      </c>
      <c r="L18" s="70"/>
      <c r="M18" s="70" t="s">
        <v>157</v>
      </c>
      <c r="N18" s="45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I19" sqref="I19:K19"/>
    </sheetView>
  </sheetViews>
  <sheetFormatPr defaultColWidth="10" defaultRowHeight="16.5" customHeight="1"/>
  <cols>
    <col min="1" max="5" width="10" style="170"/>
    <col min="6" max="6" width="9.75" style="170" customWidth="1"/>
    <col min="7" max="7" width="12.125" style="170" customWidth="1"/>
    <col min="8" max="16384" width="10" style="170"/>
  </cols>
  <sheetData>
    <row r="1" s="170" customFormat="1" ht="22.5" customHeight="1" spans="1:11">
      <c r="A1" s="171" t="s">
        <v>158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="170" customFormat="1" ht="17.25" customHeight="1" spans="1:11">
      <c r="A2" s="172" t="s">
        <v>18</v>
      </c>
      <c r="B2" s="173" t="s">
        <v>19</v>
      </c>
      <c r="C2" s="173"/>
      <c r="D2" s="174" t="s">
        <v>20</v>
      </c>
      <c r="E2" s="174"/>
      <c r="F2" s="173" t="s">
        <v>21</v>
      </c>
      <c r="G2" s="173"/>
      <c r="H2" s="175" t="s">
        <v>22</v>
      </c>
      <c r="I2" s="248" t="s">
        <v>23</v>
      </c>
      <c r="J2" s="248"/>
      <c r="K2" s="249"/>
    </row>
    <row r="3" s="170" customFormat="1" customHeight="1" spans="1:11">
      <c r="A3" s="176" t="s">
        <v>24</v>
      </c>
      <c r="B3" s="177"/>
      <c r="C3" s="178"/>
      <c r="D3" s="179" t="s">
        <v>25</v>
      </c>
      <c r="E3" s="180"/>
      <c r="F3" s="180"/>
      <c r="G3" s="181"/>
      <c r="H3" s="179" t="s">
        <v>26</v>
      </c>
      <c r="I3" s="180"/>
      <c r="J3" s="180"/>
      <c r="K3" s="181"/>
    </row>
    <row r="4" s="170" customFormat="1" customHeight="1" spans="1:11">
      <c r="A4" s="182" t="s">
        <v>27</v>
      </c>
      <c r="B4" s="183" t="s">
        <v>28</v>
      </c>
      <c r="C4" s="184"/>
      <c r="D4" s="182" t="s">
        <v>29</v>
      </c>
      <c r="E4" s="185"/>
      <c r="F4" s="186" t="s">
        <v>30</v>
      </c>
      <c r="G4" s="187"/>
      <c r="H4" s="182" t="s">
        <v>159</v>
      </c>
      <c r="I4" s="185"/>
      <c r="J4" s="209" t="s">
        <v>32</v>
      </c>
      <c r="K4" s="250" t="s">
        <v>33</v>
      </c>
    </row>
    <row r="5" s="170" customFormat="1" customHeight="1" spans="1:11">
      <c r="A5" s="188" t="s">
        <v>34</v>
      </c>
      <c r="B5" s="189" t="s">
        <v>35</v>
      </c>
      <c r="C5" s="190"/>
      <c r="D5" s="182" t="s">
        <v>160</v>
      </c>
      <c r="E5" s="185"/>
      <c r="F5" s="183">
        <v>18000</v>
      </c>
      <c r="G5" s="184"/>
      <c r="H5" s="182" t="s">
        <v>161</v>
      </c>
      <c r="I5" s="185"/>
      <c r="J5" s="209" t="s">
        <v>32</v>
      </c>
      <c r="K5" s="250" t="s">
        <v>33</v>
      </c>
    </row>
    <row r="6" s="170" customFormat="1" customHeight="1" spans="1:11">
      <c r="A6" s="182" t="s">
        <v>39</v>
      </c>
      <c r="B6" s="191">
        <v>4</v>
      </c>
      <c r="C6" s="192">
        <v>6</v>
      </c>
      <c r="D6" s="182" t="s">
        <v>162</v>
      </c>
      <c r="E6" s="185"/>
      <c r="F6" s="183">
        <v>12000</v>
      </c>
      <c r="G6" s="184"/>
      <c r="H6" s="193" t="s">
        <v>163</v>
      </c>
      <c r="I6" s="225"/>
      <c r="J6" s="225"/>
      <c r="K6" s="251"/>
    </row>
    <row r="7" s="170" customFormat="1" customHeight="1" spans="1:11">
      <c r="A7" s="182" t="s">
        <v>43</v>
      </c>
      <c r="B7" s="183">
        <v>33486</v>
      </c>
      <c r="C7" s="184"/>
      <c r="D7" s="182" t="s">
        <v>164</v>
      </c>
      <c r="E7" s="185"/>
      <c r="F7" s="183">
        <v>11000</v>
      </c>
      <c r="G7" s="184"/>
      <c r="H7" s="194"/>
      <c r="I7" s="209"/>
      <c r="J7" s="209"/>
      <c r="K7" s="250"/>
    </row>
    <row r="8" s="170" customFormat="1" customHeight="1" spans="1:11">
      <c r="A8" s="195"/>
      <c r="B8" s="196"/>
      <c r="C8" s="197"/>
      <c r="D8" s="195" t="s">
        <v>47</v>
      </c>
      <c r="E8" s="198"/>
      <c r="F8" s="199" t="s">
        <v>48</v>
      </c>
      <c r="G8" s="200"/>
      <c r="H8" s="201"/>
      <c r="I8" s="219"/>
      <c r="J8" s="219"/>
      <c r="K8" s="252"/>
    </row>
    <row r="9" s="170" customFormat="1" customHeight="1" spans="1:11">
      <c r="A9" s="202" t="s">
        <v>165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="170" customFormat="1" customHeight="1" spans="1:11">
      <c r="A10" s="203" t="s">
        <v>52</v>
      </c>
      <c r="B10" s="204" t="s">
        <v>53</v>
      </c>
      <c r="C10" s="205" t="s">
        <v>54</v>
      </c>
      <c r="D10" s="206"/>
      <c r="E10" s="207" t="s">
        <v>57</v>
      </c>
      <c r="F10" s="204" t="s">
        <v>53</v>
      </c>
      <c r="G10" s="205" t="s">
        <v>54</v>
      </c>
      <c r="H10" s="204"/>
      <c r="I10" s="207" t="s">
        <v>55</v>
      </c>
      <c r="J10" s="204" t="s">
        <v>53</v>
      </c>
      <c r="K10" s="253" t="s">
        <v>54</v>
      </c>
    </row>
    <row r="11" s="170" customFormat="1" customHeight="1" spans="1:11">
      <c r="A11" s="188" t="s">
        <v>58</v>
      </c>
      <c r="B11" s="208" t="s">
        <v>53</v>
      </c>
      <c r="C11" s="209" t="s">
        <v>54</v>
      </c>
      <c r="D11" s="210"/>
      <c r="E11" s="211" t="s">
        <v>60</v>
      </c>
      <c r="F11" s="208" t="s">
        <v>53</v>
      </c>
      <c r="G11" s="209" t="s">
        <v>54</v>
      </c>
      <c r="H11" s="208"/>
      <c r="I11" s="211" t="s">
        <v>65</v>
      </c>
      <c r="J11" s="208" t="s">
        <v>53</v>
      </c>
      <c r="K11" s="250" t="s">
        <v>54</v>
      </c>
    </row>
    <row r="12" s="170" customFormat="1" customHeight="1" spans="1:11">
      <c r="A12" s="195" t="s">
        <v>98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4"/>
    </row>
    <row r="13" s="170" customFormat="1" customHeight="1" spans="1:11">
      <c r="A13" s="212" t="s">
        <v>166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s="170" customFormat="1" customHeight="1" spans="1:11">
      <c r="A14" s="213" t="s">
        <v>167</v>
      </c>
      <c r="B14" s="214"/>
      <c r="C14" s="214"/>
      <c r="D14" s="214"/>
      <c r="E14" s="214" t="s">
        <v>168</v>
      </c>
      <c r="F14" s="214"/>
      <c r="G14" s="214"/>
      <c r="H14" s="214"/>
      <c r="I14" s="255"/>
      <c r="J14" s="255"/>
      <c r="K14" s="256"/>
    </row>
    <row r="15" s="170" customFormat="1" customHeight="1" spans="1:11">
      <c r="A15" s="215" t="s">
        <v>169</v>
      </c>
      <c r="B15" s="216"/>
      <c r="C15" s="216"/>
      <c r="D15" s="217"/>
      <c r="E15" s="218" t="s">
        <v>170</v>
      </c>
      <c r="F15" s="216"/>
      <c r="G15" s="216"/>
      <c r="H15" s="217"/>
      <c r="I15" s="257"/>
      <c r="J15" s="258"/>
      <c r="K15" s="259"/>
    </row>
    <row r="16" s="170" customFormat="1" customHeight="1" spans="1:11">
      <c r="A16" s="201"/>
      <c r="B16" s="219"/>
      <c r="C16" s="219"/>
      <c r="D16" s="219"/>
      <c r="E16" s="219"/>
      <c r="F16" s="219"/>
      <c r="G16" s="219"/>
      <c r="H16" s="219"/>
      <c r="I16" s="219"/>
      <c r="J16" s="219"/>
      <c r="K16" s="252"/>
    </row>
    <row r="17" s="170" customFormat="1" customHeight="1" spans="1:11">
      <c r="A17" s="212" t="s">
        <v>171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s="170" customFormat="1" customHeight="1" spans="1:11">
      <c r="A18" s="213"/>
      <c r="B18" s="214"/>
      <c r="C18" s="214"/>
      <c r="D18" s="214"/>
      <c r="E18" s="214"/>
      <c r="F18" s="214"/>
      <c r="G18" s="214"/>
      <c r="H18" s="214"/>
      <c r="I18" s="255"/>
      <c r="J18" s="255"/>
      <c r="K18" s="256"/>
    </row>
    <row r="19" s="170" customFormat="1" customHeight="1" spans="1:11">
      <c r="A19" s="215"/>
      <c r="B19" s="216"/>
      <c r="C19" s="216"/>
      <c r="D19" s="217"/>
      <c r="E19" s="218"/>
      <c r="F19" s="216"/>
      <c r="G19" s="216"/>
      <c r="H19" s="217"/>
      <c r="I19" s="257"/>
      <c r="J19" s="258"/>
      <c r="K19" s="259"/>
    </row>
    <row r="20" s="170" customFormat="1" customHeight="1" spans="1:11">
      <c r="A20" s="201"/>
      <c r="B20" s="219"/>
      <c r="C20" s="219"/>
      <c r="D20" s="219"/>
      <c r="E20" s="219"/>
      <c r="F20" s="219"/>
      <c r="G20" s="219"/>
      <c r="H20" s="219"/>
      <c r="I20" s="219"/>
      <c r="J20" s="219"/>
      <c r="K20" s="252"/>
    </row>
    <row r="21" s="170" customFormat="1" customHeight="1" spans="1:11">
      <c r="A21" s="220" t="s">
        <v>95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s="170" customFormat="1" customHeight="1" spans="1:11">
      <c r="A22" s="93" t="s">
        <v>96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8"/>
    </row>
    <row r="23" s="170" customFormat="1" customHeight="1" spans="1:11">
      <c r="A23" s="105" t="s">
        <v>97</v>
      </c>
      <c r="B23" s="107"/>
      <c r="C23" s="209" t="s">
        <v>32</v>
      </c>
      <c r="D23" s="209" t="s">
        <v>33</v>
      </c>
      <c r="E23" s="104"/>
      <c r="F23" s="104"/>
      <c r="G23" s="104"/>
      <c r="H23" s="104"/>
      <c r="I23" s="104"/>
      <c r="J23" s="104"/>
      <c r="K23" s="152"/>
    </row>
    <row r="24" s="170" customFormat="1" customHeight="1" spans="1:11">
      <c r="A24" s="221" t="s">
        <v>172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60"/>
    </row>
    <row r="25" s="170" customFormat="1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1"/>
    </row>
    <row r="26" s="170" customFormat="1" customHeight="1" spans="1:11">
      <c r="A26" s="202" t="s">
        <v>104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="170" customFormat="1" customHeight="1" spans="1:11">
      <c r="A27" s="176" t="s">
        <v>105</v>
      </c>
      <c r="B27" s="205" t="s">
        <v>63</v>
      </c>
      <c r="C27" s="205" t="s">
        <v>64</v>
      </c>
      <c r="D27" s="205" t="s">
        <v>56</v>
      </c>
      <c r="E27" s="177" t="s">
        <v>106</v>
      </c>
      <c r="F27" s="205" t="s">
        <v>63</v>
      </c>
      <c r="G27" s="205" t="s">
        <v>64</v>
      </c>
      <c r="H27" s="205" t="s">
        <v>56</v>
      </c>
      <c r="I27" s="177" t="s">
        <v>107</v>
      </c>
      <c r="J27" s="205" t="s">
        <v>63</v>
      </c>
      <c r="K27" s="253" t="s">
        <v>64</v>
      </c>
    </row>
    <row r="28" s="170" customFormat="1" customHeight="1" spans="1:11">
      <c r="A28" s="193" t="s">
        <v>55</v>
      </c>
      <c r="B28" s="209" t="s">
        <v>63</v>
      </c>
      <c r="C28" s="209" t="s">
        <v>64</v>
      </c>
      <c r="D28" s="209" t="s">
        <v>56</v>
      </c>
      <c r="E28" s="225" t="s">
        <v>62</v>
      </c>
      <c r="F28" s="209" t="s">
        <v>63</v>
      </c>
      <c r="G28" s="209" t="s">
        <v>64</v>
      </c>
      <c r="H28" s="209" t="s">
        <v>56</v>
      </c>
      <c r="I28" s="225" t="s">
        <v>73</v>
      </c>
      <c r="J28" s="209" t="s">
        <v>63</v>
      </c>
      <c r="K28" s="250" t="s">
        <v>64</v>
      </c>
    </row>
    <row r="29" s="170" customFormat="1" customHeight="1" spans="1:11">
      <c r="A29" s="182" t="s">
        <v>66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2"/>
    </row>
    <row r="30" s="170" customFormat="1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3"/>
    </row>
    <row r="31" s="170" customFormat="1" customHeight="1" spans="1:11">
      <c r="A31" s="229" t="s">
        <v>173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s="170" customFormat="1" ht="17.25" customHeight="1" spans="1:11">
      <c r="A32" s="230" t="s">
        <v>174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64"/>
    </row>
    <row r="33" s="170" customFormat="1" ht="17.25" customHeight="1" spans="1:11">
      <c r="A33" s="232" t="s">
        <v>175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5"/>
    </row>
    <row r="34" s="170" customFormat="1" ht="17.25" customHeight="1" spans="1:1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65"/>
    </row>
    <row r="35" s="170" customFormat="1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5"/>
    </row>
    <row r="36" s="170" customFormat="1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5"/>
    </row>
    <row r="37" s="170" customFormat="1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s="17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s="170" customFormat="1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s="170" customFormat="1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s="170" customFormat="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s="170" customFormat="1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s="170" customFormat="1" ht="17.25" customHeight="1" spans="1:11">
      <c r="A43" s="227" t="s">
        <v>103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s="170" customFormat="1" customHeight="1" spans="1:11">
      <c r="A44" s="229" t="s">
        <v>176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s="170" customFormat="1" ht="18" customHeight="1" spans="1:11">
      <c r="A45" s="234" t="s">
        <v>98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6"/>
    </row>
    <row r="46" s="170" customFormat="1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6"/>
    </row>
    <row r="47" s="170" customFormat="1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61"/>
    </row>
    <row r="48" s="170" customFormat="1" ht="21" customHeight="1" spans="1:11">
      <c r="A48" s="236" t="s">
        <v>109</v>
      </c>
      <c r="B48" s="237" t="s">
        <v>110</v>
      </c>
      <c r="C48" s="237"/>
      <c r="D48" s="238" t="s">
        <v>111</v>
      </c>
      <c r="E48" s="239"/>
      <c r="F48" s="238" t="s">
        <v>112</v>
      </c>
      <c r="G48" s="240"/>
      <c r="H48" s="241" t="s">
        <v>113</v>
      </c>
      <c r="I48" s="241"/>
      <c r="J48" s="237"/>
      <c r="K48" s="267"/>
    </row>
    <row r="49" s="170" customFormat="1" customHeight="1" spans="1:11">
      <c r="A49" s="242" t="s">
        <v>114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8"/>
    </row>
    <row r="50" s="170" customFormat="1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9"/>
    </row>
    <row r="51" s="170" customFormat="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70"/>
    </row>
    <row r="52" s="170" customFormat="1" ht="21" customHeight="1" spans="1:11">
      <c r="A52" s="236" t="s">
        <v>109</v>
      </c>
      <c r="B52" s="237" t="s">
        <v>110</v>
      </c>
      <c r="C52" s="237"/>
      <c r="D52" s="238" t="s">
        <v>111</v>
      </c>
      <c r="E52" s="238" t="s">
        <v>115</v>
      </c>
      <c r="F52" s="238" t="s">
        <v>112</v>
      </c>
      <c r="G52" s="238" t="s">
        <v>177</v>
      </c>
      <c r="H52" s="241" t="s">
        <v>113</v>
      </c>
      <c r="I52" s="241"/>
      <c r="J52" s="271" t="s">
        <v>118</v>
      </c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6" sqref="I6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="45" customFormat="1" ht="30" customHeight="1" spans="1:14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="45" customFormat="1" ht="29.1" customHeight="1" spans="1:14">
      <c r="A2" s="48" t="s">
        <v>27</v>
      </c>
      <c r="B2" s="49" t="s">
        <v>28</v>
      </c>
      <c r="C2" s="49"/>
      <c r="D2" s="50" t="s">
        <v>34</v>
      </c>
      <c r="E2" s="49" t="s">
        <v>35</v>
      </c>
      <c r="F2" s="49"/>
      <c r="G2" s="49"/>
      <c r="H2" s="51"/>
      <c r="I2" s="72" t="s">
        <v>22</v>
      </c>
      <c r="J2" s="49" t="s">
        <v>23</v>
      </c>
      <c r="K2" s="49"/>
      <c r="L2" s="49"/>
      <c r="M2" s="49"/>
      <c r="N2" s="73"/>
    </row>
    <row r="3" s="45" customFormat="1" ht="29.1" customHeight="1" spans="1:14">
      <c r="A3" s="52" t="s">
        <v>119</v>
      </c>
      <c r="B3" s="53" t="s">
        <v>120</v>
      </c>
      <c r="C3" s="53"/>
      <c r="D3" s="53"/>
      <c r="E3" s="53"/>
      <c r="F3" s="53"/>
      <c r="G3" s="53"/>
      <c r="H3" s="54"/>
      <c r="I3" s="74" t="s">
        <v>121</v>
      </c>
      <c r="J3" s="74"/>
      <c r="K3" s="74"/>
      <c r="L3" s="74"/>
      <c r="M3" s="74"/>
      <c r="N3" s="75"/>
    </row>
    <row r="4" s="45" customFormat="1" ht="29.1" customHeight="1" spans="1:14">
      <c r="A4" s="52"/>
      <c r="B4" s="55" t="s">
        <v>80</v>
      </c>
      <c r="C4" s="56" t="s">
        <v>81</v>
      </c>
      <c r="D4" s="168" t="s">
        <v>82</v>
      </c>
      <c r="E4" s="56" t="s">
        <v>83</v>
      </c>
      <c r="F4" s="56" t="s">
        <v>84</v>
      </c>
      <c r="G4" s="56" t="s">
        <v>85</v>
      </c>
      <c r="H4" s="54"/>
      <c r="I4" s="55" t="s">
        <v>80</v>
      </c>
      <c r="J4" s="56" t="s">
        <v>81</v>
      </c>
      <c r="K4" s="168" t="s">
        <v>82</v>
      </c>
      <c r="L4" s="56" t="s">
        <v>83</v>
      </c>
      <c r="M4" s="56" t="s">
        <v>84</v>
      </c>
      <c r="N4" s="56" t="s">
        <v>85</v>
      </c>
    </row>
    <row r="5" s="45" customFormat="1" ht="29.1" customHeight="1" spans="1:14">
      <c r="A5" s="52"/>
      <c r="B5" s="55" t="s">
        <v>124</v>
      </c>
      <c r="C5" s="56" t="s">
        <v>125</v>
      </c>
      <c r="D5" s="168" t="s">
        <v>126</v>
      </c>
      <c r="E5" s="56" t="s">
        <v>127</v>
      </c>
      <c r="F5" s="56" t="s">
        <v>128</v>
      </c>
      <c r="G5" s="56" t="s">
        <v>129</v>
      </c>
      <c r="H5" s="54"/>
      <c r="I5" s="76" t="s">
        <v>88</v>
      </c>
      <c r="J5" s="76" t="s">
        <v>91</v>
      </c>
      <c r="K5" s="76" t="s">
        <v>92</v>
      </c>
      <c r="L5" s="76" t="s">
        <v>90</v>
      </c>
      <c r="M5" s="76" t="s">
        <v>88</v>
      </c>
      <c r="N5" s="77" t="s">
        <v>90</v>
      </c>
    </row>
    <row r="6" s="45" customFormat="1" ht="29.1" customHeight="1" spans="1:14">
      <c r="A6" s="57" t="s">
        <v>131</v>
      </c>
      <c r="B6" s="58">
        <f>C6-2.1</f>
        <v>98.8</v>
      </c>
      <c r="C6" s="58">
        <f>D6-2.1</f>
        <v>100.9</v>
      </c>
      <c r="D6" s="169" t="s">
        <v>132</v>
      </c>
      <c r="E6" s="58">
        <f t="shared" ref="E6:G6" si="0">D6+2.1</f>
        <v>105.1</v>
      </c>
      <c r="F6" s="58">
        <f t="shared" si="0"/>
        <v>107.2</v>
      </c>
      <c r="G6" s="58">
        <f t="shared" si="0"/>
        <v>109.3</v>
      </c>
      <c r="H6" s="54"/>
      <c r="I6" s="78" t="s">
        <v>178</v>
      </c>
      <c r="J6" s="78" t="s">
        <v>179</v>
      </c>
      <c r="K6" s="78" t="s">
        <v>180</v>
      </c>
      <c r="L6" s="78" t="s">
        <v>181</v>
      </c>
      <c r="M6" s="78" t="s">
        <v>182</v>
      </c>
      <c r="N6" s="79" t="s">
        <v>181</v>
      </c>
    </row>
    <row r="7" s="45" customFormat="1" ht="29.1" customHeight="1" spans="1:14">
      <c r="A7" s="57" t="s">
        <v>135</v>
      </c>
      <c r="B7" s="58">
        <f>C7-4</f>
        <v>78</v>
      </c>
      <c r="C7" s="58">
        <f>D7-4</f>
        <v>82</v>
      </c>
      <c r="D7" s="169" t="s">
        <v>136</v>
      </c>
      <c r="E7" s="58">
        <f>D7+4</f>
        <v>90</v>
      </c>
      <c r="F7" s="58">
        <f>E7+5</f>
        <v>95</v>
      </c>
      <c r="G7" s="58">
        <f>F7+6</f>
        <v>101</v>
      </c>
      <c r="H7" s="54"/>
      <c r="I7" s="80" t="s">
        <v>183</v>
      </c>
      <c r="J7" s="80" t="s">
        <v>184</v>
      </c>
      <c r="K7" s="80" t="s">
        <v>185</v>
      </c>
      <c r="L7" s="80" t="s">
        <v>186</v>
      </c>
      <c r="M7" s="80" t="s">
        <v>187</v>
      </c>
      <c r="N7" s="81" t="s">
        <v>188</v>
      </c>
    </row>
    <row r="8" s="45" customFormat="1" ht="29.1" customHeight="1" spans="1:14">
      <c r="A8" s="57" t="s">
        <v>138</v>
      </c>
      <c r="B8" s="58">
        <f>C8-3.6</f>
        <v>98.8</v>
      </c>
      <c r="C8" s="58">
        <f>D8-3.6</f>
        <v>102.4</v>
      </c>
      <c r="D8" s="169">
        <v>106</v>
      </c>
      <c r="E8" s="58">
        <f t="shared" ref="E8:G8" si="1">D8+4</f>
        <v>110</v>
      </c>
      <c r="F8" s="58">
        <f t="shared" si="1"/>
        <v>114</v>
      </c>
      <c r="G8" s="58">
        <f t="shared" si="1"/>
        <v>118</v>
      </c>
      <c r="H8" s="54"/>
      <c r="I8" s="80" t="s">
        <v>189</v>
      </c>
      <c r="J8" s="80" t="s">
        <v>190</v>
      </c>
      <c r="K8" s="80" t="s">
        <v>191</v>
      </c>
      <c r="L8" s="80" t="s">
        <v>192</v>
      </c>
      <c r="M8" s="80" t="s">
        <v>185</v>
      </c>
      <c r="N8" s="82" t="s">
        <v>193</v>
      </c>
    </row>
    <row r="9" s="45" customFormat="1" ht="29.1" customHeight="1" spans="1:14">
      <c r="A9" s="57" t="s">
        <v>141</v>
      </c>
      <c r="B9" s="58">
        <f>C9-2.3/2</f>
        <v>30.7</v>
      </c>
      <c r="C9" s="58">
        <f>D9-2.3/2</f>
        <v>31.85</v>
      </c>
      <c r="D9" s="169">
        <v>33</v>
      </c>
      <c r="E9" s="58">
        <f t="shared" ref="E9:G9" si="2">D9+2.6/2</f>
        <v>34.3</v>
      </c>
      <c r="F9" s="58">
        <f t="shared" si="2"/>
        <v>35.6</v>
      </c>
      <c r="G9" s="58">
        <f t="shared" si="2"/>
        <v>36.9</v>
      </c>
      <c r="H9" s="54"/>
      <c r="I9" s="78" t="s">
        <v>194</v>
      </c>
      <c r="J9" s="78" t="s">
        <v>186</v>
      </c>
      <c r="K9" s="78" t="s">
        <v>195</v>
      </c>
      <c r="L9" s="78" t="s">
        <v>196</v>
      </c>
      <c r="M9" s="78" t="s">
        <v>197</v>
      </c>
      <c r="N9" s="83" t="s">
        <v>198</v>
      </c>
    </row>
    <row r="10" s="45" customFormat="1" ht="29.1" customHeight="1" spans="1:14">
      <c r="A10" s="57" t="s">
        <v>143</v>
      </c>
      <c r="B10" s="58">
        <f>C10-0.7</f>
        <v>22.1</v>
      </c>
      <c r="C10" s="58">
        <f>D10-0.7</f>
        <v>22.8</v>
      </c>
      <c r="D10" s="169">
        <v>23.5</v>
      </c>
      <c r="E10" s="58">
        <f>D10+0.7</f>
        <v>24.2</v>
      </c>
      <c r="F10" s="58">
        <f>E10+0.7</f>
        <v>24.9</v>
      </c>
      <c r="G10" s="58">
        <f>F10+0.9</f>
        <v>25.8</v>
      </c>
      <c r="H10" s="54"/>
      <c r="I10" s="80" t="s">
        <v>199</v>
      </c>
      <c r="J10" s="80" t="s">
        <v>200</v>
      </c>
      <c r="K10" s="80" t="s">
        <v>201</v>
      </c>
      <c r="L10" s="80" t="s">
        <v>202</v>
      </c>
      <c r="M10" s="80" t="s">
        <v>203</v>
      </c>
      <c r="N10" s="82" t="s">
        <v>204</v>
      </c>
    </row>
    <row r="11" s="45" customFormat="1" ht="29.1" customHeight="1" spans="1:14">
      <c r="A11" s="57" t="s">
        <v>146</v>
      </c>
      <c r="B11" s="58">
        <f>C11-0.5</f>
        <v>18.5</v>
      </c>
      <c r="C11" s="58">
        <f>D11-0.5</f>
        <v>19</v>
      </c>
      <c r="D11" s="169">
        <v>19.5</v>
      </c>
      <c r="E11" s="58">
        <f>D11+0.5</f>
        <v>20</v>
      </c>
      <c r="F11" s="58">
        <f>E11+0.5</f>
        <v>20.5</v>
      </c>
      <c r="G11" s="58">
        <f>F11+0.7</f>
        <v>21.2</v>
      </c>
      <c r="H11" s="54"/>
      <c r="I11" s="80" t="s">
        <v>205</v>
      </c>
      <c r="J11" s="80" t="s">
        <v>205</v>
      </c>
      <c r="K11" s="80" t="s">
        <v>205</v>
      </c>
      <c r="L11" s="80" t="s">
        <v>205</v>
      </c>
      <c r="M11" s="80" t="s">
        <v>205</v>
      </c>
      <c r="N11" s="82" t="s">
        <v>205</v>
      </c>
    </row>
    <row r="12" s="45" customFormat="1" ht="29.1" customHeight="1" spans="1:14">
      <c r="A12" s="57" t="s">
        <v>148</v>
      </c>
      <c r="B12" s="58">
        <f>C12-0.7</f>
        <v>27.7</v>
      </c>
      <c r="C12" s="58">
        <f>D12-0.6</f>
        <v>28.4</v>
      </c>
      <c r="D12" s="169">
        <v>29</v>
      </c>
      <c r="E12" s="58">
        <f>D12+0.6</f>
        <v>29.6</v>
      </c>
      <c r="F12" s="58">
        <f>E12+0.7</f>
        <v>30.3</v>
      </c>
      <c r="G12" s="58">
        <f>F12+0.6</f>
        <v>30.9</v>
      </c>
      <c r="H12" s="54"/>
      <c r="I12" s="80" t="s">
        <v>205</v>
      </c>
      <c r="J12" s="80" t="s">
        <v>205</v>
      </c>
      <c r="K12" s="80" t="s">
        <v>205</v>
      </c>
      <c r="L12" s="80" t="s">
        <v>205</v>
      </c>
      <c r="M12" s="80" t="s">
        <v>205</v>
      </c>
      <c r="N12" s="82" t="s">
        <v>205</v>
      </c>
    </row>
    <row r="13" s="45" customFormat="1" ht="29.1" customHeight="1" spans="1:14">
      <c r="A13" s="57" t="s">
        <v>151</v>
      </c>
      <c r="B13" s="58">
        <f>C13-0.9</f>
        <v>41</v>
      </c>
      <c r="C13" s="58">
        <f>D13-0.9</f>
        <v>41.9</v>
      </c>
      <c r="D13" s="169">
        <v>42.8</v>
      </c>
      <c r="E13" s="58">
        <f t="shared" ref="E13:G13" si="3">D13+1.1</f>
        <v>43.9</v>
      </c>
      <c r="F13" s="58">
        <f t="shared" si="3"/>
        <v>45</v>
      </c>
      <c r="G13" s="58">
        <f t="shared" si="3"/>
        <v>46.1</v>
      </c>
      <c r="H13" s="54"/>
      <c r="I13" s="80" t="s">
        <v>205</v>
      </c>
      <c r="J13" s="80" t="s">
        <v>205</v>
      </c>
      <c r="K13" s="80" t="s">
        <v>205</v>
      </c>
      <c r="L13" s="80" t="s">
        <v>205</v>
      </c>
      <c r="M13" s="80" t="s">
        <v>205</v>
      </c>
      <c r="N13" s="82" t="s">
        <v>205</v>
      </c>
    </row>
    <row r="14" s="45" customFormat="1" ht="29.1" customHeight="1" spans="1:14">
      <c r="A14" s="60"/>
      <c r="B14" s="61"/>
      <c r="C14" s="62"/>
      <c r="D14" s="62"/>
      <c r="E14" s="62"/>
      <c r="F14" s="62"/>
      <c r="G14" s="63"/>
      <c r="H14" s="54"/>
      <c r="I14" s="80"/>
      <c r="J14" s="80"/>
      <c r="K14" s="80"/>
      <c r="L14" s="80"/>
      <c r="M14" s="80"/>
      <c r="N14" s="82"/>
    </row>
    <row r="15" s="45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5" customFormat="1" ht="15" spans="1:14">
      <c r="A16" s="70" t="s">
        <v>98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5" customFormat="1" ht="14.25" spans="1:14">
      <c r="A17" s="45" t="s">
        <v>154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5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206</v>
      </c>
      <c r="J18" s="88"/>
      <c r="K18" s="70" t="s">
        <v>156</v>
      </c>
      <c r="L18" s="70"/>
      <c r="M18" s="70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A1" sqref="$A1:$XFD1048576"/>
    </sheetView>
  </sheetViews>
  <sheetFormatPr defaultColWidth="10.125" defaultRowHeight="14.25"/>
  <cols>
    <col min="1" max="1" width="11.15" style="89" customWidth="1"/>
    <col min="2" max="3" width="7.70833333333333" style="89" customWidth="1"/>
    <col min="4" max="4" width="8.33333333333333" style="89" customWidth="1"/>
    <col min="5" max="5" width="10.1" style="89" customWidth="1"/>
    <col min="6" max="6" width="8.85" style="89" customWidth="1"/>
    <col min="7" max="7" width="8.43333333333333" style="89" customWidth="1"/>
    <col min="8" max="8" width="8.64166666666667" style="89" customWidth="1"/>
    <col min="9" max="9" width="7.6" style="89" customWidth="1"/>
    <col min="10" max="10" width="8.74166666666667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208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18</v>
      </c>
      <c r="B2" s="94" t="s">
        <v>19</v>
      </c>
      <c r="C2" s="94"/>
      <c r="D2" s="95" t="s">
        <v>27</v>
      </c>
      <c r="E2" s="96" t="s">
        <v>28</v>
      </c>
      <c r="F2" s="97" t="s">
        <v>209</v>
      </c>
      <c r="G2" s="98" t="s">
        <v>35</v>
      </c>
      <c r="H2" s="98"/>
      <c r="I2" s="129" t="s">
        <v>22</v>
      </c>
      <c r="J2" s="98" t="s">
        <v>23</v>
      </c>
      <c r="K2" s="151"/>
    </row>
    <row r="3" s="89" customFormat="1" spans="1:11">
      <c r="A3" s="99" t="s">
        <v>43</v>
      </c>
      <c r="B3" s="100">
        <v>33486</v>
      </c>
      <c r="C3" s="100"/>
      <c r="D3" s="101" t="s">
        <v>210</v>
      </c>
      <c r="E3" s="102" t="s">
        <v>211</v>
      </c>
      <c r="F3" s="103"/>
      <c r="G3" s="103"/>
      <c r="H3" s="104" t="s">
        <v>212</v>
      </c>
      <c r="I3" s="104"/>
      <c r="J3" s="104"/>
      <c r="K3" s="152"/>
    </row>
    <row r="4" s="89" customFormat="1" spans="1:11">
      <c r="A4" s="105" t="s">
        <v>39</v>
      </c>
      <c r="B4" s="106">
        <v>4</v>
      </c>
      <c r="C4" s="106">
        <v>6</v>
      </c>
      <c r="D4" s="107" t="s">
        <v>213</v>
      </c>
      <c r="E4" s="103"/>
      <c r="F4" s="103"/>
      <c r="G4" s="103"/>
      <c r="H4" s="107" t="s">
        <v>214</v>
      </c>
      <c r="I4" s="107"/>
      <c r="J4" s="120" t="s">
        <v>32</v>
      </c>
      <c r="K4" s="153" t="s">
        <v>33</v>
      </c>
    </row>
    <row r="5" s="89" customFormat="1" spans="1:11">
      <c r="A5" s="105" t="s">
        <v>215</v>
      </c>
      <c r="B5" s="100">
        <v>1</v>
      </c>
      <c r="C5" s="100"/>
      <c r="D5" s="101" t="s">
        <v>216</v>
      </c>
      <c r="E5" s="104" t="s">
        <v>217</v>
      </c>
      <c r="F5" s="104" t="s">
        <v>218</v>
      </c>
      <c r="G5" s="104" t="s">
        <v>219</v>
      </c>
      <c r="H5" s="107" t="s">
        <v>220</v>
      </c>
      <c r="I5" s="107"/>
      <c r="J5" s="120" t="s">
        <v>32</v>
      </c>
      <c r="K5" s="153" t="s">
        <v>33</v>
      </c>
    </row>
    <row r="6" s="89" customFormat="1" ht="15" spans="1:11">
      <c r="A6" s="108" t="s">
        <v>221</v>
      </c>
      <c r="B6" s="109" t="s">
        <v>222</v>
      </c>
      <c r="C6" s="109"/>
      <c r="D6" s="110" t="s">
        <v>223</v>
      </c>
      <c r="E6" s="111">
        <v>1005</v>
      </c>
      <c r="F6" s="111">
        <v>18669</v>
      </c>
      <c r="G6" s="110"/>
      <c r="H6" s="112" t="s">
        <v>224</v>
      </c>
      <c r="I6" s="112"/>
      <c r="J6" s="126" t="s">
        <v>32</v>
      </c>
      <c r="K6" s="154" t="s">
        <v>33</v>
      </c>
    </row>
    <row r="7" s="89" customFormat="1" ht="15" spans="1:11">
      <c r="A7" s="113" t="s">
        <v>225</v>
      </c>
      <c r="B7" s="114" t="s">
        <v>226</v>
      </c>
      <c r="C7" s="114"/>
      <c r="D7" s="113"/>
      <c r="E7" s="115"/>
      <c r="F7" s="116"/>
      <c r="G7" s="113"/>
      <c r="H7" s="116"/>
      <c r="I7" s="115"/>
      <c r="J7" s="115"/>
      <c r="K7" s="115"/>
    </row>
    <row r="8" s="89" customFormat="1" spans="1:11">
      <c r="A8" s="117" t="s">
        <v>227</v>
      </c>
      <c r="B8" s="97" t="s">
        <v>228</v>
      </c>
      <c r="C8" s="97" t="s">
        <v>229</v>
      </c>
      <c r="D8" s="97" t="s">
        <v>230</v>
      </c>
      <c r="E8" s="97" t="s">
        <v>231</v>
      </c>
      <c r="F8" s="97" t="s">
        <v>232</v>
      </c>
      <c r="G8" s="118"/>
      <c r="H8" s="119"/>
      <c r="I8" s="119"/>
      <c r="J8" s="119"/>
      <c r="K8" s="155"/>
    </row>
    <row r="9" s="89" customFormat="1" spans="1:11">
      <c r="A9" s="105" t="s">
        <v>233</v>
      </c>
      <c r="B9" s="107"/>
      <c r="C9" s="120" t="s">
        <v>32</v>
      </c>
      <c r="D9" s="120" t="s">
        <v>33</v>
      </c>
      <c r="E9" s="101" t="s">
        <v>234</v>
      </c>
      <c r="F9" s="121" t="s">
        <v>235</v>
      </c>
      <c r="G9" s="122"/>
      <c r="H9" s="123"/>
      <c r="I9" s="123"/>
      <c r="J9" s="123"/>
      <c r="K9" s="156"/>
    </row>
    <row r="10" s="89" customFormat="1" spans="1:11">
      <c r="A10" s="105" t="s">
        <v>236</v>
      </c>
      <c r="B10" s="107"/>
      <c r="C10" s="120" t="s">
        <v>32</v>
      </c>
      <c r="D10" s="120" t="s">
        <v>33</v>
      </c>
      <c r="E10" s="101" t="s">
        <v>237</v>
      </c>
      <c r="F10" s="121" t="s">
        <v>238</v>
      </c>
      <c r="G10" s="122" t="s">
        <v>239</v>
      </c>
      <c r="H10" s="123"/>
      <c r="I10" s="123"/>
      <c r="J10" s="123"/>
      <c r="K10" s="156"/>
    </row>
    <row r="11" s="89" customFormat="1" spans="1:11">
      <c r="A11" s="124" t="s">
        <v>165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7"/>
    </row>
    <row r="12" s="89" customFormat="1" spans="1:11">
      <c r="A12" s="99" t="s">
        <v>57</v>
      </c>
      <c r="B12" s="120" t="s">
        <v>53</v>
      </c>
      <c r="C12" s="120" t="s">
        <v>54</v>
      </c>
      <c r="D12" s="121"/>
      <c r="E12" s="101" t="s">
        <v>55</v>
      </c>
      <c r="F12" s="120" t="s">
        <v>53</v>
      </c>
      <c r="G12" s="120" t="s">
        <v>54</v>
      </c>
      <c r="H12" s="120"/>
      <c r="I12" s="101" t="s">
        <v>240</v>
      </c>
      <c r="J12" s="120" t="s">
        <v>53</v>
      </c>
      <c r="K12" s="153" t="s">
        <v>54</v>
      </c>
    </row>
    <row r="13" s="89" customFormat="1" spans="1:11">
      <c r="A13" s="99" t="s">
        <v>60</v>
      </c>
      <c r="B13" s="120" t="s">
        <v>53</v>
      </c>
      <c r="C13" s="120" t="s">
        <v>54</v>
      </c>
      <c r="D13" s="121"/>
      <c r="E13" s="101" t="s">
        <v>65</v>
      </c>
      <c r="F13" s="120" t="s">
        <v>53</v>
      </c>
      <c r="G13" s="120" t="s">
        <v>54</v>
      </c>
      <c r="H13" s="120"/>
      <c r="I13" s="101" t="s">
        <v>241</v>
      </c>
      <c r="J13" s="120" t="s">
        <v>53</v>
      </c>
      <c r="K13" s="153" t="s">
        <v>54</v>
      </c>
    </row>
    <row r="14" s="89" customFormat="1" ht="15" spans="1:11">
      <c r="A14" s="108" t="s">
        <v>242</v>
      </c>
      <c r="B14" s="126" t="s">
        <v>53</v>
      </c>
      <c r="C14" s="126" t="s">
        <v>54</v>
      </c>
      <c r="D14" s="127"/>
      <c r="E14" s="110" t="s">
        <v>243</v>
      </c>
      <c r="F14" s="126" t="s">
        <v>53</v>
      </c>
      <c r="G14" s="126" t="s">
        <v>54</v>
      </c>
      <c r="H14" s="126"/>
      <c r="I14" s="110" t="s">
        <v>244</v>
      </c>
      <c r="J14" s="126" t="s">
        <v>53</v>
      </c>
      <c r="K14" s="154" t="s">
        <v>54</v>
      </c>
    </row>
    <row r="15" s="89" customFormat="1" ht="15" spans="1:11">
      <c r="A15" s="113"/>
      <c r="B15" s="128"/>
      <c r="C15" s="128"/>
      <c r="D15" s="115"/>
      <c r="E15" s="113"/>
      <c r="F15" s="128"/>
      <c r="G15" s="128"/>
      <c r="H15" s="128"/>
      <c r="I15" s="113"/>
      <c r="J15" s="128"/>
      <c r="K15" s="128"/>
    </row>
    <row r="16" s="90" customFormat="1" spans="1:11">
      <c r="A16" s="93" t="s">
        <v>245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8"/>
    </row>
    <row r="17" s="89" customFormat="1" spans="1:11">
      <c r="A17" s="105" t="s">
        <v>246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9"/>
    </row>
    <row r="18" s="89" customFormat="1" spans="1:11">
      <c r="A18" s="105" t="s">
        <v>247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9"/>
    </row>
    <row r="19" s="89" customFormat="1" spans="1:11">
      <c r="A19" s="130" t="s">
        <v>248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3"/>
    </row>
    <row r="20" s="89" customFormat="1" spans="1:11">
      <c r="A20" s="131" t="s">
        <v>249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0"/>
    </row>
    <row r="21" s="89" customFormat="1" spans="1:11">
      <c r="A21" s="131" t="s">
        <v>250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0"/>
    </row>
    <row r="22" s="89" customFormat="1" spans="1:11">
      <c r="A22" s="131" t="s">
        <v>251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0"/>
    </row>
    <row r="23" s="89" customFormat="1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1"/>
    </row>
    <row r="24" s="89" customFormat="1" spans="1:11">
      <c r="A24" s="105" t="s">
        <v>97</v>
      </c>
      <c r="B24" s="107"/>
      <c r="C24" s="120" t="s">
        <v>32</v>
      </c>
      <c r="D24" s="120" t="s">
        <v>33</v>
      </c>
      <c r="E24" s="104"/>
      <c r="F24" s="104"/>
      <c r="G24" s="104"/>
      <c r="H24" s="104"/>
      <c r="I24" s="104"/>
      <c r="J24" s="104"/>
      <c r="K24" s="152"/>
    </row>
    <row r="25" s="89" customFormat="1" ht="15" spans="1:11">
      <c r="A25" s="135" t="s">
        <v>252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2"/>
    </row>
    <row r="26" s="89" customFormat="1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89" customFormat="1" spans="1:11">
      <c r="A27" s="138" t="s">
        <v>253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3"/>
    </row>
    <row r="28" s="89" customFormat="1" spans="1:11">
      <c r="A28" s="140" t="s">
        <v>254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="89" customFormat="1" spans="1:11">
      <c r="A29" s="140" t="s">
        <v>255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="89" customFormat="1" spans="1:11">
      <c r="A30" s="140" t="s">
        <v>256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="89" customFormat="1" spans="1:11">
      <c r="A31" s="140" t="s">
        <v>257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="89" customFormat="1" spans="1:11">
      <c r="A32" s="140" t="s">
        <v>258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s="89" customFormat="1" ht="23.1" customHeight="1" spans="1:11">
      <c r="A33" s="140" t="s">
        <v>259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s="89" customFormat="1" ht="23.1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0"/>
    </row>
    <row r="35" s="89" customFormat="1" ht="23.1" customHeight="1" spans="1:11">
      <c r="A35" s="142"/>
      <c r="B35" s="132"/>
      <c r="C35" s="132"/>
      <c r="D35" s="132"/>
      <c r="E35" s="132"/>
      <c r="F35" s="132"/>
      <c r="G35" s="132"/>
      <c r="H35" s="132"/>
      <c r="I35" s="132"/>
      <c r="J35" s="132"/>
      <c r="K35" s="160"/>
    </row>
    <row r="36" s="89" customFormat="1" ht="23.1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s="89" customFormat="1" ht="18.75" customHeight="1" spans="1:11">
      <c r="A37" s="145" t="s">
        <v>260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1" customFormat="1" ht="18.75" customHeight="1" spans="1:11">
      <c r="A38" s="105" t="s">
        <v>261</v>
      </c>
      <c r="B38" s="107"/>
      <c r="C38" s="107"/>
      <c r="D38" s="104" t="s">
        <v>262</v>
      </c>
      <c r="E38" s="104"/>
      <c r="F38" s="147" t="s">
        <v>263</v>
      </c>
      <c r="G38" s="148"/>
      <c r="H38" s="107" t="s">
        <v>264</v>
      </c>
      <c r="I38" s="107"/>
      <c r="J38" s="107" t="s">
        <v>265</v>
      </c>
      <c r="K38" s="159"/>
    </row>
    <row r="39" s="89" customFormat="1" ht="18.75" customHeight="1" spans="1:13">
      <c r="A39" s="105" t="s">
        <v>98</v>
      </c>
      <c r="B39" s="107" t="s">
        <v>266</v>
      </c>
      <c r="C39" s="107"/>
      <c r="D39" s="107"/>
      <c r="E39" s="107"/>
      <c r="F39" s="107"/>
      <c r="G39" s="107"/>
      <c r="H39" s="107"/>
      <c r="I39" s="107"/>
      <c r="J39" s="107"/>
      <c r="K39" s="159"/>
      <c r="M39" s="91"/>
    </row>
    <row r="40" s="89" customFormat="1" ht="30.95" customHeight="1" spans="1:11">
      <c r="A40" s="105" t="s">
        <v>267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59"/>
    </row>
    <row r="41" s="89" customFormat="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9"/>
    </row>
    <row r="42" s="89" customFormat="1" ht="32.1" customHeight="1" spans="1:11">
      <c r="A42" s="108" t="s">
        <v>109</v>
      </c>
      <c r="B42" s="111" t="s">
        <v>268</v>
      </c>
      <c r="C42" s="111"/>
      <c r="D42" s="110" t="s">
        <v>269</v>
      </c>
      <c r="E42" s="127" t="s">
        <v>115</v>
      </c>
      <c r="F42" s="110" t="s">
        <v>112</v>
      </c>
      <c r="G42" s="149" t="s">
        <v>270</v>
      </c>
      <c r="H42" s="150" t="s">
        <v>113</v>
      </c>
      <c r="I42" s="150"/>
      <c r="J42" s="111" t="s">
        <v>118</v>
      </c>
      <c r="K42" s="167"/>
    </row>
    <row r="43" s="89" customFormat="1" ht="16.5" customHeight="1"/>
    <row r="44" s="89" customFormat="1" ht="16.5" customHeight="1"/>
    <row r="45" s="8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4</xdr:col>
                    <xdr:colOff>44450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276225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260350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9</xdr:col>
                    <xdr:colOff>20955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4</xdr:col>
                    <xdr:colOff>53975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116205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490855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490855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116205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490855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133985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105410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4</xdr:col>
                    <xdr:colOff>44450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336550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336550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506730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546100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163830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133985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133985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105410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105410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355600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4</xdr:col>
                    <xdr:colOff>101600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4</xdr:col>
                    <xdr:colOff>44450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412750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479425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430530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4</xdr:col>
                    <xdr:colOff>44450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="45" customFormat="1" ht="30" customHeight="1" spans="1:14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="45" customFormat="1" ht="29.1" customHeight="1" spans="1:14">
      <c r="A2" s="48" t="s">
        <v>27</v>
      </c>
      <c r="B2" s="49" t="s">
        <v>28</v>
      </c>
      <c r="C2" s="49"/>
      <c r="D2" s="50" t="s">
        <v>34</v>
      </c>
      <c r="E2" s="49" t="s">
        <v>35</v>
      </c>
      <c r="F2" s="49"/>
      <c r="G2" s="49"/>
      <c r="H2" s="51"/>
      <c r="I2" s="72" t="s">
        <v>22</v>
      </c>
      <c r="J2" s="49" t="s">
        <v>23</v>
      </c>
      <c r="K2" s="49"/>
      <c r="L2" s="49"/>
      <c r="M2" s="49"/>
      <c r="N2" s="73"/>
    </row>
    <row r="3" s="45" customFormat="1" ht="29.1" customHeight="1" spans="1:14">
      <c r="A3" s="52" t="s">
        <v>119</v>
      </c>
      <c r="B3" s="53" t="s">
        <v>120</v>
      </c>
      <c r="C3" s="53"/>
      <c r="D3" s="53"/>
      <c r="E3" s="53"/>
      <c r="F3" s="53"/>
      <c r="G3" s="53"/>
      <c r="H3" s="54"/>
      <c r="I3" s="74" t="s">
        <v>121</v>
      </c>
      <c r="J3" s="74"/>
      <c r="K3" s="74"/>
      <c r="L3" s="74"/>
      <c r="M3" s="74"/>
      <c r="N3" s="75"/>
    </row>
    <row r="4" s="45" customFormat="1" ht="29.1" customHeight="1" spans="1:14">
      <c r="A4" s="52"/>
      <c r="B4" s="55" t="s">
        <v>80</v>
      </c>
      <c r="C4" s="56" t="s">
        <v>81</v>
      </c>
      <c r="D4" s="168" t="s">
        <v>82</v>
      </c>
      <c r="E4" s="56" t="s">
        <v>83</v>
      </c>
      <c r="F4" s="56" t="s">
        <v>84</v>
      </c>
      <c r="G4" s="56" t="s">
        <v>85</v>
      </c>
      <c r="H4" s="54"/>
      <c r="I4" s="55" t="s">
        <v>80</v>
      </c>
      <c r="J4" s="56" t="s">
        <v>81</v>
      </c>
      <c r="K4" s="168" t="s">
        <v>82</v>
      </c>
      <c r="L4" s="56" t="s">
        <v>83</v>
      </c>
      <c r="M4" s="56" t="s">
        <v>84</v>
      </c>
      <c r="N4" s="56" t="s">
        <v>85</v>
      </c>
    </row>
    <row r="5" s="45" customFormat="1" ht="29.1" customHeight="1" spans="1:14">
      <c r="A5" s="52"/>
      <c r="B5" s="55" t="s">
        <v>124</v>
      </c>
      <c r="C5" s="56" t="s">
        <v>125</v>
      </c>
      <c r="D5" s="168" t="s">
        <v>126</v>
      </c>
      <c r="E5" s="56" t="s">
        <v>127</v>
      </c>
      <c r="F5" s="56" t="s">
        <v>128</v>
      </c>
      <c r="G5" s="56" t="s">
        <v>129</v>
      </c>
      <c r="H5" s="54"/>
      <c r="I5" s="76" t="s">
        <v>88</v>
      </c>
      <c r="J5" s="76" t="s">
        <v>91</v>
      </c>
      <c r="K5" s="76" t="s">
        <v>92</v>
      </c>
      <c r="L5" s="76" t="s">
        <v>90</v>
      </c>
      <c r="M5" s="76" t="s">
        <v>88</v>
      </c>
      <c r="N5" s="77" t="s">
        <v>90</v>
      </c>
    </row>
    <row r="6" s="45" customFormat="1" ht="29.1" customHeight="1" spans="1:14">
      <c r="A6" s="57" t="s">
        <v>131</v>
      </c>
      <c r="B6" s="58">
        <f>C6-2.1</f>
        <v>98.8</v>
      </c>
      <c r="C6" s="58">
        <f>D6-2.1</f>
        <v>100.9</v>
      </c>
      <c r="D6" s="169" t="s">
        <v>132</v>
      </c>
      <c r="E6" s="58">
        <f t="shared" ref="E6:G6" si="0">D6+2.1</f>
        <v>105.1</v>
      </c>
      <c r="F6" s="58">
        <f t="shared" si="0"/>
        <v>107.2</v>
      </c>
      <c r="G6" s="58">
        <f t="shared" si="0"/>
        <v>109.3</v>
      </c>
      <c r="H6" s="54"/>
      <c r="I6" s="78" t="s">
        <v>178</v>
      </c>
      <c r="J6" s="78" t="s">
        <v>179</v>
      </c>
      <c r="K6" s="78" t="s">
        <v>180</v>
      </c>
      <c r="L6" s="78" t="s">
        <v>181</v>
      </c>
      <c r="M6" s="78" t="s">
        <v>182</v>
      </c>
      <c r="N6" s="79" t="s">
        <v>181</v>
      </c>
    </row>
    <row r="7" s="45" customFormat="1" ht="29.1" customHeight="1" spans="1:14">
      <c r="A7" s="57" t="s">
        <v>135</v>
      </c>
      <c r="B7" s="58">
        <f>C7-4</f>
        <v>78</v>
      </c>
      <c r="C7" s="58">
        <f>D7-4</f>
        <v>82</v>
      </c>
      <c r="D7" s="169" t="s">
        <v>136</v>
      </c>
      <c r="E7" s="58">
        <f>D7+4</f>
        <v>90</v>
      </c>
      <c r="F7" s="58">
        <f>E7+5</f>
        <v>95</v>
      </c>
      <c r="G7" s="58">
        <f>F7+6</f>
        <v>101</v>
      </c>
      <c r="H7" s="54"/>
      <c r="I7" s="80" t="s">
        <v>183</v>
      </c>
      <c r="J7" s="80" t="s">
        <v>184</v>
      </c>
      <c r="K7" s="80" t="s">
        <v>185</v>
      </c>
      <c r="L7" s="80" t="s">
        <v>186</v>
      </c>
      <c r="M7" s="80" t="s">
        <v>187</v>
      </c>
      <c r="N7" s="81" t="s">
        <v>188</v>
      </c>
    </row>
    <row r="8" s="45" customFormat="1" ht="29.1" customHeight="1" spans="1:14">
      <c r="A8" s="57" t="s">
        <v>138</v>
      </c>
      <c r="B8" s="58">
        <f>C8-3.6</f>
        <v>98.8</v>
      </c>
      <c r="C8" s="58">
        <f>D8-3.6</f>
        <v>102.4</v>
      </c>
      <c r="D8" s="169">
        <v>106</v>
      </c>
      <c r="E8" s="58">
        <f t="shared" ref="E8:G8" si="1">D8+4</f>
        <v>110</v>
      </c>
      <c r="F8" s="58">
        <f t="shared" si="1"/>
        <v>114</v>
      </c>
      <c r="G8" s="58">
        <f t="shared" si="1"/>
        <v>118</v>
      </c>
      <c r="H8" s="54"/>
      <c r="I8" s="80" t="s">
        <v>189</v>
      </c>
      <c r="J8" s="80" t="s">
        <v>190</v>
      </c>
      <c r="K8" s="80" t="s">
        <v>191</v>
      </c>
      <c r="L8" s="80" t="s">
        <v>192</v>
      </c>
      <c r="M8" s="80" t="s">
        <v>185</v>
      </c>
      <c r="N8" s="82" t="s">
        <v>193</v>
      </c>
    </row>
    <row r="9" s="45" customFormat="1" ht="29.1" customHeight="1" spans="1:14">
      <c r="A9" s="57" t="s">
        <v>141</v>
      </c>
      <c r="B9" s="58">
        <f>C9-2.3/2</f>
        <v>30.7</v>
      </c>
      <c r="C9" s="58">
        <f>D9-2.3/2</f>
        <v>31.85</v>
      </c>
      <c r="D9" s="169">
        <v>33</v>
      </c>
      <c r="E9" s="58">
        <f t="shared" ref="E9:G9" si="2">D9+2.6/2</f>
        <v>34.3</v>
      </c>
      <c r="F9" s="58">
        <f t="shared" si="2"/>
        <v>35.6</v>
      </c>
      <c r="G9" s="58">
        <f t="shared" si="2"/>
        <v>36.9</v>
      </c>
      <c r="H9" s="54"/>
      <c r="I9" s="78" t="s">
        <v>194</v>
      </c>
      <c r="J9" s="78" t="s">
        <v>186</v>
      </c>
      <c r="K9" s="78" t="s">
        <v>195</v>
      </c>
      <c r="L9" s="78" t="s">
        <v>196</v>
      </c>
      <c r="M9" s="78" t="s">
        <v>197</v>
      </c>
      <c r="N9" s="83" t="s">
        <v>198</v>
      </c>
    </row>
    <row r="10" s="45" customFormat="1" ht="29.1" customHeight="1" spans="1:14">
      <c r="A10" s="57" t="s">
        <v>143</v>
      </c>
      <c r="B10" s="58">
        <f>C10-0.7</f>
        <v>22.1</v>
      </c>
      <c r="C10" s="58">
        <f>D10-0.7</f>
        <v>22.8</v>
      </c>
      <c r="D10" s="169">
        <v>23.5</v>
      </c>
      <c r="E10" s="58">
        <f>D10+0.7</f>
        <v>24.2</v>
      </c>
      <c r="F10" s="58">
        <f>E10+0.7</f>
        <v>24.9</v>
      </c>
      <c r="G10" s="58">
        <f>F10+0.9</f>
        <v>25.8</v>
      </c>
      <c r="H10" s="54"/>
      <c r="I10" s="80" t="s">
        <v>199</v>
      </c>
      <c r="J10" s="80" t="s">
        <v>200</v>
      </c>
      <c r="K10" s="80" t="s">
        <v>201</v>
      </c>
      <c r="L10" s="80" t="s">
        <v>202</v>
      </c>
      <c r="M10" s="80" t="s">
        <v>203</v>
      </c>
      <c r="N10" s="82" t="s">
        <v>204</v>
      </c>
    </row>
    <row r="11" s="45" customFormat="1" ht="29.1" customHeight="1" spans="1:14">
      <c r="A11" s="57" t="s">
        <v>146</v>
      </c>
      <c r="B11" s="58">
        <f>C11-0.5</f>
        <v>18.5</v>
      </c>
      <c r="C11" s="58">
        <f>D11-0.5</f>
        <v>19</v>
      </c>
      <c r="D11" s="169">
        <v>19.5</v>
      </c>
      <c r="E11" s="58">
        <f>D11+0.5</f>
        <v>20</v>
      </c>
      <c r="F11" s="58">
        <f>E11+0.5</f>
        <v>20.5</v>
      </c>
      <c r="G11" s="58">
        <f>F11+0.7</f>
        <v>21.2</v>
      </c>
      <c r="H11" s="54"/>
      <c r="I11" s="80" t="s">
        <v>205</v>
      </c>
      <c r="J11" s="80" t="s">
        <v>205</v>
      </c>
      <c r="K11" s="80" t="s">
        <v>205</v>
      </c>
      <c r="L11" s="80" t="s">
        <v>205</v>
      </c>
      <c r="M11" s="80" t="s">
        <v>205</v>
      </c>
      <c r="N11" s="82" t="s">
        <v>205</v>
      </c>
    </row>
    <row r="12" s="45" customFormat="1" ht="29.1" customHeight="1" spans="1:14">
      <c r="A12" s="57" t="s">
        <v>148</v>
      </c>
      <c r="B12" s="58">
        <f>C12-0.7</f>
        <v>27.7</v>
      </c>
      <c r="C12" s="58">
        <f>D12-0.6</f>
        <v>28.4</v>
      </c>
      <c r="D12" s="169">
        <v>29</v>
      </c>
      <c r="E12" s="58">
        <f>D12+0.6</f>
        <v>29.6</v>
      </c>
      <c r="F12" s="58">
        <f>E12+0.7</f>
        <v>30.3</v>
      </c>
      <c r="G12" s="58">
        <f>F12+0.6</f>
        <v>30.9</v>
      </c>
      <c r="H12" s="54"/>
      <c r="I12" s="80" t="s">
        <v>205</v>
      </c>
      <c r="J12" s="80" t="s">
        <v>205</v>
      </c>
      <c r="K12" s="80" t="s">
        <v>205</v>
      </c>
      <c r="L12" s="80" t="s">
        <v>205</v>
      </c>
      <c r="M12" s="80" t="s">
        <v>205</v>
      </c>
      <c r="N12" s="82" t="s">
        <v>205</v>
      </c>
    </row>
    <row r="13" s="45" customFormat="1" ht="29.1" customHeight="1" spans="1:14">
      <c r="A13" s="57" t="s">
        <v>151</v>
      </c>
      <c r="B13" s="58">
        <f>C13-0.9</f>
        <v>41</v>
      </c>
      <c r="C13" s="58">
        <f>D13-0.9</f>
        <v>41.9</v>
      </c>
      <c r="D13" s="169">
        <v>42.8</v>
      </c>
      <c r="E13" s="58">
        <f t="shared" ref="E13:G13" si="3">D13+1.1</f>
        <v>43.9</v>
      </c>
      <c r="F13" s="58">
        <f t="shared" si="3"/>
        <v>45</v>
      </c>
      <c r="G13" s="58">
        <f t="shared" si="3"/>
        <v>46.1</v>
      </c>
      <c r="H13" s="54"/>
      <c r="I13" s="80" t="s">
        <v>205</v>
      </c>
      <c r="J13" s="80" t="s">
        <v>205</v>
      </c>
      <c r="K13" s="80" t="s">
        <v>205</v>
      </c>
      <c r="L13" s="80" t="s">
        <v>205</v>
      </c>
      <c r="M13" s="80" t="s">
        <v>205</v>
      </c>
      <c r="N13" s="82" t="s">
        <v>205</v>
      </c>
    </row>
    <row r="14" s="45" customFormat="1" ht="29.1" customHeight="1" spans="1:14">
      <c r="A14" s="60"/>
      <c r="B14" s="61"/>
      <c r="C14" s="62"/>
      <c r="D14" s="62"/>
      <c r="E14" s="62"/>
      <c r="F14" s="62"/>
      <c r="G14" s="63"/>
      <c r="H14" s="54"/>
      <c r="I14" s="80"/>
      <c r="J14" s="80"/>
      <c r="K14" s="80"/>
      <c r="L14" s="80"/>
      <c r="M14" s="80"/>
      <c r="N14" s="82"/>
    </row>
    <row r="15" s="45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5" customFormat="1" ht="15" spans="1:14">
      <c r="A16" s="70" t="s">
        <v>98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5" customFormat="1" ht="14.25" spans="1:14">
      <c r="A17" s="45" t="s">
        <v>154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5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271</v>
      </c>
      <c r="J18" s="88"/>
      <c r="K18" s="70" t="s">
        <v>156</v>
      </c>
      <c r="L18" s="70"/>
      <c r="M18" s="70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9" workbookViewId="0">
      <selection activeCell="A21" sqref="A21:K21"/>
    </sheetView>
  </sheetViews>
  <sheetFormatPr defaultColWidth="10.125" defaultRowHeight="14.25"/>
  <cols>
    <col min="1" max="1" width="11.15" style="89" customWidth="1"/>
    <col min="2" max="3" width="7.70833333333333" style="89" customWidth="1"/>
    <col min="4" max="4" width="8.33333333333333" style="89" customWidth="1"/>
    <col min="5" max="5" width="10.1" style="89" customWidth="1"/>
    <col min="6" max="6" width="8.85" style="89" customWidth="1"/>
    <col min="7" max="7" width="8.43333333333333" style="89" customWidth="1"/>
    <col min="8" max="8" width="8.64166666666667" style="89" customWidth="1"/>
    <col min="9" max="9" width="7.6" style="89" customWidth="1"/>
    <col min="10" max="10" width="8.74166666666667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208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18</v>
      </c>
      <c r="B2" s="94" t="s">
        <v>19</v>
      </c>
      <c r="C2" s="94"/>
      <c r="D2" s="95" t="s">
        <v>27</v>
      </c>
      <c r="E2" s="96" t="s">
        <v>28</v>
      </c>
      <c r="F2" s="97" t="s">
        <v>209</v>
      </c>
      <c r="G2" s="98" t="s">
        <v>35</v>
      </c>
      <c r="H2" s="98"/>
      <c r="I2" s="129" t="s">
        <v>22</v>
      </c>
      <c r="J2" s="98" t="s">
        <v>23</v>
      </c>
      <c r="K2" s="151"/>
    </row>
    <row r="3" s="89" customFormat="1" spans="1:11">
      <c r="A3" s="99" t="s">
        <v>43</v>
      </c>
      <c r="B3" s="100">
        <v>33486</v>
      </c>
      <c r="C3" s="100"/>
      <c r="D3" s="101" t="s">
        <v>210</v>
      </c>
      <c r="E3" s="102" t="s">
        <v>272</v>
      </c>
      <c r="F3" s="103"/>
      <c r="G3" s="103"/>
      <c r="H3" s="104" t="s">
        <v>212</v>
      </c>
      <c r="I3" s="104"/>
      <c r="J3" s="104"/>
      <c r="K3" s="152"/>
    </row>
    <row r="4" s="89" customFormat="1" spans="1:11">
      <c r="A4" s="105" t="s">
        <v>39</v>
      </c>
      <c r="B4" s="106">
        <v>4</v>
      </c>
      <c r="C4" s="106">
        <v>6</v>
      </c>
      <c r="D4" s="107" t="s">
        <v>213</v>
      </c>
      <c r="E4" s="103"/>
      <c r="F4" s="103"/>
      <c r="G4" s="103"/>
      <c r="H4" s="107" t="s">
        <v>214</v>
      </c>
      <c r="I4" s="107"/>
      <c r="J4" s="120" t="s">
        <v>32</v>
      </c>
      <c r="K4" s="153" t="s">
        <v>33</v>
      </c>
    </row>
    <row r="5" s="89" customFormat="1" spans="1:11">
      <c r="A5" s="105" t="s">
        <v>215</v>
      </c>
      <c r="B5" s="100">
        <v>2</v>
      </c>
      <c r="C5" s="100"/>
      <c r="D5" s="101" t="s">
        <v>216</v>
      </c>
      <c r="E5" s="104" t="s">
        <v>217</v>
      </c>
      <c r="F5" s="104" t="s">
        <v>218</v>
      </c>
      <c r="G5" s="104" t="s">
        <v>219</v>
      </c>
      <c r="H5" s="107" t="s">
        <v>220</v>
      </c>
      <c r="I5" s="107"/>
      <c r="J5" s="120" t="s">
        <v>32</v>
      </c>
      <c r="K5" s="153" t="s">
        <v>33</v>
      </c>
    </row>
    <row r="6" s="89" customFormat="1" ht="15" spans="1:11">
      <c r="A6" s="108" t="s">
        <v>221</v>
      </c>
      <c r="B6" s="109">
        <v>306</v>
      </c>
      <c r="C6" s="109"/>
      <c r="D6" s="110" t="s">
        <v>223</v>
      </c>
      <c r="E6" s="111"/>
      <c r="F6" s="111">
        <v>13878</v>
      </c>
      <c r="G6" s="110"/>
      <c r="H6" s="112" t="s">
        <v>224</v>
      </c>
      <c r="I6" s="112"/>
      <c r="J6" s="126" t="s">
        <v>32</v>
      </c>
      <c r="K6" s="154" t="s">
        <v>33</v>
      </c>
    </row>
    <row r="7" s="89" customFormat="1" ht="15" spans="1:11">
      <c r="A7" s="113" t="s">
        <v>225</v>
      </c>
      <c r="B7" s="114" t="s">
        <v>273</v>
      </c>
      <c r="C7" s="114"/>
      <c r="D7" s="113"/>
      <c r="E7" s="115"/>
      <c r="F7" s="116"/>
      <c r="G7" s="113"/>
      <c r="H7" s="116"/>
      <c r="I7" s="115"/>
      <c r="J7" s="115"/>
      <c r="K7" s="115"/>
    </row>
    <row r="8" s="89" customFormat="1" spans="1:11">
      <c r="A8" s="117" t="s">
        <v>227</v>
      </c>
      <c r="B8" s="97" t="s">
        <v>228</v>
      </c>
      <c r="C8" s="97" t="s">
        <v>229</v>
      </c>
      <c r="D8" s="97" t="s">
        <v>230</v>
      </c>
      <c r="E8" s="97" t="s">
        <v>231</v>
      </c>
      <c r="F8" s="97" t="s">
        <v>232</v>
      </c>
      <c r="G8" s="118"/>
      <c r="H8" s="119"/>
      <c r="I8" s="119"/>
      <c r="J8" s="119"/>
      <c r="K8" s="155"/>
    </row>
    <row r="9" s="89" customFormat="1" spans="1:11">
      <c r="A9" s="105" t="s">
        <v>233</v>
      </c>
      <c r="B9" s="107"/>
      <c r="C9" s="120" t="s">
        <v>32</v>
      </c>
      <c r="D9" s="120" t="s">
        <v>33</v>
      </c>
      <c r="E9" s="101" t="s">
        <v>234</v>
      </c>
      <c r="F9" s="121" t="s">
        <v>235</v>
      </c>
      <c r="G9" s="122"/>
      <c r="H9" s="123"/>
      <c r="I9" s="123"/>
      <c r="J9" s="123"/>
      <c r="K9" s="156"/>
    </row>
    <row r="10" s="89" customFormat="1" spans="1:11">
      <c r="A10" s="105" t="s">
        <v>236</v>
      </c>
      <c r="B10" s="107"/>
      <c r="C10" s="120" t="s">
        <v>32</v>
      </c>
      <c r="D10" s="120" t="s">
        <v>33</v>
      </c>
      <c r="E10" s="101" t="s">
        <v>237</v>
      </c>
      <c r="F10" s="121" t="s">
        <v>238</v>
      </c>
      <c r="G10" s="122" t="s">
        <v>239</v>
      </c>
      <c r="H10" s="123"/>
      <c r="I10" s="123"/>
      <c r="J10" s="123"/>
      <c r="K10" s="156"/>
    </row>
    <row r="11" s="89" customFormat="1" spans="1:11">
      <c r="A11" s="124" t="s">
        <v>165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7"/>
    </row>
    <row r="12" s="89" customFormat="1" spans="1:11">
      <c r="A12" s="99" t="s">
        <v>57</v>
      </c>
      <c r="B12" s="120" t="s">
        <v>53</v>
      </c>
      <c r="C12" s="120" t="s">
        <v>54</v>
      </c>
      <c r="D12" s="121"/>
      <c r="E12" s="101" t="s">
        <v>55</v>
      </c>
      <c r="F12" s="120" t="s">
        <v>53</v>
      </c>
      <c r="G12" s="120" t="s">
        <v>54</v>
      </c>
      <c r="H12" s="120"/>
      <c r="I12" s="101" t="s">
        <v>240</v>
      </c>
      <c r="J12" s="120" t="s">
        <v>53</v>
      </c>
      <c r="K12" s="153" t="s">
        <v>54</v>
      </c>
    </row>
    <row r="13" s="89" customFormat="1" spans="1:11">
      <c r="A13" s="99" t="s">
        <v>60</v>
      </c>
      <c r="B13" s="120" t="s">
        <v>53</v>
      </c>
      <c r="C13" s="120" t="s">
        <v>54</v>
      </c>
      <c r="D13" s="121"/>
      <c r="E13" s="101" t="s">
        <v>65</v>
      </c>
      <c r="F13" s="120" t="s">
        <v>53</v>
      </c>
      <c r="G13" s="120" t="s">
        <v>54</v>
      </c>
      <c r="H13" s="120"/>
      <c r="I13" s="101" t="s">
        <v>241</v>
      </c>
      <c r="J13" s="120" t="s">
        <v>53</v>
      </c>
      <c r="K13" s="153" t="s">
        <v>54</v>
      </c>
    </row>
    <row r="14" s="89" customFormat="1" ht="15" spans="1:11">
      <c r="A14" s="108" t="s">
        <v>242</v>
      </c>
      <c r="B14" s="126" t="s">
        <v>53</v>
      </c>
      <c r="C14" s="126" t="s">
        <v>54</v>
      </c>
      <c r="D14" s="127"/>
      <c r="E14" s="110" t="s">
        <v>243</v>
      </c>
      <c r="F14" s="126" t="s">
        <v>53</v>
      </c>
      <c r="G14" s="126" t="s">
        <v>54</v>
      </c>
      <c r="H14" s="126"/>
      <c r="I14" s="110" t="s">
        <v>244</v>
      </c>
      <c r="J14" s="126" t="s">
        <v>53</v>
      </c>
      <c r="K14" s="154" t="s">
        <v>54</v>
      </c>
    </row>
    <row r="15" s="89" customFormat="1" ht="15" spans="1:11">
      <c r="A15" s="113"/>
      <c r="B15" s="128"/>
      <c r="C15" s="128"/>
      <c r="D15" s="115"/>
      <c r="E15" s="113"/>
      <c r="F15" s="128"/>
      <c r="G15" s="128"/>
      <c r="H15" s="128"/>
      <c r="I15" s="113"/>
      <c r="J15" s="128"/>
      <c r="K15" s="128"/>
    </row>
    <row r="16" s="90" customFormat="1" spans="1:11">
      <c r="A16" s="93" t="s">
        <v>245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8"/>
    </row>
    <row r="17" s="89" customFormat="1" spans="1:11">
      <c r="A17" s="105" t="s">
        <v>246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9"/>
    </row>
    <row r="18" s="89" customFormat="1" spans="1:11">
      <c r="A18" s="105" t="s">
        <v>274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9"/>
    </row>
    <row r="19" s="89" customFormat="1" spans="1:11">
      <c r="A19" s="130" t="s">
        <v>275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3"/>
    </row>
    <row r="20" s="89" customFormat="1" spans="1:11">
      <c r="A20" s="131" t="s">
        <v>276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0"/>
    </row>
    <row r="21" s="89" customFormat="1" spans="1:11">
      <c r="A21" s="131" t="s">
        <v>277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0"/>
    </row>
    <row r="22" s="89" customFormat="1" spans="1:11">
      <c r="A22" s="131" t="s">
        <v>278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0"/>
    </row>
    <row r="23" s="89" customFormat="1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1"/>
    </row>
    <row r="24" s="89" customFormat="1" spans="1:11">
      <c r="A24" s="105" t="s">
        <v>97</v>
      </c>
      <c r="B24" s="107"/>
      <c r="C24" s="120" t="s">
        <v>32</v>
      </c>
      <c r="D24" s="120" t="s">
        <v>33</v>
      </c>
      <c r="E24" s="104"/>
      <c r="F24" s="104"/>
      <c r="G24" s="104"/>
      <c r="H24" s="104"/>
      <c r="I24" s="104"/>
      <c r="J24" s="104"/>
      <c r="K24" s="152"/>
    </row>
    <row r="25" s="89" customFormat="1" ht="15" spans="1:11">
      <c r="A25" s="135" t="s">
        <v>252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2"/>
    </row>
    <row r="26" s="89" customFormat="1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89" customFormat="1" spans="1:11">
      <c r="A27" s="138" t="s">
        <v>253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3"/>
    </row>
    <row r="28" s="89" customFormat="1" spans="1:11">
      <c r="A28" s="140" t="s">
        <v>279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="89" customFormat="1" spans="1:11">
      <c r="A29" s="140" t="s">
        <v>280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="89" customFormat="1" spans="1:11">
      <c r="A30" s="140" t="s">
        <v>281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="89" customForma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="89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s="89" customFormat="1" ht="23.1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s="89" customFormat="1" ht="23.1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0"/>
    </row>
    <row r="35" s="89" customFormat="1" ht="23.1" customHeight="1" spans="1:11">
      <c r="A35" s="142"/>
      <c r="B35" s="132"/>
      <c r="C35" s="132"/>
      <c r="D35" s="132"/>
      <c r="E35" s="132"/>
      <c r="F35" s="132"/>
      <c r="G35" s="132"/>
      <c r="H35" s="132"/>
      <c r="I35" s="132"/>
      <c r="J35" s="132"/>
      <c r="K35" s="160"/>
    </row>
    <row r="36" s="89" customFormat="1" ht="23.1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s="89" customFormat="1" ht="18.75" customHeight="1" spans="1:11">
      <c r="A37" s="145" t="s">
        <v>260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1" customFormat="1" ht="18.75" customHeight="1" spans="1:11">
      <c r="A38" s="105" t="s">
        <v>261</v>
      </c>
      <c r="B38" s="107"/>
      <c r="C38" s="107"/>
      <c r="D38" s="104" t="s">
        <v>262</v>
      </c>
      <c r="E38" s="104"/>
      <c r="F38" s="147" t="s">
        <v>263</v>
      </c>
      <c r="G38" s="148"/>
      <c r="H38" s="107" t="s">
        <v>264</v>
      </c>
      <c r="I38" s="107"/>
      <c r="J38" s="107" t="s">
        <v>265</v>
      </c>
      <c r="K38" s="159"/>
    </row>
    <row r="39" s="89" customFormat="1" ht="18.75" customHeight="1" spans="1:13">
      <c r="A39" s="105" t="s">
        <v>98</v>
      </c>
      <c r="B39" s="107" t="s">
        <v>266</v>
      </c>
      <c r="C39" s="107"/>
      <c r="D39" s="107"/>
      <c r="E39" s="107"/>
      <c r="F39" s="107"/>
      <c r="G39" s="107"/>
      <c r="H39" s="107"/>
      <c r="I39" s="107"/>
      <c r="J39" s="107"/>
      <c r="K39" s="159"/>
      <c r="M39" s="91"/>
    </row>
    <row r="40" s="89" customFormat="1" ht="30.95" customHeight="1" spans="1:11">
      <c r="A40" s="105" t="s">
        <v>282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59"/>
    </row>
    <row r="41" s="89" customFormat="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9"/>
    </row>
    <row r="42" s="89" customFormat="1" ht="32.1" customHeight="1" spans="1:11">
      <c r="A42" s="108" t="s">
        <v>109</v>
      </c>
      <c r="B42" s="111" t="s">
        <v>268</v>
      </c>
      <c r="C42" s="111"/>
      <c r="D42" s="110" t="s">
        <v>269</v>
      </c>
      <c r="E42" s="127" t="s">
        <v>115</v>
      </c>
      <c r="F42" s="110" t="s">
        <v>112</v>
      </c>
      <c r="G42" s="149" t="s">
        <v>283</v>
      </c>
      <c r="H42" s="150" t="s">
        <v>113</v>
      </c>
      <c r="I42" s="150"/>
      <c r="J42" s="111" t="s">
        <v>118</v>
      </c>
      <c r="K42" s="167"/>
    </row>
    <row r="43" s="89" customFormat="1" ht="16.5" customHeight="1"/>
    <row r="44" s="89" customFormat="1" ht="16.5" customHeight="1"/>
    <row r="45" s="8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800100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790575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647700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238125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419100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255270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571500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581025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676275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4</xdr:col>
                    <xdr:colOff>44450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42">
              <controlPr defaultSize="0">
                <anchor moveWithCells="1">
                  <from>
                    <xdr:col>1</xdr:col>
                    <xdr:colOff>587375</xdr:colOff>
                    <xdr:row>37</xdr:row>
                    <xdr:rowOff>0</xdr:rowOff>
                  </from>
                  <to>
                    <xdr:col>2</xdr:col>
                    <xdr:colOff>276225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43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260350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44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45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9</xdr:col>
                    <xdr:colOff>20955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46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47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4</xdr:col>
                    <xdr:colOff>53975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48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116205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name="Check Box 47" r:id="rId49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490855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name="Check Box 48" r:id="rId50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490855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name="Check Box 49" r:id="rId51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116205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name="Check Box 50" r:id="rId5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490855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name="Check Box 51" r:id="rId53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name="Check Box 52" r:id="rId54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name="Check Box 53" r:id="rId55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133985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name="Check Box 54" r:id="rId5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name="Check Box 55" r:id="rId57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105410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name="Check Box 56" r:id="rId58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name="Check Box 57" r:id="rId59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name="Check Box 58" r:id="rId6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4</xdr:col>
                    <xdr:colOff>44450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name="Check Box 59" r:id="rId61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336550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name="Check Box 60" r:id="rId62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336550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name="Check Box 61" r:id="rId63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506730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name="Check Box 62" r:id="rId64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546100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name="Check Box 63" r:id="rId65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163830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name="Check Box 64" r:id="rId66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133985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133985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name="Check Box 67" r:id="rId6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name="Check Box 68" r:id="rId70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105410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name="Check Box 69" r:id="rId71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105410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name="Check Box 70" r:id="rId72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355600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name="Check Box 71" r:id="rId73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4</xdr:col>
                    <xdr:colOff>101600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name="Check Box 72" r:id="rId74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4</xdr:col>
                    <xdr:colOff>44450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name="Check Box 73" r:id="rId75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412750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name="Check Box 74" r:id="rId76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479425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name="Check Box 75" r:id="rId77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430530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name="Check Box 76" r:id="rId78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4</xdr:col>
                    <xdr:colOff>44450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K5" sqref="K5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="45" customFormat="1" ht="30" customHeight="1" spans="1:14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="45" customFormat="1" ht="29.1" customHeight="1" spans="1:14">
      <c r="A2" s="48" t="s">
        <v>27</v>
      </c>
      <c r="B2" s="49" t="s">
        <v>28</v>
      </c>
      <c r="C2" s="49"/>
      <c r="D2" s="50" t="s">
        <v>34</v>
      </c>
      <c r="E2" s="49" t="s">
        <v>35</v>
      </c>
      <c r="F2" s="49"/>
      <c r="G2" s="49"/>
      <c r="H2" s="51"/>
      <c r="I2" s="72" t="s">
        <v>22</v>
      </c>
      <c r="J2" s="49" t="s">
        <v>23</v>
      </c>
      <c r="K2" s="49"/>
      <c r="L2" s="49"/>
      <c r="M2" s="49"/>
      <c r="N2" s="73"/>
    </row>
    <row r="3" s="45" customFormat="1" ht="29.1" customHeight="1" spans="1:14">
      <c r="A3" s="52" t="s">
        <v>119</v>
      </c>
      <c r="B3" s="53" t="s">
        <v>120</v>
      </c>
      <c r="C3" s="53"/>
      <c r="D3" s="53"/>
      <c r="E3" s="53"/>
      <c r="F3" s="53"/>
      <c r="G3" s="53"/>
      <c r="H3" s="54"/>
      <c r="I3" s="74" t="s">
        <v>121</v>
      </c>
      <c r="J3" s="74"/>
      <c r="K3" s="74"/>
      <c r="L3" s="74"/>
      <c r="M3" s="74"/>
      <c r="N3" s="75"/>
    </row>
    <row r="4" s="45" customFormat="1" ht="29.1" customHeight="1" spans="1:14">
      <c r="A4" s="52"/>
      <c r="B4" s="55" t="s">
        <v>80</v>
      </c>
      <c r="C4" s="56" t="s">
        <v>81</v>
      </c>
      <c r="D4" s="56" t="s">
        <v>82</v>
      </c>
      <c r="E4" s="56" t="s">
        <v>83</v>
      </c>
      <c r="F4" s="56" t="s">
        <v>84</v>
      </c>
      <c r="G4" s="56" t="s">
        <v>85</v>
      </c>
      <c r="H4" s="54"/>
      <c r="I4" s="55" t="s">
        <v>80</v>
      </c>
      <c r="J4" s="56" t="s">
        <v>81</v>
      </c>
      <c r="K4" s="56" t="s">
        <v>82</v>
      </c>
      <c r="L4" s="56" t="s">
        <v>83</v>
      </c>
      <c r="M4" s="56" t="s">
        <v>84</v>
      </c>
      <c r="N4" s="56" t="s">
        <v>85</v>
      </c>
    </row>
    <row r="5" s="45" customFormat="1" ht="29.1" customHeight="1" spans="1:14">
      <c r="A5" s="52"/>
      <c r="B5" s="55" t="s">
        <v>124</v>
      </c>
      <c r="C5" s="56" t="s">
        <v>125</v>
      </c>
      <c r="D5" s="56" t="s">
        <v>126</v>
      </c>
      <c r="E5" s="56" t="s">
        <v>127</v>
      </c>
      <c r="F5" s="56" t="s">
        <v>128</v>
      </c>
      <c r="G5" s="56" t="s">
        <v>129</v>
      </c>
      <c r="H5" s="54"/>
      <c r="I5" s="76" t="s">
        <v>88</v>
      </c>
      <c r="J5" s="76" t="s">
        <v>91</v>
      </c>
      <c r="K5" s="76" t="s">
        <v>91</v>
      </c>
      <c r="L5" s="76" t="s">
        <v>90</v>
      </c>
      <c r="M5" s="76" t="s">
        <v>88</v>
      </c>
      <c r="N5" s="77" t="s">
        <v>90</v>
      </c>
    </row>
    <row r="6" s="45" customFormat="1" ht="29.1" customHeight="1" spans="1:14">
      <c r="A6" s="57" t="s">
        <v>131</v>
      </c>
      <c r="B6" s="58">
        <f>C6-2.1</f>
        <v>98.8</v>
      </c>
      <c r="C6" s="58">
        <f>D6-2.1</f>
        <v>100.9</v>
      </c>
      <c r="D6" s="59" t="s">
        <v>132</v>
      </c>
      <c r="E6" s="58">
        <f t="shared" ref="E6:G6" si="0">D6+2.1</f>
        <v>105.1</v>
      </c>
      <c r="F6" s="58">
        <f t="shared" si="0"/>
        <v>107.2</v>
      </c>
      <c r="G6" s="58">
        <f t="shared" si="0"/>
        <v>109.3</v>
      </c>
      <c r="H6" s="54"/>
      <c r="I6" s="78" t="s">
        <v>178</v>
      </c>
      <c r="J6" s="78" t="s">
        <v>179</v>
      </c>
      <c r="K6" s="78" t="s">
        <v>180</v>
      </c>
      <c r="L6" s="78" t="s">
        <v>181</v>
      </c>
      <c r="M6" s="78" t="s">
        <v>182</v>
      </c>
      <c r="N6" s="79" t="s">
        <v>181</v>
      </c>
    </row>
    <row r="7" s="45" customFormat="1" ht="29.1" customHeight="1" spans="1:14">
      <c r="A7" s="57" t="s">
        <v>135</v>
      </c>
      <c r="B7" s="58">
        <f>C7-4</f>
        <v>78</v>
      </c>
      <c r="C7" s="58">
        <f>D7-4</f>
        <v>82</v>
      </c>
      <c r="D7" s="59" t="s">
        <v>136</v>
      </c>
      <c r="E7" s="58">
        <f>D7+4</f>
        <v>90</v>
      </c>
      <c r="F7" s="58">
        <f>E7+5</f>
        <v>95</v>
      </c>
      <c r="G7" s="58">
        <f>F7+6</f>
        <v>101</v>
      </c>
      <c r="H7" s="54"/>
      <c r="I7" s="80" t="s">
        <v>183</v>
      </c>
      <c r="J7" s="80" t="s">
        <v>184</v>
      </c>
      <c r="K7" s="80" t="s">
        <v>185</v>
      </c>
      <c r="L7" s="80" t="s">
        <v>186</v>
      </c>
      <c r="M7" s="80" t="s">
        <v>187</v>
      </c>
      <c r="N7" s="81" t="s">
        <v>188</v>
      </c>
    </row>
    <row r="8" s="45" customFormat="1" ht="29.1" customHeight="1" spans="1:14">
      <c r="A8" s="57" t="s">
        <v>138</v>
      </c>
      <c r="B8" s="58">
        <f>C8-3.6</f>
        <v>98.8</v>
      </c>
      <c r="C8" s="58">
        <f>D8-3.6</f>
        <v>102.4</v>
      </c>
      <c r="D8" s="59">
        <v>106</v>
      </c>
      <c r="E8" s="58">
        <f t="shared" ref="E8:G8" si="1">D8+4</f>
        <v>110</v>
      </c>
      <c r="F8" s="58">
        <f t="shared" si="1"/>
        <v>114</v>
      </c>
      <c r="G8" s="58">
        <f t="shared" si="1"/>
        <v>118</v>
      </c>
      <c r="H8" s="54"/>
      <c r="I8" s="80" t="s">
        <v>189</v>
      </c>
      <c r="J8" s="80" t="s">
        <v>190</v>
      </c>
      <c r="K8" s="80" t="s">
        <v>191</v>
      </c>
      <c r="L8" s="80" t="s">
        <v>192</v>
      </c>
      <c r="M8" s="80" t="s">
        <v>185</v>
      </c>
      <c r="N8" s="82" t="s">
        <v>193</v>
      </c>
    </row>
    <row r="9" s="45" customFormat="1" ht="29.1" customHeight="1" spans="1:14">
      <c r="A9" s="57" t="s">
        <v>141</v>
      </c>
      <c r="B9" s="58">
        <f>C9-2.3/2</f>
        <v>30.7</v>
      </c>
      <c r="C9" s="58">
        <f>D9-2.3/2</f>
        <v>31.85</v>
      </c>
      <c r="D9" s="59">
        <v>33</v>
      </c>
      <c r="E9" s="58">
        <f t="shared" ref="E9:G9" si="2">D9+2.6/2</f>
        <v>34.3</v>
      </c>
      <c r="F9" s="58">
        <f t="shared" si="2"/>
        <v>35.6</v>
      </c>
      <c r="G9" s="58">
        <f t="shared" si="2"/>
        <v>36.9</v>
      </c>
      <c r="H9" s="54"/>
      <c r="I9" s="78" t="s">
        <v>194</v>
      </c>
      <c r="J9" s="78" t="s">
        <v>186</v>
      </c>
      <c r="K9" s="78" t="s">
        <v>195</v>
      </c>
      <c r="L9" s="78" t="s">
        <v>196</v>
      </c>
      <c r="M9" s="78" t="s">
        <v>197</v>
      </c>
      <c r="N9" s="83" t="s">
        <v>198</v>
      </c>
    </row>
    <row r="10" s="45" customFormat="1" ht="29.1" customHeight="1" spans="1:14">
      <c r="A10" s="57" t="s">
        <v>143</v>
      </c>
      <c r="B10" s="58">
        <f>C10-0.7</f>
        <v>22.1</v>
      </c>
      <c r="C10" s="58">
        <f>D10-0.7</f>
        <v>22.8</v>
      </c>
      <c r="D10" s="59">
        <v>23.5</v>
      </c>
      <c r="E10" s="58">
        <f>D10+0.7</f>
        <v>24.2</v>
      </c>
      <c r="F10" s="58">
        <f>E10+0.7</f>
        <v>24.9</v>
      </c>
      <c r="G10" s="58">
        <f>F10+0.9</f>
        <v>25.8</v>
      </c>
      <c r="H10" s="54"/>
      <c r="I10" s="80" t="s">
        <v>199</v>
      </c>
      <c r="J10" s="80" t="s">
        <v>200</v>
      </c>
      <c r="K10" s="80" t="s">
        <v>201</v>
      </c>
      <c r="L10" s="80" t="s">
        <v>202</v>
      </c>
      <c r="M10" s="80" t="s">
        <v>203</v>
      </c>
      <c r="N10" s="82" t="s">
        <v>204</v>
      </c>
    </row>
    <row r="11" s="45" customFormat="1" ht="29.1" customHeight="1" spans="1:14">
      <c r="A11" s="57" t="s">
        <v>146</v>
      </c>
      <c r="B11" s="58">
        <f>C11-0.5</f>
        <v>18.5</v>
      </c>
      <c r="C11" s="58">
        <f>D11-0.5</f>
        <v>19</v>
      </c>
      <c r="D11" s="59">
        <v>19.5</v>
      </c>
      <c r="E11" s="58">
        <f>D11+0.5</f>
        <v>20</v>
      </c>
      <c r="F11" s="58">
        <f>E11+0.5</f>
        <v>20.5</v>
      </c>
      <c r="G11" s="58">
        <f>F11+0.7</f>
        <v>21.2</v>
      </c>
      <c r="H11" s="54"/>
      <c r="I11" s="80" t="s">
        <v>205</v>
      </c>
      <c r="J11" s="80" t="s">
        <v>205</v>
      </c>
      <c r="K11" s="80" t="s">
        <v>205</v>
      </c>
      <c r="L11" s="80" t="s">
        <v>205</v>
      </c>
      <c r="M11" s="80" t="s">
        <v>205</v>
      </c>
      <c r="N11" s="82" t="s">
        <v>205</v>
      </c>
    </row>
    <row r="12" s="45" customFormat="1" ht="29.1" customHeight="1" spans="1:14">
      <c r="A12" s="57" t="s">
        <v>148</v>
      </c>
      <c r="B12" s="58">
        <f>C12-0.7</f>
        <v>27.7</v>
      </c>
      <c r="C12" s="58">
        <f>D12-0.6</f>
        <v>28.4</v>
      </c>
      <c r="D12" s="59">
        <v>29</v>
      </c>
      <c r="E12" s="58">
        <f>D12+0.6</f>
        <v>29.6</v>
      </c>
      <c r="F12" s="58">
        <f>E12+0.7</f>
        <v>30.3</v>
      </c>
      <c r="G12" s="58">
        <f>F12+0.6</f>
        <v>30.9</v>
      </c>
      <c r="H12" s="54"/>
      <c r="I12" s="80" t="s">
        <v>205</v>
      </c>
      <c r="J12" s="80" t="s">
        <v>205</v>
      </c>
      <c r="K12" s="80" t="s">
        <v>205</v>
      </c>
      <c r="L12" s="80" t="s">
        <v>205</v>
      </c>
      <c r="M12" s="80" t="s">
        <v>205</v>
      </c>
      <c r="N12" s="82" t="s">
        <v>205</v>
      </c>
    </row>
    <row r="13" s="45" customFormat="1" ht="29.1" customHeight="1" spans="1:14">
      <c r="A13" s="57" t="s">
        <v>151</v>
      </c>
      <c r="B13" s="58">
        <f>C13-0.9</f>
        <v>41</v>
      </c>
      <c r="C13" s="58">
        <f>D13-0.9</f>
        <v>41.9</v>
      </c>
      <c r="D13" s="59">
        <v>42.8</v>
      </c>
      <c r="E13" s="58">
        <f t="shared" ref="E13:G13" si="3">D13+1.1</f>
        <v>43.9</v>
      </c>
      <c r="F13" s="58">
        <f t="shared" si="3"/>
        <v>45</v>
      </c>
      <c r="G13" s="58">
        <f t="shared" si="3"/>
        <v>46.1</v>
      </c>
      <c r="H13" s="54"/>
      <c r="I13" s="80" t="s">
        <v>205</v>
      </c>
      <c r="J13" s="80" t="s">
        <v>205</v>
      </c>
      <c r="K13" s="80" t="s">
        <v>205</v>
      </c>
      <c r="L13" s="80" t="s">
        <v>205</v>
      </c>
      <c r="M13" s="80" t="s">
        <v>205</v>
      </c>
      <c r="N13" s="82" t="s">
        <v>205</v>
      </c>
    </row>
    <row r="14" s="45" customFormat="1" ht="29.1" customHeight="1" spans="1:14">
      <c r="A14" s="60"/>
      <c r="B14" s="61"/>
      <c r="C14" s="62"/>
      <c r="D14" s="62"/>
      <c r="E14" s="62"/>
      <c r="F14" s="62"/>
      <c r="G14" s="63"/>
      <c r="H14" s="54"/>
      <c r="I14" s="80"/>
      <c r="J14" s="80"/>
      <c r="K14" s="80"/>
      <c r="L14" s="80"/>
      <c r="M14" s="80"/>
      <c r="N14" s="82"/>
    </row>
    <row r="15" s="45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5" customFormat="1" ht="15" spans="1:14">
      <c r="A16" s="70" t="s">
        <v>98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5" customFormat="1" ht="14.25" spans="1:14">
      <c r="A17" s="45" t="s">
        <v>154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5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284</v>
      </c>
      <c r="J18" s="88"/>
      <c r="K18" s="70" t="s">
        <v>156</v>
      </c>
      <c r="L18" s="70"/>
      <c r="M18" s="70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洗水尺寸表</vt:lpstr>
      <vt:lpstr>中期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2024-01-30T05:43:12Z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