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<sst xmlns="http://schemas.openxmlformats.org/spreadsheetml/2006/main" count="989" uniqueCount="374">
  <si>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</si>
  <si>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</si>
  <si>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</si>
  <si>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</si>
  <si>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</si>
  <si>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</si>
  <si>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</si>
  <si>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</si>
  <si>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</si>
  <si>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</si>
  <si>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</si>
  <si>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</si>
  <si>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</si>
  <si>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</si>
  <si>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</si>
  <si>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</si>
  <si>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</si>
  <si>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</si>
  <si>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</si>
  <si>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</si>
  <si>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</si>
  <si>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</si>
  <si>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</si>
  <si>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</si>
  <si>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</si>
  <si>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</si>
  <si>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</si>
  <si>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</si>
  <si>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</si>
  <si>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</si>
  <si>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</si>
  <si>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</si>
  <si>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</si>
  <si>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</si>
  <si>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</si>
  <si>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</si>
  <si>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</si>
  <si>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</si>
  <si>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</si>
  <si>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</si>
  <si>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</si>
  <si>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</si>
  <si>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</si>
  <si>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</si>
  <si>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</si>
  <si>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</si>
  <si>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</si>
  <si>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</si>
  <si>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</si>
  <si>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</si>
  <si>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</si>
  <si>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</si>
  <si>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</si>
  <si>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</si>
  <si>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</si>
  <si>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</si>
  <si>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</si>
  <si>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</si>
  <si>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</si>
  <si>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</si>
  <si>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</si>
  <si>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</si>
  <si>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</si>
  <si>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TAMMAM81240</t>
  </si>
  <si>
    <t>合同交期</t>
  </si>
  <si>
    <t>产前确认样</t>
  </si>
  <si>
    <t>有</t>
  </si>
  <si>
    <t>无</t>
  </si>
  <si>
    <t>品名</t>
  </si>
  <si>
    <t>男式可脱卸徒步长裤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</si>
  <si>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</si>
  <si>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</si>
  <si>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</si>
  <si>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</si>
  <si>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</si>
  <si>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</si>
  <si>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</si>
  <si>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</si>
  <si>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</si>
  <si>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</si>
  <si>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</si>
  <si>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</si>
  <si>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</si>
  <si>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</si>
  <si>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</si>
  <si>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</si>
  <si>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</si>
  <si>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</si>
  <si>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</si>
  <si>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</si>
  <si>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</si>
  <si>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</si>
  <si>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</si>
  <si>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</si>
  <si>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</si>
  <si>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</si>
  <si>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</si>
  <si>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</si>
  <si>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</si>
  <si>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</si>
  <si>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</si>
  <si>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</si>
  <si>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</si>
  <si>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</si>
  <si>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</si>
  <si>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</si>
  <si>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</si>
  <si>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</si>
  <si>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</si>
  <si>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</si>
  <si>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</si>
  <si>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</si>
  <si>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</si>
  <si>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</si>
  <si>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</si>
  <si>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</si>
  <si>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</si>
  <si>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</si>
  <si>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</si>
  <si>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</si>
  <si>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地茶色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</si>
  <si>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</si>
  <si>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</si>
  <si>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</si>
  <si>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</si>
  <si>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</si>
  <si>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</si>
  <si>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</si>
  <si>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</si>
  <si>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</si>
  <si>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</si>
  <si>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</si>
  <si>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</si>
  <si>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</si>
  <si>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</si>
  <si>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</si>
  <si>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</si>
  <si>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</si>
  <si>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</si>
  <si>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</si>
  <si>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</si>
  <si>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</si>
  <si>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</si>
  <si>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</si>
  <si>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</si>
  <si>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</si>
  <si>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</si>
  <si>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</si>
  <si>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TAMMAL82240</t>
  </si>
  <si>
    <t>女式徒步短裤</t>
  </si>
  <si>
    <t>部位名称</t>
  </si>
  <si>
    <t>指示规格  FINAL SPEC</t>
  </si>
  <si>
    <t>样品规格  SAMPLE SPEC</t>
  </si>
  <si>
    <t>黑色L洗前</t>
  </si>
  <si>
    <t>黑色L洗后</t>
  </si>
  <si>
    <t>165/80B</t>
  </si>
  <si>
    <t>170/84B</t>
  </si>
  <si>
    <t>175/88B</t>
  </si>
  <si>
    <t>180/92B</t>
  </si>
  <si>
    <t>185/96B</t>
  </si>
  <si>
    <t>190/100B</t>
  </si>
  <si>
    <t>裤外侧长</t>
  </si>
  <si>
    <t>-0.8√√</t>
  </si>
  <si>
    <t>-1√√</t>
  </si>
  <si>
    <t>内裆长</t>
  </si>
  <si>
    <t>1√√</t>
  </si>
  <si>
    <t>+0.5√√</t>
  </si>
  <si>
    <t>腰围（平量）</t>
  </si>
  <si>
    <t>√√√</t>
  </si>
  <si>
    <t>√√-0.5</t>
  </si>
  <si>
    <t>腰带长</t>
  </si>
  <si>
    <t>臀围</t>
  </si>
  <si>
    <t>腿围/2</t>
  </si>
  <si>
    <t>短裤脚口</t>
  </si>
  <si>
    <t>短裤脚口拉链长</t>
  </si>
  <si>
    <t>长裤脚口/2（长裤）</t>
  </si>
  <si>
    <t>前裆长</t>
  </si>
  <si>
    <t>后裆长</t>
  </si>
  <si>
    <t>前门襟长</t>
  </si>
  <si>
    <t>前门襟拉链长</t>
  </si>
  <si>
    <t>腰头高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</si>
  <si>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</si>
  <si>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</si>
  <si>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</si>
  <si>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</si>
  <si>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</si>
  <si>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</si>
  <si>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</si>
  <si>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</si>
  <si>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</si>
  <si>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</si>
  <si>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</si>
  <si>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</si>
  <si>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</si>
  <si>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</si>
  <si>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</si>
  <si>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-1+1.2</t>
  </si>
  <si>
    <t>-1-0.5</t>
  </si>
  <si>
    <t>+1.1</t>
  </si>
  <si>
    <t>+1.2</t>
  </si>
  <si>
    <t>+2√</t>
  </si>
  <si>
    <t>+0.5√</t>
  </si>
  <si>
    <t>√√</t>
  </si>
  <si>
    <t>-0.5√</t>
  </si>
  <si>
    <t>-1.1√</t>
  </si>
  <si>
    <t>√-2</t>
  </si>
  <si>
    <t>-2√</t>
  </si>
  <si>
    <t>-1.5√</t>
  </si>
  <si>
    <t>+0.5-0.5</t>
  </si>
  <si>
    <t>√-0.8</t>
  </si>
  <si>
    <t>-0.5-0.5</t>
  </si>
  <si>
    <t>-1.5</t>
  </si>
  <si>
    <t>-06+0.5</t>
  </si>
  <si>
    <t>-06-0.5</t>
  </si>
  <si>
    <t>-06-0.4</t>
  </si>
  <si>
    <t>√-0.6</t>
  </si>
  <si>
    <t>√+0.5</t>
  </si>
  <si>
    <t>-1.2√</t>
  </si>
  <si>
    <t>+0.6√</t>
  </si>
  <si>
    <t>-0.6√</t>
  </si>
  <si>
    <t>-3√</t>
  </si>
  <si>
    <t>-1.6</t>
  </si>
  <si>
    <t>+0.5-0.6</t>
  </si>
  <si>
    <t>-1.3√</t>
  </si>
  <si>
    <t>+0.7√</t>
  </si>
  <si>
    <t>√-0.9</t>
  </si>
  <si>
    <t>-0.5-0.6</t>
  </si>
  <si>
    <t>-4√</t>
  </si>
  <si>
    <t>-1.7</t>
  </si>
  <si>
    <t>+0.5-0.7</t>
  </si>
  <si>
    <t>QC出货报告书</t>
  </si>
  <si>
    <t>产品名称</t>
  </si>
  <si>
    <t>合同日期</t>
  </si>
  <si>
    <t>2024/1/15.1-27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</si>
  <si>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</si>
  <si>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</si>
  <si>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</si>
  <si>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</si>
  <si>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</si>
  <si>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</si>
  <si>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</si>
  <si>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</si>
  <si>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</si>
  <si>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</si>
  <si>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</si>
  <si>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</si>
  <si>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</si>
  <si>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</si>
  <si>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</si>
  <si>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</si>
  <si>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</si>
  <si>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</si>
  <si>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</si>
  <si>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</si>
  <si>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</si>
  <si>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</si>
  <si>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</si>
  <si>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</si>
  <si>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</si>
  <si>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</si>
  <si>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</si>
  <si>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</si>
  <si>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</si>
  <si>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</si>
  <si>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</si>
  <si>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</si>
  <si>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</si>
  <si>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</si>
  <si>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</si>
  <si>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</si>
  <si>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</si>
  <si>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</si>
  <si>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2.挂错吊牌1件。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</si>
  <si>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</si>
  <si>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</si>
  <si>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</si>
  <si>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</si>
  <si>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</si>
  <si>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</si>
  <si>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</si>
  <si>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此次出货2464件，按照探路者要求抽箱验货125件，未超标，同意出货。</t>
  </si>
  <si>
    <t>品控部</t>
  </si>
  <si>
    <t>检验人</t>
  </si>
  <si>
    <t>杨金玲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</si>
  <si>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</si>
  <si>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</si>
  <si>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</si>
  <si>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</si>
  <si>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</si>
  <si>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</si>
  <si>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</si>
  <si>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</si>
  <si>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</si>
  <si>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</si>
  <si>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</si>
  <si>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</si>
  <si>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</si>
  <si>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</si>
  <si>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</si>
  <si>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</si>
  <si>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</si>
  <si>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FW11180</t>
  </si>
  <si>
    <t>23SS军绿/P55//</t>
  </si>
  <si>
    <t>TAMMAM81240/TAMMAM81241</t>
  </si>
  <si>
    <t>嘉兴台华</t>
  </si>
  <si>
    <t>YES</t>
  </si>
  <si>
    <t>23FW地茶色/R69//</t>
  </si>
  <si>
    <t>19SS黑色/E77//</t>
  </si>
  <si>
    <t>制表时间：2023-12-11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</si>
  <si>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</si>
  <si>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</si>
  <si>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</si>
  <si>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</si>
  <si>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</si>
  <si>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</si>
  <si>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</si>
  <si>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</si>
  <si>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</si>
  <si>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</si>
  <si>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</si>
  <si>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</si>
  <si>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</si>
  <si>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</si>
  <si>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</si>
  <si>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</si>
  <si>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</si>
  <si>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</si>
  <si>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</si>
  <si>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</si>
  <si>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</si>
  <si>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</si>
  <si>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FW10480</t>
  </si>
  <si>
    <t>23SS深卡其/P51//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</si>
  <si>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</si>
  <si>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</si>
  <si>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</si>
  <si>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</si>
  <si>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</si>
  <si>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</si>
  <si>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</si>
  <si>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</si>
  <si>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</si>
  <si>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</si>
  <si>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</si>
  <si>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23SS灰湖绿/P58/</t>
  </si>
  <si>
    <t>洗测3次</t>
  </si>
  <si>
    <t>洗测4次</t>
  </si>
  <si>
    <t>23SS鱼肚白/P68//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</si>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</sst>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9" borderId="7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11" borderId="77" applyNumberFormat="0" applyAlignment="0" applyProtection="0">
      <alignment vertical="center"/>
    </xf>
    <xf numFmtId="0" fontId="47" fillId="12" borderId="79" applyNumberFormat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13" fillId="0" borderId="0">
      <alignment vertical="center"/>
    </xf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7" fillId="0" borderId="0">
      <alignment vertical="center"/>
    </xf>
    <xf numFmtId="0" fontId="17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 wrapText="1"/>
    </xf>
    <xf numFmtId="0" fontId="8" fillId="0" borderId="9" xfId="54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3" borderId="11" xfId="55" applyFont="1" applyFill="1" applyBorder="1" applyAlignment="1">
      <alignment horizontal="center" vertical="center" wrapText="1"/>
    </xf>
    <xf numFmtId="0" fontId="10" fillId="3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3" xfId="55" applyFont="1" applyBorder="1" applyAlignment="1">
      <alignment horizontal="left" vertical="center"/>
    </xf>
    <xf numFmtId="0" fontId="11" fillId="0" borderId="0" xfId="55" applyFont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3" fillId="0" borderId="2" xfId="0" applyFont="1" applyFill="1" applyBorder="1" applyAlignment="1"/>
    <xf numFmtId="0" fontId="12" fillId="0" borderId="13" xfId="49" applyFont="1" applyBorder="1" applyAlignment="1">
      <alignment horizontal="left" vertical="center"/>
    </xf>
    <xf numFmtId="0" fontId="10" fillId="0" borderId="9" xfId="55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14" xfId="51" applyFont="1" applyFill="1" applyBorder="1" applyAlignment="1">
      <alignment horizontal="left" vertical="center"/>
    </xf>
    <xf numFmtId="0" fontId="14" fillId="4" borderId="15" xfId="51" applyFont="1" applyFill="1" applyBorder="1" applyAlignment="1">
      <alignment horizontal="center" vertical="center"/>
    </xf>
    <xf numFmtId="0" fontId="15" fillId="4" borderId="15" xfId="51" applyFont="1" applyFill="1" applyBorder="1" applyAlignment="1">
      <alignment vertical="center"/>
    </xf>
    <xf numFmtId="0" fontId="14" fillId="4" borderId="15" xfId="52" applyFont="1" applyFill="1" applyBorder="1" applyAlignment="1">
      <alignment horizontal="center"/>
    </xf>
    <xf numFmtId="0" fontId="15" fillId="4" borderId="16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/>
    </xf>
    <xf numFmtId="0" fontId="7" fillId="4" borderId="4" xfId="0" applyNumberFormat="1" applyFont="1" applyFill="1" applyBorder="1" applyAlignment="1">
      <alignment horizontal="left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left" vertical="center"/>
    </xf>
    <xf numFmtId="0" fontId="7" fillId="4" borderId="5" xfId="0" applyNumberFormat="1" applyFont="1" applyFill="1" applyBorder="1" applyAlignment="1">
      <alignment horizontal="center" vertical="center"/>
    </xf>
    <xf numFmtId="0" fontId="15" fillId="4" borderId="0" xfId="52" applyFont="1" applyFill="1"/>
    <xf numFmtId="0" fontId="0" fillId="4" borderId="0" xfId="53" applyFont="1" applyFill="1">
      <alignment vertical="center"/>
    </xf>
    <xf numFmtId="0" fontId="15" fillId="4" borderId="15" xfId="51" applyFont="1" applyFill="1" applyBorder="1" applyAlignment="1">
      <alignment horizontal="left" vertical="center"/>
    </xf>
    <xf numFmtId="0" fontId="14" fillId="4" borderId="17" xfId="51" applyFont="1" applyFill="1" applyBorder="1" applyAlignment="1">
      <alignment horizontal="center" vertic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18" xfId="52" applyFont="1" applyFill="1" applyBorder="1" applyAlignment="1" applyProtection="1">
      <alignment horizontal="center" vertical="center"/>
    </xf>
    <xf numFmtId="0" fontId="15" fillId="4" borderId="2" xfId="53" applyFont="1" applyFill="1" applyBorder="1" applyAlignment="1">
      <alignment horizontal="center" vertical="center"/>
    </xf>
    <xf numFmtId="0" fontId="15" fillId="4" borderId="19" xfId="53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49" fontId="15" fillId="4" borderId="2" xfId="53" applyNumberFormat="1" applyFont="1" applyFill="1" applyBorder="1" applyAlignment="1">
      <alignment horizontal="center" vertical="center"/>
    </xf>
    <xf numFmtId="49" fontId="14" fillId="4" borderId="2" xfId="53" applyNumberFormat="1" applyFont="1" applyFill="1" applyBorder="1" applyAlignment="1">
      <alignment horizontal="center" vertic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20" xfId="51" applyFont="1" applyFill="1" applyBorder="1" applyAlignment="1">
      <alignment horizontal="center" vertical="top"/>
    </xf>
    <xf numFmtId="0" fontId="19" fillId="0" borderId="21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vertical="center"/>
    </xf>
    <xf numFmtId="0" fontId="19" fillId="0" borderId="22" xfId="51" applyFont="1" applyFill="1" applyBorder="1" applyAlignment="1">
      <alignment vertical="center"/>
    </xf>
    <xf numFmtId="0" fontId="21" fillId="0" borderId="22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vertical="center"/>
    </xf>
    <xf numFmtId="0" fontId="20" fillId="0" borderId="24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vertical="center"/>
    </xf>
    <xf numFmtId="58" fontId="21" fillId="0" borderId="24" xfId="51" applyNumberFormat="1" applyFont="1" applyFill="1" applyBorder="1" applyAlignment="1">
      <alignment horizontal="center" vertical="center"/>
    </xf>
    <xf numFmtId="0" fontId="21" fillId="0" borderId="24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left" vertical="center"/>
    </xf>
    <xf numFmtId="0" fontId="20" fillId="0" borderId="24" xfId="51" applyFont="1" applyBorder="1" applyAlignment="1">
      <alignment vertical="center"/>
    </xf>
    <xf numFmtId="0" fontId="20" fillId="0" borderId="25" xfId="51" applyFont="1" applyBorder="1" applyAlignment="1">
      <alignment vertical="center"/>
    </xf>
    <xf numFmtId="0" fontId="19" fillId="0" borderId="24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vertical="center"/>
    </xf>
    <xf numFmtId="0" fontId="20" fillId="0" borderId="27" xfId="51" applyFont="1" applyFill="1" applyBorder="1" applyAlignment="1">
      <alignment horizontal="right" vertical="center"/>
    </xf>
    <xf numFmtId="0" fontId="19" fillId="0" borderId="27" xfId="51" applyFont="1" applyFill="1" applyBorder="1" applyAlignment="1">
      <alignment vertical="center"/>
    </xf>
    <xf numFmtId="0" fontId="21" fillId="0" borderId="27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21" xfId="51" applyFont="1" applyFill="1" applyBorder="1" applyAlignment="1">
      <alignment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vertical="center"/>
    </xf>
    <xf numFmtId="0" fontId="21" fillId="0" borderId="30" xfId="51" applyFont="1" applyFill="1" applyBorder="1" applyAlignment="1">
      <alignment horizontal="center" vertical="center"/>
    </xf>
    <xf numFmtId="0" fontId="21" fillId="0" borderId="31" xfId="51" applyFont="1" applyFill="1" applyBorder="1" applyAlignment="1">
      <alignment horizontal="center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22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 wrapText="1"/>
    </xf>
    <xf numFmtId="0" fontId="21" fillId="0" borderId="24" xfId="51" applyFont="1" applyFill="1" applyBorder="1" applyAlignment="1">
      <alignment horizontal="left" vertical="center" wrapText="1"/>
    </xf>
    <xf numFmtId="0" fontId="19" fillId="0" borderId="26" xfId="51" applyFont="1" applyFill="1" applyBorder="1" applyAlignment="1">
      <alignment horizontal="left" vertical="center"/>
    </xf>
    <xf numFmtId="0" fontId="17" fillId="0" borderId="27" xfId="5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2" fillId="0" borderId="22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center" vertical="center"/>
    </xf>
    <xf numFmtId="58" fontId="21" fillId="0" borderId="27" xfId="51" applyNumberFormat="1" applyFont="1" applyFill="1" applyBorder="1" applyAlignment="1">
      <alignment vertical="center"/>
    </xf>
    <xf numFmtId="0" fontId="19" fillId="0" borderId="27" xfId="51" applyFont="1" applyFill="1" applyBorder="1" applyAlignment="1">
      <alignment horizontal="center" vertical="center"/>
    </xf>
    <xf numFmtId="0" fontId="21" fillId="0" borderId="38" xfId="51" applyFont="1" applyFill="1" applyBorder="1" applyAlignment="1">
      <alignment horizontal="center" vertical="center"/>
    </xf>
    <xf numFmtId="0" fontId="19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center" vertical="center"/>
    </xf>
    <xf numFmtId="0" fontId="22" fillId="0" borderId="41" xfId="51" applyFont="1" applyFill="1" applyBorder="1" applyAlignment="1">
      <alignment horizontal="left" vertical="center"/>
    </xf>
    <xf numFmtId="0" fontId="19" fillId="0" borderId="38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 wrapText="1"/>
    </xf>
    <xf numFmtId="0" fontId="17" fillId="0" borderId="39" xfId="51" applyFill="1" applyBorder="1" applyAlignment="1">
      <alignment horizontal="center" vertical="center"/>
    </xf>
    <xf numFmtId="0" fontId="17" fillId="0" borderId="41" xfId="51" applyFont="1" applyFill="1" applyBorder="1" applyAlignment="1">
      <alignment horizontal="left" vertical="center"/>
    </xf>
    <xf numFmtId="0" fontId="21" fillId="0" borderId="42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4" fillId="0" borderId="20" xfId="51" applyFont="1" applyBorder="1" applyAlignment="1">
      <alignment horizontal="center" vertical="top"/>
    </xf>
    <xf numFmtId="0" fontId="23" fillId="0" borderId="43" xfId="51" applyFont="1" applyBorder="1" applyAlignment="1">
      <alignment horizontal="left" vertical="center"/>
    </xf>
    <xf numFmtId="0" fontId="20" fillId="0" borderId="44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2" fillId="0" borderId="44" xfId="51" applyFont="1" applyBorder="1" applyAlignment="1">
      <alignment horizontal="left" vertical="center"/>
    </xf>
    <xf numFmtId="0" fontId="22" fillId="0" borderId="21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0" fillId="0" borderId="24" xfId="51" applyNumberFormat="1" applyFont="1" applyBorder="1" applyAlignment="1">
      <alignment horizontal="center" vertical="center"/>
    </xf>
    <xf numFmtId="14" fontId="20" fillId="0" borderId="25" xfId="51" applyNumberFormat="1" applyFont="1" applyBorder="1" applyAlignment="1">
      <alignment horizontal="center" vertical="center"/>
    </xf>
    <xf numFmtId="0" fontId="22" fillId="0" borderId="23" xfId="51" applyFont="1" applyBorder="1" applyAlignment="1">
      <alignment vertical="center"/>
    </xf>
    <xf numFmtId="0" fontId="22" fillId="0" borderId="24" xfId="51" applyFont="1" applyBorder="1" applyAlignment="1">
      <alignment vertical="center"/>
    </xf>
    <xf numFmtId="0" fontId="20" fillId="0" borderId="30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/>
    </xf>
    <xf numFmtId="0" fontId="17" fillId="0" borderId="24" xfId="51" applyFont="1" applyBorder="1" applyAlignment="1">
      <alignment vertical="center"/>
    </xf>
    <xf numFmtId="0" fontId="25" fillId="0" borderId="26" xfId="51" applyFont="1" applyBorder="1" applyAlignment="1">
      <alignment vertical="center"/>
    </xf>
    <xf numFmtId="0" fontId="20" fillId="0" borderId="27" xfId="51" applyFont="1" applyBorder="1" applyAlignment="1">
      <alignment horizontal="center" vertical="center"/>
    </xf>
    <xf numFmtId="0" fontId="20" fillId="0" borderId="39" xfId="51" applyFont="1" applyBorder="1" applyAlignment="1">
      <alignment horizontal="center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14" fontId="20" fillId="0" borderId="27" xfId="51" applyNumberFormat="1" applyFont="1" applyBorder="1" applyAlignment="1">
      <alignment horizontal="center" vertical="center"/>
    </xf>
    <xf numFmtId="14" fontId="20" fillId="0" borderId="39" xfId="51" applyNumberFormat="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22" fillId="0" borderId="21" xfId="51" applyFont="1" applyBorder="1" applyAlignment="1">
      <alignment vertical="center"/>
    </xf>
    <xf numFmtId="0" fontId="17" fillId="0" borderId="22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17" fillId="0" borderId="22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0" fontId="17" fillId="0" borderId="24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22" fillId="0" borderId="26" xfId="51" applyFont="1" applyBorder="1" applyAlignment="1">
      <alignment horizontal="center" vertical="center"/>
    </xf>
    <xf numFmtId="0" fontId="22" fillId="0" borderId="27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19" fillId="0" borderId="24" xfId="51" applyFont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20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vertical="center"/>
    </xf>
    <xf numFmtId="0" fontId="20" fillId="0" borderId="46" xfId="51" applyFont="1" applyBorder="1" applyAlignment="1">
      <alignment vertical="center"/>
    </xf>
    <xf numFmtId="58" fontId="17" fillId="0" borderId="46" xfId="51" applyNumberFormat="1" applyFont="1" applyBorder="1" applyAlignment="1">
      <alignment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Fill="1" applyBorder="1" applyAlignment="1">
      <alignment horizontal="left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48" xfId="51" applyFont="1" applyFill="1" applyBorder="1" applyAlignment="1">
      <alignment horizontal="center" vertical="center"/>
    </xf>
    <xf numFmtId="0" fontId="23" fillId="0" borderId="49" xfId="51" applyFont="1" applyFill="1" applyBorder="1" applyAlignment="1">
      <alignment horizontal="center" vertical="center"/>
    </xf>
    <xf numFmtId="0" fontId="23" fillId="0" borderId="26" xfId="51" applyFont="1" applyFill="1" applyBorder="1" applyAlignment="1">
      <alignment horizontal="center" vertical="center"/>
    </xf>
    <xf numFmtId="0" fontId="23" fillId="0" borderId="27" xfId="51" applyFont="1" applyFill="1" applyBorder="1" applyAlignment="1">
      <alignment horizontal="center" vertical="center"/>
    </xf>
    <xf numFmtId="0" fontId="17" fillId="0" borderId="44" xfId="51" applyFont="1" applyBorder="1" applyAlignment="1">
      <alignment horizontal="center" vertical="center"/>
    </xf>
    <xf numFmtId="0" fontId="17" fillId="0" borderId="50" xfId="51" applyFont="1" applyBorder="1" applyAlignment="1">
      <alignment horizontal="center" vertical="center"/>
    </xf>
    <xf numFmtId="0" fontId="20" fillId="0" borderId="39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9" fillId="0" borderId="30" xfId="51" applyFont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19" fillId="0" borderId="41" xfId="51" applyFont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2" fillId="0" borderId="39" xfId="51" applyFont="1" applyBorder="1" applyAlignment="1">
      <alignment horizontal="center" vertical="center"/>
    </xf>
    <xf numFmtId="0" fontId="19" fillId="0" borderId="25" xfId="51" applyFont="1" applyBorder="1" applyAlignment="1">
      <alignment horizontal="left" vertical="center"/>
    </xf>
    <xf numFmtId="0" fontId="22" fillId="0" borderId="42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20" fillId="0" borderId="41" xfId="51" applyFont="1" applyFill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0" fillId="0" borderId="51" xfId="51" applyFont="1" applyBorder="1" applyAlignment="1">
      <alignment horizontal="center" vertical="center"/>
    </xf>
    <xf numFmtId="0" fontId="23" fillId="0" borderId="52" xfId="51" applyFont="1" applyFill="1" applyBorder="1" applyAlignment="1">
      <alignment horizontal="left" vertical="center"/>
    </xf>
    <xf numFmtId="0" fontId="23" fillId="0" borderId="53" xfId="51" applyFont="1" applyFill="1" applyBorder="1" applyAlignment="1">
      <alignment horizontal="center" vertical="center"/>
    </xf>
    <xf numFmtId="0" fontId="23" fillId="0" borderId="39" xfId="51" applyFont="1" applyFill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51" xfId="51" applyFont="1" applyBorder="1" applyAlignment="1">
      <alignment horizontal="center" vertical="center"/>
    </xf>
    <xf numFmtId="0" fontId="14" fillId="4" borderId="2" xfId="52" applyFont="1" applyFill="1" applyBorder="1" applyAlignment="1" applyProtection="1">
      <alignment horizontal="center" vertical="center"/>
    </xf>
    <xf numFmtId="0" fontId="14" fillId="4" borderId="7" xfId="52" applyFont="1" applyFill="1" applyBorder="1" applyAlignment="1" applyProtection="1">
      <alignment horizontal="center" vertical="center"/>
    </xf>
    <xf numFmtId="49" fontId="15" fillId="4" borderId="54" xfId="53" applyNumberFormat="1" applyFont="1" applyFill="1" applyBorder="1" applyAlignment="1">
      <alignment horizontal="center" vertical="center"/>
    </xf>
    <xf numFmtId="49" fontId="14" fillId="4" borderId="55" xfId="53" applyNumberFormat="1" applyFont="1" applyFill="1" applyBorder="1" applyAlignment="1">
      <alignment horizontal="center" vertical="center"/>
    </xf>
    <xf numFmtId="14" fontId="15" fillId="4" borderId="0" xfId="52" applyNumberFormat="1" applyFont="1" applyFill="1"/>
    <xf numFmtId="0" fontId="17" fillId="0" borderId="0" xfId="51" applyFont="1" applyBorder="1" applyAlignment="1">
      <alignment horizontal="left" vertical="center"/>
    </xf>
    <xf numFmtId="0" fontId="26" fillId="0" borderId="20" xfId="51" applyFont="1" applyBorder="1" applyAlignment="1">
      <alignment horizontal="center" vertical="top"/>
    </xf>
    <xf numFmtId="0" fontId="22" fillId="0" borderId="56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2" fillId="0" borderId="48" xfId="51" applyFont="1" applyBorder="1" applyAlignment="1">
      <alignment vertical="center"/>
    </xf>
    <xf numFmtId="0" fontId="17" fillId="0" borderId="49" xfId="51" applyFont="1" applyBorder="1" applyAlignment="1">
      <alignment horizontal="left" vertical="center"/>
    </xf>
    <xf numFmtId="0" fontId="20" fillId="0" borderId="49" xfId="51" applyFont="1" applyBorder="1" applyAlignment="1">
      <alignment horizontal="left" vertical="center"/>
    </xf>
    <xf numFmtId="0" fontId="17" fillId="0" borderId="49" xfId="51" applyFont="1" applyBorder="1" applyAlignment="1">
      <alignment vertical="center"/>
    </xf>
    <xf numFmtId="0" fontId="22" fillId="0" borderId="49" xfId="51" applyFont="1" applyBorder="1" applyAlignment="1">
      <alignment vertical="center"/>
    </xf>
    <xf numFmtId="0" fontId="22" fillId="0" borderId="48" xfId="51" applyFont="1" applyBorder="1" applyAlignment="1">
      <alignment horizontal="center" vertical="center"/>
    </xf>
    <xf numFmtId="0" fontId="20" fillId="0" borderId="49" xfId="51" applyFont="1" applyBorder="1" applyAlignment="1">
      <alignment horizontal="center" vertical="center"/>
    </xf>
    <xf numFmtId="0" fontId="22" fillId="0" borderId="49" xfId="51" applyFont="1" applyBorder="1" applyAlignment="1">
      <alignment horizontal="center" vertical="center"/>
    </xf>
    <xf numFmtId="0" fontId="17" fillId="0" borderId="49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17" fillId="0" borderId="24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 wrapText="1"/>
    </xf>
    <xf numFmtId="0" fontId="22" fillId="0" borderId="36" xfId="51" applyFont="1" applyBorder="1" applyAlignment="1">
      <alignment horizontal="left" vertical="center" wrapText="1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 wrapText="1"/>
    </xf>
    <xf numFmtId="0" fontId="20" fillId="0" borderId="23" xfId="51" applyFont="1" applyBorder="1" applyAlignment="1">
      <alignment horizontal="left" vertical="center"/>
    </xf>
    <xf numFmtId="9" fontId="20" fillId="0" borderId="24" xfId="51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20" fillId="0" borderId="34" xfId="51" applyNumberFormat="1" applyFont="1" applyBorder="1" applyAlignment="1">
      <alignment horizontal="left" vertical="center"/>
    </xf>
    <xf numFmtId="9" fontId="20" fillId="0" borderId="29" xfId="51" applyNumberFormat="1" applyFont="1" applyBorder="1" applyAlignment="1">
      <alignment horizontal="left" vertical="center"/>
    </xf>
    <xf numFmtId="9" fontId="20" fillId="0" borderId="35" xfId="51" applyNumberFormat="1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0" fontId="19" fillId="0" borderId="48" xfId="51" applyFont="1" applyFill="1" applyBorder="1" applyAlignment="1">
      <alignment horizontal="left" vertical="center"/>
    </xf>
    <xf numFmtId="0" fontId="19" fillId="0" borderId="49" xfId="51" applyFont="1" applyFill="1" applyBorder="1" applyAlignment="1">
      <alignment horizontal="left" vertical="center"/>
    </xf>
    <xf numFmtId="0" fontId="19" fillId="0" borderId="58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0" fillId="0" borderId="59" xfId="51" applyFont="1" applyFill="1" applyBorder="1" applyAlignment="1">
      <alignment horizontal="left" vertical="center"/>
    </xf>
    <xf numFmtId="0" fontId="20" fillId="0" borderId="60" xfId="51" applyFont="1" applyFill="1" applyBorder="1" applyAlignment="1">
      <alignment horizontal="left" vertical="center"/>
    </xf>
    <xf numFmtId="0" fontId="23" fillId="0" borderId="43" xfId="51" applyFont="1" applyBorder="1" applyAlignment="1">
      <alignment vertical="center"/>
    </xf>
    <xf numFmtId="0" fontId="29" fillId="0" borderId="46" xfId="51" applyFont="1" applyBorder="1" applyAlignment="1">
      <alignment horizontal="center" vertical="center"/>
    </xf>
    <xf numFmtId="0" fontId="23" fillId="0" borderId="44" xfId="51" applyFont="1" applyBorder="1" applyAlignment="1">
      <alignment vertical="center"/>
    </xf>
    <xf numFmtId="0" fontId="20" fillId="0" borderId="61" xfId="51" applyFont="1" applyBorder="1" applyAlignment="1">
      <alignment vertical="center"/>
    </xf>
    <xf numFmtId="0" fontId="23" fillId="0" borderId="61" xfId="51" applyFont="1" applyBorder="1" applyAlignment="1">
      <alignment vertical="center"/>
    </xf>
    <xf numFmtId="58" fontId="17" fillId="0" borderId="44" xfId="51" applyNumberFormat="1" applyFont="1" applyBorder="1" applyAlignment="1">
      <alignment vertical="center"/>
    </xf>
    <xf numFmtId="0" fontId="23" fillId="0" borderId="33" xfId="51" applyFont="1" applyBorder="1" applyAlignment="1">
      <alignment horizontal="center" vertical="center"/>
    </xf>
    <xf numFmtId="0" fontId="20" fillId="0" borderId="56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17" fillId="0" borderId="61" xfId="51" applyFont="1" applyBorder="1" applyAlignment="1">
      <alignment vertical="center"/>
    </xf>
    <xf numFmtId="0" fontId="22" fillId="0" borderId="62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0" fillId="0" borderId="53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2" xfId="51" applyFont="1" applyBorder="1" applyAlignment="1">
      <alignment horizontal="left" vertical="center" wrapText="1"/>
    </xf>
    <xf numFmtId="0" fontId="22" fillId="0" borderId="53" xfId="51" applyFont="1" applyBorder="1" applyAlignment="1">
      <alignment horizontal="left" vertical="center"/>
    </xf>
    <xf numFmtId="0" fontId="30" fillId="0" borderId="25" xfId="51" applyFont="1" applyBorder="1" applyAlignment="1">
      <alignment horizontal="left" vertical="center" wrapText="1"/>
    </xf>
    <xf numFmtId="0" fontId="30" fillId="0" borderId="25" xfId="51" applyFont="1" applyBorder="1" applyAlignment="1">
      <alignment horizontal="left" vertical="center"/>
    </xf>
    <xf numFmtId="0" fontId="21" fillId="0" borderId="25" xfId="51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0" fillId="0" borderId="40" xfId="51" applyNumberFormat="1" applyFont="1" applyBorder="1" applyAlignment="1">
      <alignment horizontal="left" vertical="center"/>
    </xf>
    <xf numFmtId="9" fontId="20" fillId="0" borderId="42" xfId="51" applyNumberFormat="1" applyFont="1" applyBorder="1" applyAlignment="1">
      <alignment horizontal="left" vertical="center"/>
    </xf>
    <xf numFmtId="0" fontId="19" fillId="0" borderId="53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20" fillId="0" borderId="63" xfId="51" applyFont="1" applyFill="1" applyBorder="1" applyAlignment="1">
      <alignment horizontal="left" vertical="center"/>
    </xf>
    <xf numFmtId="0" fontId="23" fillId="0" borderId="64" xfId="51" applyFont="1" applyBorder="1" applyAlignment="1">
      <alignment horizontal="center" vertical="center"/>
    </xf>
    <xf numFmtId="0" fontId="20" fillId="0" borderId="61" xfId="51" applyFont="1" applyBorder="1" applyAlignment="1">
      <alignment horizontal="center" vertical="center"/>
    </xf>
    <xf numFmtId="0" fontId="20" fillId="0" borderId="62" xfId="51" applyFont="1" applyBorder="1" applyAlignment="1">
      <alignment horizontal="center" vertical="center"/>
    </xf>
    <xf numFmtId="0" fontId="20" fillId="0" borderId="62" xfId="51" applyFont="1" applyFill="1" applyBorder="1" applyAlignment="1">
      <alignment horizontal="left"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67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1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/>
    </xf>
    <xf numFmtId="0" fontId="3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1" fillId="0" borderId="0" xfId="55" applyFont="1" applyBorder="1" applyAlignment="1" quotePrefix="1">
      <alignment horizontal="left" vertical="center"/>
    </xf>
    <xf numFmtId="0" fontId="12" fillId="0" borderId="2" xfId="49" applyFont="1" applyBorder="1" applyAlignment="1" quotePrefix="1">
      <alignment horizontal="left" vertical="center"/>
    </xf>
    <xf numFmtId="0" fontId="11" fillId="0" borderId="13" xfId="55" applyFont="1" applyBorder="1" applyAlignment="1" quotePrefix="1">
      <alignment horizontal="left" vertical="center"/>
    </xf>
    <xf numFmtId="0" fontId="12" fillId="0" borderId="13" xfId="49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3" borderId="11" xfId="55" applyFont="1" applyFill="1" applyBorder="1" applyAlignment="1" quotePrefix="1">
      <alignment horizontal="center" vertical="center" wrapText="1"/>
    </xf>
    <xf numFmtId="0" fontId="10" fillId="3" borderId="12" xfId="56" applyFont="1" applyFill="1" applyBorder="1" applyAlignment="1" quotePrefix="1">
      <alignment horizontal="center" vertical="top" wrapText="1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4</xdr:row>
          <xdr:rowOff>8890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94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5</xdr:row>
          <xdr:rowOff>9525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00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5</xdr:row>
          <xdr:rowOff>9525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149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37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37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219075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219075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219075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219075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219075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6" customWidth="1"/>
    <col min="3" max="3" width="10.1666666666667" customWidth="1"/>
  </cols>
  <sheetData>
    <row r="1" ht="21" customHeight="1" spans="1:2">
      <c r="A1" s="347"/>
      <c r="B1" s="348" t="s">
        <v>0</v>
      </c>
    </row>
    <row r="2" spans="1:2">
      <c r="A2" s="9">
        <v>1</v>
      </c>
      <c r="B2" s="349" t="s">
        <v>1</v>
      </c>
    </row>
    <row r="3" spans="1:2">
      <c r="A3" s="9">
        <v>2</v>
      </c>
      <c r="B3" s="349" t="s">
        <v>2</v>
      </c>
    </row>
    <row r="4" spans="1:2">
      <c r="A4" s="9">
        <v>3</v>
      </c>
      <c r="B4" s="349" t="s">
        <v>3</v>
      </c>
    </row>
    <row r="5" spans="1:2">
      <c r="A5" s="9">
        <v>4</v>
      </c>
      <c r="B5" s="349" t="s">
        <v>4</v>
      </c>
    </row>
    <row r="6" spans="1:2">
      <c r="A6" s="9">
        <v>5</v>
      </c>
      <c r="B6" s="349" t="s">
        <v>5</v>
      </c>
    </row>
    <row r="7" spans="1:2">
      <c r="A7" s="9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9">
        <v>1</v>
      </c>
      <c r="B10" s="353" t="s">
        <v>9</v>
      </c>
    </row>
    <row r="11" spans="1:2">
      <c r="A11" s="9">
        <v>2</v>
      </c>
      <c r="B11" s="349" t="s">
        <v>10</v>
      </c>
    </row>
    <row r="12" spans="1:2">
      <c r="A12" s="9">
        <v>3</v>
      </c>
      <c r="B12" s="354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49" t="s">
        <v>17</v>
      </c>
    </row>
    <row r="19" spans="1:2">
      <c r="A19" s="9"/>
      <c r="B19" s="349"/>
    </row>
    <row r="20" ht="20.25" spans="1:2">
      <c r="A20" s="347"/>
      <c r="B20" s="348" t="s">
        <v>18</v>
      </c>
    </row>
    <row r="21" spans="1:2">
      <c r="A21" s="9">
        <v>1</v>
      </c>
      <c r="B21" s="356" t="s">
        <v>19</v>
      </c>
    </row>
    <row r="22" spans="1:2">
      <c r="A22" s="9">
        <v>2</v>
      </c>
      <c r="B22" s="349" t="s">
        <v>20</v>
      </c>
    </row>
    <row r="23" spans="1:2">
      <c r="A23" s="9">
        <v>3</v>
      </c>
      <c r="B23" s="349" t="s">
        <v>21</v>
      </c>
    </row>
    <row r="24" spans="1:2">
      <c r="A24" s="9">
        <v>4</v>
      </c>
      <c r="B24" s="349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customFormat="1" spans="1:2">
      <c r="A27" s="9">
        <v>7</v>
      </c>
      <c r="B27" s="349" t="s">
        <v>25</v>
      </c>
    </row>
    <row r="28" spans="1:2">
      <c r="A28" s="9"/>
      <c r="B28" s="349"/>
    </row>
    <row r="29" ht="20.25" spans="1:2">
      <c r="A29" s="347"/>
      <c r="B29" s="348" t="s">
        <v>26</v>
      </c>
    </row>
    <row r="30" spans="1:2">
      <c r="A30" s="9">
        <v>1</v>
      </c>
      <c r="B30" s="356" t="s">
        <v>27</v>
      </c>
    </row>
    <row r="31" spans="1:2">
      <c r="A31" s="9">
        <v>2</v>
      </c>
      <c r="B31" s="349" t="s">
        <v>28</v>
      </c>
    </row>
    <row r="32" spans="1:2">
      <c r="A32" s="9">
        <v>3</v>
      </c>
      <c r="B32" s="349" t="s">
        <v>29</v>
      </c>
    </row>
    <row r="33" ht="28.5" spans="1:2">
      <c r="A33" s="9">
        <v>4</v>
      </c>
      <c r="B33" s="349" t="s">
        <v>30</v>
      </c>
    </row>
    <row r="34" spans="1:2">
      <c r="A34" s="9">
        <v>5</v>
      </c>
      <c r="B34" s="349" t="s">
        <v>31</v>
      </c>
    </row>
    <row r="35" spans="1:2">
      <c r="A35" s="9">
        <v>6</v>
      </c>
      <c r="B35" s="349" t="s">
        <v>32</v>
      </c>
    </row>
    <row r="36" customFormat="1" spans="1:2">
      <c r="A36" s="9">
        <v>7</v>
      </c>
      <c r="B36" s="349" t="s">
        <v>33</v>
      </c>
    </row>
    <row r="37" spans="1:2">
      <c r="A37" s="9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312</v>
      </c>
      <c r="H2" s="4"/>
      <c r="I2" s="4" t="s">
        <v>313</v>
      </c>
      <c r="J2" s="4"/>
      <c r="K2" s="6" t="s">
        <v>314</v>
      </c>
      <c r="L2" s="48" t="s">
        <v>315</v>
      </c>
      <c r="M2" s="17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49"/>
      <c r="M3" s="18"/>
    </row>
    <row r="4" spans="1:13">
      <c r="A4" s="9">
        <v>1</v>
      </c>
      <c r="B4" s="361" t="s">
        <v>304</v>
      </c>
      <c r="C4" s="10">
        <v>11</v>
      </c>
      <c r="D4" s="359" t="s">
        <v>301</v>
      </c>
      <c r="E4" s="360" t="s">
        <v>302</v>
      </c>
      <c r="F4" s="44" t="s">
        <v>303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319</v>
      </c>
      <c r="M4" s="10" t="s">
        <v>305</v>
      </c>
    </row>
    <row r="5" spans="1:13">
      <c r="A5" s="9">
        <v>2</v>
      </c>
      <c r="B5" s="361" t="s">
        <v>304</v>
      </c>
      <c r="C5" s="10">
        <v>23</v>
      </c>
      <c r="D5" s="359" t="s">
        <v>301</v>
      </c>
      <c r="E5" s="362" t="s">
        <v>306</v>
      </c>
      <c r="F5" s="44" t="s">
        <v>303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319</v>
      </c>
      <c r="M5" s="10" t="s">
        <v>305</v>
      </c>
    </row>
    <row r="6" spans="1:13">
      <c r="A6" s="9">
        <v>3</v>
      </c>
      <c r="B6" s="361" t="s">
        <v>304</v>
      </c>
      <c r="C6" s="10">
        <v>1</v>
      </c>
      <c r="D6" s="359" t="s">
        <v>301</v>
      </c>
      <c r="E6" s="360" t="s">
        <v>307</v>
      </c>
      <c r="F6" s="44" t="s">
        <v>303</v>
      </c>
      <c r="G6" s="10">
        <v>0.4</v>
      </c>
      <c r="H6" s="10">
        <v>0.2</v>
      </c>
      <c r="I6" s="10">
        <v>0.4</v>
      </c>
      <c r="J6" s="10">
        <v>0.2</v>
      </c>
      <c r="K6" s="10">
        <v>1.2</v>
      </c>
      <c r="L6" s="10"/>
      <c r="M6" s="10" t="s">
        <v>305</v>
      </c>
    </row>
    <row r="7" spans="1:13">
      <c r="A7" s="9"/>
      <c r="B7" s="46"/>
      <c r="C7" s="10"/>
      <c r="D7" s="46"/>
      <c r="E7" s="21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308</v>
      </c>
      <c r="B12" s="12"/>
      <c r="C12" s="12"/>
      <c r="D12" s="12"/>
      <c r="E12" s="13"/>
      <c r="F12" s="14"/>
      <c r="G12" s="22"/>
      <c r="H12" s="11" t="s">
        <v>309</v>
      </c>
      <c r="I12" s="12"/>
      <c r="J12" s="12"/>
      <c r="K12" s="13"/>
      <c r="L12" s="50"/>
      <c r="M12" s="19"/>
    </row>
    <row r="13" ht="16.5" spans="1:13">
      <c r="A13" s="47" t="s">
        <v>320</v>
      </c>
      <c r="B13" s="4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8" sqref="A18:W1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322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28" t="s">
        <v>323</v>
      </c>
      <c r="H2" s="29"/>
      <c r="I2" s="39"/>
      <c r="J2" s="28" t="s">
        <v>324</v>
      </c>
      <c r="K2" s="29"/>
      <c r="L2" s="39"/>
      <c r="M2" s="28" t="s">
        <v>325</v>
      </c>
      <c r="N2" s="29"/>
      <c r="O2" s="39"/>
      <c r="P2" s="28" t="s">
        <v>326</v>
      </c>
      <c r="Q2" s="29"/>
      <c r="R2" s="39"/>
      <c r="S2" s="29" t="s">
        <v>327</v>
      </c>
      <c r="T2" s="29"/>
      <c r="U2" s="39"/>
      <c r="V2" s="24" t="s">
        <v>328</v>
      </c>
      <c r="W2" s="24" t="s">
        <v>299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329</v>
      </c>
      <c r="H3" s="4" t="s">
        <v>68</v>
      </c>
      <c r="I3" s="4" t="s">
        <v>290</v>
      </c>
      <c r="J3" s="4" t="s">
        <v>329</v>
      </c>
      <c r="K3" s="4" t="s">
        <v>68</v>
      </c>
      <c r="L3" s="4" t="s">
        <v>290</v>
      </c>
      <c r="M3" s="4" t="s">
        <v>329</v>
      </c>
      <c r="N3" s="4" t="s">
        <v>68</v>
      </c>
      <c r="O3" s="4" t="s">
        <v>290</v>
      </c>
      <c r="P3" s="4" t="s">
        <v>329</v>
      </c>
      <c r="Q3" s="4" t="s">
        <v>68</v>
      </c>
      <c r="R3" s="4" t="s">
        <v>290</v>
      </c>
      <c r="S3" s="4" t="s">
        <v>329</v>
      </c>
      <c r="T3" s="4" t="s">
        <v>68</v>
      </c>
      <c r="U3" s="4" t="s">
        <v>290</v>
      </c>
      <c r="V3" s="40"/>
      <c r="W3" s="40"/>
    </row>
    <row r="4" ht="81" spans="1:23">
      <c r="A4" s="31" t="s">
        <v>330</v>
      </c>
      <c r="B4" s="32" t="s">
        <v>304</v>
      </c>
      <c r="C4" s="32">
        <v>11</v>
      </c>
      <c r="D4" s="363" t="s">
        <v>331</v>
      </c>
      <c r="E4" s="363" t="s">
        <v>332</v>
      </c>
      <c r="F4" s="32" t="s">
        <v>303</v>
      </c>
      <c r="G4" s="364" t="s">
        <v>333</v>
      </c>
      <c r="H4" s="365" t="s">
        <v>334</v>
      </c>
      <c r="I4" s="364" t="s">
        <v>335</v>
      </c>
      <c r="J4" s="364" t="s">
        <v>336</v>
      </c>
      <c r="K4" s="365" t="s">
        <v>337</v>
      </c>
      <c r="L4" s="364" t="s">
        <v>335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28" t="s">
        <v>338</v>
      </c>
      <c r="H5" s="29"/>
      <c r="I5" s="39"/>
      <c r="J5" s="28" t="s">
        <v>339</v>
      </c>
      <c r="K5" s="29"/>
      <c r="L5" s="39"/>
      <c r="M5" s="28" t="s">
        <v>340</v>
      </c>
      <c r="N5" s="29"/>
      <c r="O5" s="39"/>
      <c r="P5" s="28" t="s">
        <v>341</v>
      </c>
      <c r="Q5" s="29"/>
      <c r="R5" s="39"/>
      <c r="S5" s="29" t="s">
        <v>342</v>
      </c>
      <c r="T5" s="29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329</v>
      </c>
      <c r="H6" s="4" t="s">
        <v>68</v>
      </c>
      <c r="I6" s="4" t="s">
        <v>290</v>
      </c>
      <c r="J6" s="4" t="s">
        <v>329</v>
      </c>
      <c r="K6" s="4" t="s">
        <v>68</v>
      </c>
      <c r="L6" s="4" t="s">
        <v>290</v>
      </c>
      <c r="M6" s="4" t="s">
        <v>329</v>
      </c>
      <c r="N6" s="4" t="s">
        <v>68</v>
      </c>
      <c r="O6" s="4" t="s">
        <v>290</v>
      </c>
      <c r="P6" s="4" t="s">
        <v>329</v>
      </c>
      <c r="Q6" s="4" t="s">
        <v>68</v>
      </c>
      <c r="R6" s="4" t="s">
        <v>290</v>
      </c>
      <c r="S6" s="4" t="s">
        <v>329</v>
      </c>
      <c r="T6" s="4" t="s">
        <v>68</v>
      </c>
      <c r="U6" s="4" t="s">
        <v>290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343</v>
      </c>
      <c r="B8" s="32" t="s">
        <v>304</v>
      </c>
      <c r="C8" s="32">
        <v>23</v>
      </c>
      <c r="D8" s="363" t="s">
        <v>331</v>
      </c>
      <c r="E8" s="363" t="s">
        <v>344</v>
      </c>
      <c r="F8" s="32" t="s">
        <v>303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345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346</v>
      </c>
      <c r="B12" s="32" t="s">
        <v>304</v>
      </c>
      <c r="C12" s="32">
        <v>2</v>
      </c>
      <c r="D12" s="363" t="s">
        <v>331</v>
      </c>
      <c r="E12" s="363" t="s">
        <v>347</v>
      </c>
      <c r="F12" s="32" t="s">
        <v>303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348</v>
      </c>
      <c r="B14" s="36"/>
      <c r="C14" s="36"/>
      <c r="D14" s="36"/>
      <c r="E14" s="36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308</v>
      </c>
      <c r="B17" s="12"/>
      <c r="C17" s="12"/>
      <c r="D17" s="12"/>
      <c r="E17" s="13"/>
      <c r="F17" s="14"/>
      <c r="G17" s="22"/>
      <c r="H17" s="27"/>
      <c r="I17" s="27"/>
      <c r="J17" s="11" t="s">
        <v>349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350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352</v>
      </c>
      <c r="B2" s="24" t="s">
        <v>286</v>
      </c>
      <c r="C2" s="24" t="s">
        <v>287</v>
      </c>
      <c r="D2" s="24" t="s">
        <v>288</v>
      </c>
      <c r="E2" s="24" t="s">
        <v>289</v>
      </c>
      <c r="F2" s="24" t="s">
        <v>290</v>
      </c>
      <c r="G2" s="23" t="s">
        <v>353</v>
      </c>
      <c r="H2" s="23" t="s">
        <v>354</v>
      </c>
      <c r="I2" s="23" t="s">
        <v>355</v>
      </c>
      <c r="J2" s="23" t="s">
        <v>354</v>
      </c>
      <c r="K2" s="23" t="s">
        <v>356</v>
      </c>
      <c r="L2" s="23" t="s">
        <v>354</v>
      </c>
      <c r="M2" s="24" t="s">
        <v>328</v>
      </c>
      <c r="N2" s="24" t="s">
        <v>299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352</v>
      </c>
      <c r="B4" s="26" t="s">
        <v>357</v>
      </c>
      <c r="C4" s="26" t="s">
        <v>329</v>
      </c>
      <c r="D4" s="26" t="s">
        <v>288</v>
      </c>
      <c r="E4" s="24" t="s">
        <v>289</v>
      </c>
      <c r="F4" s="24" t="s">
        <v>290</v>
      </c>
      <c r="G4" s="23" t="s">
        <v>353</v>
      </c>
      <c r="H4" s="23" t="s">
        <v>354</v>
      </c>
      <c r="I4" s="23" t="s">
        <v>355</v>
      </c>
      <c r="J4" s="23" t="s">
        <v>354</v>
      </c>
      <c r="K4" s="23" t="s">
        <v>356</v>
      </c>
      <c r="L4" s="23" t="s">
        <v>354</v>
      </c>
      <c r="M4" s="24" t="s">
        <v>328</v>
      </c>
      <c r="N4" s="24" t="s">
        <v>299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358</v>
      </c>
      <c r="B11" s="12"/>
      <c r="C11" s="12"/>
      <c r="D11" s="13"/>
      <c r="E11" s="14"/>
      <c r="F11" s="27"/>
      <c r="G11" s="22"/>
      <c r="H11" s="27"/>
      <c r="I11" s="11" t="s">
        <v>359</v>
      </c>
      <c r="J11" s="12"/>
      <c r="K11" s="12"/>
      <c r="L11" s="12"/>
      <c r="M11" s="12"/>
      <c r="N11" s="19"/>
    </row>
    <row r="12" ht="16.5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9" sqref="G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328</v>
      </c>
      <c r="L2" s="5" t="s">
        <v>299</v>
      </c>
    </row>
    <row r="3" spans="1:12">
      <c r="A3" s="9" t="s">
        <v>330</v>
      </c>
      <c r="B3" s="10"/>
      <c r="C3" s="10"/>
      <c r="D3" s="10"/>
      <c r="E3" s="20"/>
      <c r="F3" s="10"/>
      <c r="G3" s="10"/>
      <c r="H3" s="10"/>
      <c r="I3" s="10"/>
      <c r="J3" s="10"/>
      <c r="K3" s="10"/>
      <c r="L3" s="10" t="s">
        <v>305</v>
      </c>
    </row>
    <row r="4" spans="1:12">
      <c r="A4" s="9" t="s">
        <v>343</v>
      </c>
      <c r="B4" s="10"/>
      <c r="C4" s="10"/>
      <c r="D4" s="10"/>
      <c r="E4" s="21"/>
      <c r="F4" s="10"/>
      <c r="G4" s="10"/>
      <c r="H4" s="10"/>
      <c r="I4" s="10"/>
      <c r="J4" s="10"/>
      <c r="K4" s="10"/>
      <c r="L4" s="10" t="s">
        <v>305</v>
      </c>
    </row>
    <row r="5" spans="1:12">
      <c r="A5" s="9" t="s">
        <v>345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346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348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308</v>
      </c>
      <c r="B11" s="12"/>
      <c r="C11" s="12"/>
      <c r="D11" s="12"/>
      <c r="E11" s="13"/>
      <c r="F11" s="14"/>
      <c r="G11" s="22"/>
      <c r="H11" s="11" t="s">
        <v>366</v>
      </c>
      <c r="I11" s="12"/>
      <c r="J11" s="12"/>
      <c r="K11" s="12"/>
      <c r="L11" s="19"/>
    </row>
    <row r="12" ht="16.5" spans="1:12">
      <c r="A12" s="15" t="s">
        <v>367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7" sqref="H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329</v>
      </c>
      <c r="D2" s="5" t="s">
        <v>288</v>
      </c>
      <c r="E2" s="5" t="s">
        <v>289</v>
      </c>
      <c r="F2" s="4" t="s">
        <v>369</v>
      </c>
      <c r="G2" s="4" t="s">
        <v>313</v>
      </c>
      <c r="H2" s="6" t="s">
        <v>314</v>
      </c>
      <c r="I2" s="17" t="s">
        <v>316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317</v>
      </c>
      <c r="H3" s="8"/>
      <c r="I3" s="18"/>
    </row>
    <row r="4" spans="1:9">
      <c r="A4" s="9"/>
      <c r="B4" s="366" t="s">
        <v>371</v>
      </c>
      <c r="C4" s="367" t="s">
        <v>372</v>
      </c>
      <c r="D4" s="367" t="s">
        <v>302</v>
      </c>
      <c r="E4" s="10" t="s">
        <v>303</v>
      </c>
      <c r="F4" s="10">
        <v>0.1</v>
      </c>
      <c r="G4" s="10">
        <v>0.1</v>
      </c>
      <c r="H4" s="10"/>
      <c r="I4" s="10" t="s">
        <v>305</v>
      </c>
    </row>
    <row r="5" spans="1:9">
      <c r="A5" s="9"/>
      <c r="B5" s="366" t="s">
        <v>371</v>
      </c>
      <c r="C5" s="367" t="s">
        <v>372</v>
      </c>
      <c r="D5" s="367" t="s">
        <v>306</v>
      </c>
      <c r="E5" s="10" t="s">
        <v>303</v>
      </c>
      <c r="F5" s="10">
        <v>0.1</v>
      </c>
      <c r="G5" s="10">
        <v>0.1</v>
      </c>
      <c r="H5" s="10"/>
      <c r="I5" s="10" t="s">
        <v>305</v>
      </c>
    </row>
    <row r="6" spans="1:9">
      <c r="A6" s="9"/>
      <c r="B6" s="366" t="s">
        <v>371</v>
      </c>
      <c r="C6" s="367" t="s">
        <v>372</v>
      </c>
      <c r="D6" s="367" t="s">
        <v>307</v>
      </c>
      <c r="E6" s="10" t="s">
        <v>303</v>
      </c>
      <c r="F6" s="10">
        <v>0.1</v>
      </c>
      <c r="G6" s="10">
        <v>0.1</v>
      </c>
      <c r="H6" s="10"/>
      <c r="I6" s="10" t="s">
        <v>305</v>
      </c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308</v>
      </c>
      <c r="B12" s="12"/>
      <c r="C12" s="12"/>
      <c r="D12" s="13"/>
      <c r="E12" s="14"/>
      <c r="F12" s="11" t="s">
        <v>366</v>
      </c>
      <c r="G12" s="12"/>
      <c r="H12" s="13"/>
      <c r="I12" s="19"/>
    </row>
    <row r="13" ht="16.5" spans="1:9">
      <c r="A13" s="15" t="s">
        <v>373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8" customHeight="1" spans="2:9">
      <c r="B5" s="334" t="s">
        <v>43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8" customHeight="1" spans="2:9">
      <c r="B6" s="334" t="s">
        <v>44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8" customHeight="1" spans="2:9">
      <c r="B7" s="334" t="s">
        <v>45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8" customHeight="1" spans="2:9">
      <c r="B8" s="334" t="s">
        <v>46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8" customHeight="1" spans="2:9">
      <c r="B9" s="334" t="s">
        <v>47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8" customHeight="1" spans="2:9">
      <c r="B10" s="334" t="s">
        <v>48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8" customHeight="1" spans="2:9">
      <c r="B11" s="334" t="s">
        <v>49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8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9" workbookViewId="0">
      <selection activeCell="A24" sqref="A24"/>
    </sheetView>
  </sheetViews>
  <sheetFormatPr defaultColWidth="10.3333333333333" defaultRowHeight="16.5" customHeight="1"/>
  <cols>
    <col min="1" max="1" width="11.1166666666667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" spans="1:11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0" t="s">
        <v>58</v>
      </c>
      <c r="J2" s="230"/>
      <c r="K2" s="231"/>
    </row>
    <row r="3" ht="14.25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4.25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45306</v>
      </c>
      <c r="G4" s="172"/>
      <c r="H4" s="167" t="s">
        <v>65</v>
      </c>
      <c r="I4" s="170"/>
      <c r="J4" s="168" t="s">
        <v>66</v>
      </c>
      <c r="K4" s="169" t="s">
        <v>67</v>
      </c>
    </row>
    <row r="5" ht="14.25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45292</v>
      </c>
      <c r="G5" s="172"/>
      <c r="H5" s="167" t="s">
        <v>71</v>
      </c>
      <c r="I5" s="170"/>
      <c r="J5" s="168" t="s">
        <v>66</v>
      </c>
      <c r="K5" s="169" t="s">
        <v>67</v>
      </c>
    </row>
    <row r="6" ht="14.25" spans="1:11">
      <c r="A6" s="167" t="s">
        <v>72</v>
      </c>
      <c r="B6">
        <v>3</v>
      </c>
      <c r="C6">
        <v>6</v>
      </c>
      <c r="D6" s="173" t="s">
        <v>73</v>
      </c>
      <c r="E6" s="174"/>
      <c r="F6" s="171">
        <v>45306</v>
      </c>
      <c r="G6" s="172"/>
      <c r="H6" s="167" t="s">
        <v>74</v>
      </c>
      <c r="I6" s="170"/>
      <c r="J6" s="168" t="s">
        <v>66</v>
      </c>
      <c r="K6" s="169" t="s">
        <v>67</v>
      </c>
    </row>
    <row r="7" ht="14.25" spans="1:11">
      <c r="A7" s="167" t="s">
        <v>75</v>
      </c>
      <c r="B7" s="175">
        <v>2464</v>
      </c>
      <c r="C7" s="176"/>
      <c r="D7" s="173" t="s">
        <v>76</v>
      </c>
      <c r="E7" s="177"/>
      <c r="F7" s="171">
        <v>45309</v>
      </c>
      <c r="G7" s="172"/>
      <c r="H7" s="167" t="s">
        <v>77</v>
      </c>
      <c r="I7" s="170"/>
      <c r="J7" s="168" t="s">
        <v>66</v>
      </c>
      <c r="K7" s="169" t="s">
        <v>67</v>
      </c>
    </row>
    <row r="8" ht="15" spans="1:11">
      <c r="A8" s="178" t="s">
        <v>78</v>
      </c>
      <c r="B8" s="179"/>
      <c r="C8" s="180"/>
      <c r="D8" s="181" t="s">
        <v>79</v>
      </c>
      <c r="E8" s="182"/>
      <c r="F8" s="183">
        <v>45311</v>
      </c>
      <c r="G8" s="184"/>
      <c r="H8" s="181" t="s">
        <v>80</v>
      </c>
      <c r="I8" s="182"/>
      <c r="J8" s="200" t="s">
        <v>66</v>
      </c>
      <c r="K8" s="232" t="s">
        <v>67</v>
      </c>
    </row>
    <row r="9" ht="15" spans="1:11">
      <c r="A9" s="260" t="s">
        <v>81</v>
      </c>
      <c r="B9" s="261"/>
      <c r="C9" s="261"/>
      <c r="D9" s="261"/>
      <c r="E9" s="261"/>
      <c r="F9" s="261"/>
      <c r="G9" s="261"/>
      <c r="H9" s="261"/>
      <c r="I9" s="261"/>
      <c r="J9" s="261"/>
      <c r="K9" s="306"/>
    </row>
    <row r="10" ht="15" spans="1:11">
      <c r="A10" s="262" t="s">
        <v>82</v>
      </c>
      <c r="B10" s="263"/>
      <c r="C10" s="263"/>
      <c r="D10" s="263"/>
      <c r="E10" s="263"/>
      <c r="F10" s="263"/>
      <c r="G10" s="263"/>
      <c r="H10" s="263"/>
      <c r="I10" s="263"/>
      <c r="J10" s="263"/>
      <c r="K10" s="307"/>
    </row>
    <row r="11" ht="14.25" spans="1:11">
      <c r="A11" s="264" t="s">
        <v>83</v>
      </c>
      <c r="B11" s="265" t="s">
        <v>84</v>
      </c>
      <c r="C11" s="266" t="s">
        <v>85</v>
      </c>
      <c r="D11" s="267"/>
      <c r="E11" s="268" t="s">
        <v>86</v>
      </c>
      <c r="F11" s="265" t="s">
        <v>84</v>
      </c>
      <c r="G11" s="266" t="s">
        <v>85</v>
      </c>
      <c r="H11" s="266" t="s">
        <v>87</v>
      </c>
      <c r="I11" s="268" t="s">
        <v>88</v>
      </c>
      <c r="J11" s="265" t="s">
        <v>84</v>
      </c>
      <c r="K11" s="308" t="s">
        <v>85</v>
      </c>
    </row>
    <row r="12" ht="14.25" spans="1:11">
      <c r="A12" s="173" t="s">
        <v>89</v>
      </c>
      <c r="B12" s="191" t="s">
        <v>84</v>
      </c>
      <c r="C12" s="168" t="s">
        <v>85</v>
      </c>
      <c r="D12" s="177"/>
      <c r="E12" s="174" t="s">
        <v>90</v>
      </c>
      <c r="F12" s="191" t="s">
        <v>84</v>
      </c>
      <c r="G12" s="168" t="s">
        <v>85</v>
      </c>
      <c r="H12" s="168" t="s">
        <v>87</v>
      </c>
      <c r="I12" s="174" t="s">
        <v>91</v>
      </c>
      <c r="J12" s="191" t="s">
        <v>84</v>
      </c>
      <c r="K12" s="169" t="s">
        <v>85</v>
      </c>
    </row>
    <row r="13" ht="14.25" spans="1:11">
      <c r="A13" s="173" t="s">
        <v>92</v>
      </c>
      <c r="B13" s="191" t="s">
        <v>84</v>
      </c>
      <c r="C13" s="168" t="s">
        <v>85</v>
      </c>
      <c r="D13" s="177"/>
      <c r="E13" s="174" t="s">
        <v>93</v>
      </c>
      <c r="F13" s="168" t="s">
        <v>94</v>
      </c>
      <c r="G13" s="168" t="s">
        <v>95</v>
      </c>
      <c r="H13" s="168" t="s">
        <v>87</v>
      </c>
      <c r="I13" s="174" t="s">
        <v>96</v>
      </c>
      <c r="J13" s="191" t="s">
        <v>84</v>
      </c>
      <c r="K13" s="169" t="s">
        <v>85</v>
      </c>
    </row>
    <row r="14" ht="15" spans="1:11">
      <c r="A14" s="181" t="s">
        <v>97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234"/>
    </row>
    <row r="15" ht="15" spans="1:11">
      <c r="A15" s="262" t="s">
        <v>98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07"/>
    </row>
    <row r="16" ht="14.25" spans="1:11">
      <c r="A16" s="269" t="s">
        <v>99</v>
      </c>
      <c r="B16" s="266" t="s">
        <v>94</v>
      </c>
      <c r="C16" s="266" t="s">
        <v>95</v>
      </c>
      <c r="D16" s="270"/>
      <c r="E16" s="271" t="s">
        <v>100</v>
      </c>
      <c r="F16" s="266" t="s">
        <v>94</v>
      </c>
      <c r="G16" s="266" t="s">
        <v>95</v>
      </c>
      <c r="H16" s="272"/>
      <c r="I16" s="271" t="s">
        <v>101</v>
      </c>
      <c r="J16" s="266" t="s">
        <v>94</v>
      </c>
      <c r="K16" s="308" t="s">
        <v>95</v>
      </c>
    </row>
    <row r="17" customHeight="1" spans="1:22">
      <c r="A17" s="206" t="s">
        <v>102</v>
      </c>
      <c r="B17" s="168" t="s">
        <v>94</v>
      </c>
      <c r="C17" s="168" t="s">
        <v>95</v>
      </c>
      <c r="D17" s="273"/>
      <c r="E17" s="207" t="s">
        <v>103</v>
      </c>
      <c r="F17" s="168" t="s">
        <v>94</v>
      </c>
      <c r="G17" s="168" t="s">
        <v>95</v>
      </c>
      <c r="H17" s="274"/>
      <c r="I17" s="207" t="s">
        <v>104</v>
      </c>
      <c r="J17" s="168" t="s">
        <v>94</v>
      </c>
      <c r="K17" s="169" t="s">
        <v>95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10"/>
    </row>
    <row r="19" s="258" customFormat="1" ht="18" customHeight="1" spans="1:11">
      <c r="A19" s="262" t="s">
        <v>106</v>
      </c>
      <c r="B19" s="263"/>
      <c r="C19" s="263"/>
      <c r="D19" s="263"/>
      <c r="E19" s="263"/>
      <c r="F19" s="263"/>
      <c r="G19" s="263"/>
      <c r="H19" s="263"/>
      <c r="I19" s="263"/>
      <c r="J19" s="263"/>
      <c r="K19" s="307"/>
    </row>
    <row r="20" customHeight="1" spans="1:11">
      <c r="A20" s="277" t="s">
        <v>107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11"/>
    </row>
    <row r="21" ht="21.75" customHeight="1" spans="1:11">
      <c r="A21" s="279" t="s">
        <v>108</v>
      </c>
      <c r="B21" s="207" t="s">
        <v>109</v>
      </c>
      <c r="C21" s="207" t="s">
        <v>110</v>
      </c>
      <c r="D21" s="207" t="s">
        <v>111</v>
      </c>
      <c r="E21" s="207" t="s">
        <v>112</v>
      </c>
      <c r="F21" s="207" t="s">
        <v>113</v>
      </c>
      <c r="G21" s="207" t="s">
        <v>114</v>
      </c>
      <c r="H21" s="207" t="s">
        <v>115</v>
      </c>
      <c r="I21" s="207" t="s">
        <v>116</v>
      </c>
      <c r="J21" s="207" t="s">
        <v>117</v>
      </c>
      <c r="K21" s="242" t="s">
        <v>118</v>
      </c>
    </row>
    <row r="22" customHeight="1" spans="1:11">
      <c r="A22" s="280" t="s">
        <v>119</v>
      </c>
      <c r="B22" s="281"/>
      <c r="C22" s="282"/>
      <c r="D22" s="282"/>
      <c r="E22" s="282"/>
      <c r="F22" s="282"/>
      <c r="G22" s="282"/>
      <c r="H22" s="282"/>
      <c r="I22" s="281"/>
      <c r="J22" s="281"/>
      <c r="K22" s="312"/>
    </row>
    <row r="23" customHeight="1" spans="1:11">
      <c r="A23" s="280" t="s">
        <v>120</v>
      </c>
      <c r="B23" s="281"/>
      <c r="C23" s="281"/>
      <c r="D23" s="281"/>
      <c r="E23" s="281"/>
      <c r="F23" s="281"/>
      <c r="G23" s="281"/>
      <c r="H23" s="281"/>
      <c r="I23" s="281"/>
      <c r="J23" s="281"/>
      <c r="K23" s="313"/>
    </row>
    <row r="24" customHeight="1" spans="1:11">
      <c r="A24" s="280" t="s">
        <v>121</v>
      </c>
      <c r="B24" s="281"/>
      <c r="C24" s="281"/>
      <c r="D24" s="281"/>
      <c r="E24" s="281"/>
      <c r="F24" s="281"/>
      <c r="G24" s="281"/>
      <c r="H24" s="281"/>
      <c r="I24" s="281"/>
      <c r="J24" s="281"/>
      <c r="K24" s="313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4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4"/>
    </row>
    <row r="27" customHeight="1" spans="1:11">
      <c r="A27" s="280"/>
      <c r="B27" s="281"/>
      <c r="C27" s="281"/>
      <c r="D27" s="281"/>
      <c r="E27" s="281"/>
      <c r="F27" s="281"/>
      <c r="G27" s="281"/>
      <c r="H27" s="281"/>
      <c r="I27" s="281"/>
      <c r="J27" s="281"/>
      <c r="K27" s="314"/>
    </row>
    <row r="28" customHeight="1" spans="1:11">
      <c r="A28" s="280"/>
      <c r="B28" s="281"/>
      <c r="C28" s="281"/>
      <c r="D28" s="281"/>
      <c r="E28" s="281"/>
      <c r="F28" s="281"/>
      <c r="G28" s="281"/>
      <c r="H28" s="281"/>
      <c r="I28" s="281"/>
      <c r="J28" s="281"/>
      <c r="K28" s="314"/>
    </row>
    <row r="29" ht="18" customHeight="1" spans="1:11">
      <c r="A29" s="283" t="s">
        <v>122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ht="18.75" customHeight="1" spans="1:11">
      <c r="A30" s="285" t="s">
        <v>123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ht="18" customHeight="1" spans="1:11">
      <c r="A32" s="283" t="s">
        <v>124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ht="14.25" spans="1:11">
      <c r="A33" s="289" t="s">
        <v>125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5" spans="1:11">
      <c r="A34" s="94" t="s">
        <v>126</v>
      </c>
      <c r="B34" s="97"/>
      <c r="C34" s="168" t="s">
        <v>66</v>
      </c>
      <c r="D34" s="168" t="s">
        <v>67</v>
      </c>
      <c r="E34" s="291" t="s">
        <v>127</v>
      </c>
      <c r="F34" s="292"/>
      <c r="G34" s="292"/>
      <c r="H34" s="292"/>
      <c r="I34" s="292"/>
      <c r="J34" s="292"/>
      <c r="K34" s="319"/>
    </row>
    <row r="35" ht="15" spans="1:11">
      <c r="A35" s="293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94" t="s">
        <v>129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4.25" spans="1:11">
      <c r="A37" s="214" t="s">
        <v>130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45"/>
    </row>
    <row r="38" ht="14.25" spans="1:11">
      <c r="A38" s="214" t="s">
        <v>131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45"/>
    </row>
    <row r="39" ht="14.25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5"/>
    </row>
    <row r="40" ht="14.25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5"/>
    </row>
    <row r="41" ht="14.25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5"/>
    </row>
    <row r="42" ht="14.25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5"/>
    </row>
    <row r="43" ht="15" spans="1:11">
      <c r="A43" s="209" t="s">
        <v>132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43"/>
    </row>
    <row r="44" ht="15" spans="1:11">
      <c r="A44" s="262" t="s">
        <v>133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307"/>
    </row>
    <row r="45" ht="14.25" spans="1:11">
      <c r="A45" s="269" t="s">
        <v>134</v>
      </c>
      <c r="B45" s="266" t="s">
        <v>94</v>
      </c>
      <c r="C45" s="266" t="s">
        <v>95</v>
      </c>
      <c r="D45" s="266" t="s">
        <v>87</v>
      </c>
      <c r="E45" s="271" t="s">
        <v>135</v>
      </c>
      <c r="F45" s="266" t="s">
        <v>94</v>
      </c>
      <c r="G45" s="266" t="s">
        <v>95</v>
      </c>
      <c r="H45" s="266" t="s">
        <v>87</v>
      </c>
      <c r="I45" s="271" t="s">
        <v>136</v>
      </c>
      <c r="J45" s="266" t="s">
        <v>94</v>
      </c>
      <c r="K45" s="308" t="s">
        <v>95</v>
      </c>
    </row>
    <row r="46" ht="14.25" spans="1:11">
      <c r="A46" s="206" t="s">
        <v>86</v>
      </c>
      <c r="B46" s="168" t="s">
        <v>94</v>
      </c>
      <c r="C46" s="168" t="s">
        <v>95</v>
      </c>
      <c r="D46" s="168" t="s">
        <v>87</v>
      </c>
      <c r="E46" s="207" t="s">
        <v>93</v>
      </c>
      <c r="F46" s="168" t="s">
        <v>94</v>
      </c>
      <c r="G46" s="168" t="s">
        <v>95</v>
      </c>
      <c r="H46" s="168" t="s">
        <v>87</v>
      </c>
      <c r="I46" s="207" t="s">
        <v>104</v>
      </c>
      <c r="J46" s="168" t="s">
        <v>94</v>
      </c>
      <c r="K46" s="169" t="s">
        <v>95</v>
      </c>
    </row>
    <row r="47" ht="15" spans="1:11">
      <c r="A47" s="181" t="s">
        <v>97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234"/>
    </row>
    <row r="48" ht="15" spans="1:11">
      <c r="A48" s="293" t="s">
        <v>137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ht="15" spans="1:11">
      <c r="A50" s="296" t="s">
        <v>138</v>
      </c>
      <c r="B50" s="297" t="s">
        <v>139</v>
      </c>
      <c r="C50" s="297"/>
      <c r="D50" s="298" t="s">
        <v>140</v>
      </c>
      <c r="E50" s="299"/>
      <c r="F50" s="300" t="s">
        <v>141</v>
      </c>
      <c r="G50" s="301"/>
      <c r="H50" s="302" t="s">
        <v>142</v>
      </c>
      <c r="I50" s="321"/>
      <c r="J50" s="322"/>
      <c r="K50" s="323"/>
    </row>
    <row r="51" ht="15" spans="1:11">
      <c r="A51" s="293" t="s">
        <v>143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ht="15" spans="1:11">
      <c r="A53" s="296" t="s">
        <v>138</v>
      </c>
      <c r="B53" s="297" t="s">
        <v>139</v>
      </c>
      <c r="C53" s="297"/>
      <c r="D53" s="298" t="s">
        <v>140</v>
      </c>
      <c r="E53" s="305" t="s">
        <v>144</v>
      </c>
      <c r="F53" s="300" t="s">
        <v>145</v>
      </c>
      <c r="G53" s="301"/>
      <c r="H53" s="302" t="s">
        <v>142</v>
      </c>
      <c r="I53" s="321"/>
      <c r="J53" s="322" t="s">
        <v>146</v>
      </c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A1" sqref="$A1:$XFD22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148</v>
      </c>
      <c r="C2" s="55"/>
      <c r="D2" s="56" t="s">
        <v>68</v>
      </c>
      <c r="E2" s="55" t="s">
        <v>149</v>
      </c>
      <c r="F2" s="55"/>
      <c r="G2" s="55"/>
      <c r="H2" s="57"/>
      <c r="I2" s="69" t="s">
        <v>57</v>
      </c>
      <c r="J2" s="55"/>
      <c r="K2" s="55"/>
      <c r="L2" s="55"/>
      <c r="M2" s="55"/>
      <c r="N2" s="70"/>
    </row>
    <row r="3" ht="29" customHeight="1" spans="1:14">
      <c r="A3" s="58" t="s">
        <v>150</v>
      </c>
      <c r="B3" s="59" t="s">
        <v>151</v>
      </c>
      <c r="C3" s="59"/>
      <c r="D3" s="59"/>
      <c r="E3" s="59"/>
      <c r="F3" s="59"/>
      <c r="G3" s="59"/>
      <c r="H3" s="60"/>
      <c r="I3" s="71" t="s">
        <v>152</v>
      </c>
      <c r="J3" s="71"/>
      <c r="K3" s="71"/>
      <c r="L3" s="71"/>
      <c r="M3" s="71"/>
      <c r="N3" s="72"/>
    </row>
    <row r="4" ht="29" customHeight="1" spans="1:14">
      <c r="A4" s="58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2" t="s">
        <v>116</v>
      </c>
      <c r="H4" s="60"/>
      <c r="I4" s="253" t="s">
        <v>153</v>
      </c>
      <c r="J4" s="253" t="s">
        <v>154</v>
      </c>
      <c r="K4" s="253"/>
      <c r="L4" s="253"/>
      <c r="M4" s="253"/>
      <c r="N4" s="254"/>
    </row>
    <row r="5" ht="29" customHeight="1" spans="1:14">
      <c r="A5" s="58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61" t="s">
        <v>160</v>
      </c>
      <c r="H5" s="60"/>
      <c r="I5" s="61" t="s">
        <v>157</v>
      </c>
      <c r="J5" s="61" t="s">
        <v>157</v>
      </c>
      <c r="K5" s="73"/>
      <c r="L5" s="73"/>
      <c r="M5" s="73"/>
      <c r="N5" s="74"/>
    </row>
    <row r="6" ht="29" customHeight="1" spans="1:14">
      <c r="A6" s="63" t="s">
        <v>161</v>
      </c>
      <c r="B6" s="64">
        <f>C6-2.1</f>
        <v>98.8</v>
      </c>
      <c r="C6" s="64">
        <f>D6-2.1</f>
        <v>100.9</v>
      </c>
      <c r="D6" s="64">
        <v>103</v>
      </c>
      <c r="E6" s="64">
        <f t="shared" ref="E6:G6" si="0">D6+2.1</f>
        <v>105.1</v>
      </c>
      <c r="F6" s="64">
        <f t="shared" si="0"/>
        <v>107.2</v>
      </c>
      <c r="G6" s="64">
        <f t="shared" si="0"/>
        <v>109.3</v>
      </c>
      <c r="H6" s="60"/>
      <c r="I6" s="75" t="s">
        <v>162</v>
      </c>
      <c r="J6" s="75" t="s">
        <v>163</v>
      </c>
      <c r="K6" s="76"/>
      <c r="L6" s="76"/>
      <c r="M6" s="76"/>
      <c r="N6" s="255"/>
    </row>
    <row r="7" ht="29" customHeight="1" spans="1:14">
      <c r="A7" s="65" t="s">
        <v>164</v>
      </c>
      <c r="B7" s="64">
        <f>C7-1.5</f>
        <v>71</v>
      </c>
      <c r="C7" s="64">
        <f>D7-1.5</f>
        <v>72.5</v>
      </c>
      <c r="D7" s="64">
        <v>74</v>
      </c>
      <c r="E7" s="64">
        <f t="shared" ref="E7:G7" si="1">D7+1.5</f>
        <v>75.5</v>
      </c>
      <c r="F7" s="64">
        <f t="shared" si="1"/>
        <v>77</v>
      </c>
      <c r="G7" s="64">
        <f t="shared" si="1"/>
        <v>78.5</v>
      </c>
      <c r="H7" s="60"/>
      <c r="I7" s="75" t="s">
        <v>165</v>
      </c>
      <c r="J7" s="75" t="s">
        <v>166</v>
      </c>
      <c r="K7" s="77"/>
      <c r="L7" s="77"/>
      <c r="M7" s="77"/>
      <c r="N7" s="256"/>
    </row>
    <row r="8" ht="29" customHeight="1" spans="1:14">
      <c r="A8" s="65" t="s">
        <v>167</v>
      </c>
      <c r="B8" s="64">
        <f>C8-4</f>
        <v>79</v>
      </c>
      <c r="C8" s="64">
        <f>D8-4</f>
        <v>83</v>
      </c>
      <c r="D8" s="64">
        <v>87</v>
      </c>
      <c r="E8" s="64">
        <f t="shared" ref="E8:E10" si="2">D8+4</f>
        <v>91</v>
      </c>
      <c r="F8" s="64">
        <f>E8+5</f>
        <v>96</v>
      </c>
      <c r="G8" s="66">
        <f>F8+5</f>
        <v>101</v>
      </c>
      <c r="H8" s="60"/>
      <c r="I8" s="75" t="s">
        <v>168</v>
      </c>
      <c r="J8" s="75" t="s">
        <v>169</v>
      </c>
      <c r="K8" s="77"/>
      <c r="L8" s="77"/>
      <c r="M8" s="77"/>
      <c r="N8" s="256"/>
    </row>
    <row r="9" ht="29" customHeight="1" spans="1:14">
      <c r="A9" s="65" t="s">
        <v>170</v>
      </c>
      <c r="B9" s="64">
        <f>C9-4</f>
        <v>96</v>
      </c>
      <c r="C9" s="64">
        <f>D9-4</f>
        <v>100</v>
      </c>
      <c r="D9" s="64">
        <v>104</v>
      </c>
      <c r="E9" s="64">
        <f t="shared" si="2"/>
        <v>108</v>
      </c>
      <c r="F9" s="64">
        <f>E9+5</f>
        <v>113</v>
      </c>
      <c r="G9" s="66">
        <f>F9+5</f>
        <v>118</v>
      </c>
      <c r="H9" s="60"/>
      <c r="I9" s="75" t="s">
        <v>165</v>
      </c>
      <c r="J9" s="75" t="s">
        <v>165</v>
      </c>
      <c r="K9" s="77"/>
      <c r="L9" s="77"/>
      <c r="M9" s="77"/>
      <c r="N9" s="256"/>
    </row>
    <row r="10" ht="29" customHeight="1" spans="1:14">
      <c r="A10" s="65" t="s">
        <v>171</v>
      </c>
      <c r="B10" s="64">
        <f>C10-3.6</f>
        <v>98.8</v>
      </c>
      <c r="C10" s="64">
        <f>D10-3.6</f>
        <v>102.4</v>
      </c>
      <c r="D10" s="64">
        <v>106</v>
      </c>
      <c r="E10" s="64">
        <f t="shared" si="2"/>
        <v>110</v>
      </c>
      <c r="F10" s="64">
        <f>E10+4</f>
        <v>114</v>
      </c>
      <c r="G10" s="66">
        <f>F10+4</f>
        <v>118</v>
      </c>
      <c r="H10" s="60"/>
      <c r="I10" s="75" t="s">
        <v>168</v>
      </c>
      <c r="J10" s="75" t="s">
        <v>168</v>
      </c>
      <c r="K10" s="77"/>
      <c r="L10" s="77"/>
      <c r="M10" s="77"/>
      <c r="N10" s="256"/>
    </row>
    <row r="11" ht="29" customHeight="1" spans="1:14">
      <c r="A11" s="65" t="s">
        <v>172</v>
      </c>
      <c r="B11" s="64">
        <f>C11-1.15</f>
        <v>29.7</v>
      </c>
      <c r="C11" s="64">
        <f>D11-1.15</f>
        <v>30.85</v>
      </c>
      <c r="D11" s="64">
        <v>32</v>
      </c>
      <c r="E11" s="64">
        <f t="shared" ref="E11:G11" si="3">D11+1.3</f>
        <v>33.3</v>
      </c>
      <c r="F11" s="64">
        <f t="shared" si="3"/>
        <v>34.6</v>
      </c>
      <c r="G11" s="64">
        <f t="shared" si="3"/>
        <v>35.9</v>
      </c>
      <c r="H11" s="60"/>
      <c r="I11" s="75" t="s">
        <v>168</v>
      </c>
      <c r="J11" s="75" t="s">
        <v>168</v>
      </c>
      <c r="K11" s="77"/>
      <c r="L11" s="77"/>
      <c r="M11" s="77"/>
      <c r="N11" s="256"/>
    </row>
    <row r="12" ht="29" customHeight="1" spans="1:14">
      <c r="A12" s="65" t="s">
        <v>173</v>
      </c>
      <c r="B12" s="64">
        <f>C12-0.7</f>
        <v>27.1</v>
      </c>
      <c r="C12" s="64">
        <f>D12-0.7</f>
        <v>27.8</v>
      </c>
      <c r="D12" s="64">
        <v>28.5</v>
      </c>
      <c r="E12" s="64">
        <f>D12+0.7</f>
        <v>29.2</v>
      </c>
      <c r="F12" s="64">
        <f>E12+0.7</f>
        <v>29.9</v>
      </c>
      <c r="G12" s="66">
        <f>F12+0.9</f>
        <v>30.8</v>
      </c>
      <c r="H12" s="60"/>
      <c r="I12" s="75"/>
      <c r="J12" s="75"/>
      <c r="K12" s="77"/>
      <c r="L12" s="77"/>
      <c r="M12" s="77"/>
      <c r="N12" s="256"/>
    </row>
    <row r="13" ht="29" customHeight="1" spans="1:14">
      <c r="A13" s="65" t="s">
        <v>174</v>
      </c>
      <c r="B13" s="64">
        <f>C13-1.5</f>
        <v>54</v>
      </c>
      <c r="C13" s="64">
        <f>D13-1.5</f>
        <v>55.5</v>
      </c>
      <c r="D13" s="64">
        <v>57</v>
      </c>
      <c r="E13" s="64">
        <f t="shared" ref="E13:G13" si="4">D13+1.5</f>
        <v>58.5</v>
      </c>
      <c r="F13" s="64">
        <f t="shared" si="4"/>
        <v>60</v>
      </c>
      <c r="G13" s="66">
        <f t="shared" si="4"/>
        <v>61.5</v>
      </c>
      <c r="H13" s="60"/>
      <c r="I13" s="75"/>
      <c r="J13" s="75"/>
      <c r="K13" s="77"/>
      <c r="L13" s="77"/>
      <c r="M13" s="77"/>
      <c r="N13" s="256"/>
    </row>
    <row r="14" ht="29" customHeight="1" spans="1:14">
      <c r="A14" s="65" t="s">
        <v>175</v>
      </c>
      <c r="B14" s="64">
        <f>C14-0.5</f>
        <v>19</v>
      </c>
      <c r="C14" s="64">
        <f t="shared" ref="C14:C18" si="5">D14-0.5</f>
        <v>19.5</v>
      </c>
      <c r="D14" s="64">
        <v>20</v>
      </c>
      <c r="E14" s="64">
        <f>D14+0.5</f>
        <v>20.5</v>
      </c>
      <c r="F14" s="64">
        <f>E14+0.5</f>
        <v>21</v>
      </c>
      <c r="G14" s="66">
        <f>F14+0.7</f>
        <v>21.7</v>
      </c>
      <c r="H14" s="60"/>
      <c r="I14" s="75"/>
      <c r="J14" s="75"/>
      <c r="K14" s="77"/>
      <c r="L14" s="77"/>
      <c r="M14" s="77"/>
      <c r="N14" s="256"/>
    </row>
    <row r="15" ht="29" customHeight="1" spans="1:14">
      <c r="A15" s="65" t="s">
        <v>176</v>
      </c>
      <c r="B15" s="64">
        <f>C15-0.7</f>
        <v>26.7</v>
      </c>
      <c r="C15" s="64">
        <f>D15-0.6</f>
        <v>27.4</v>
      </c>
      <c r="D15" s="64">
        <v>28</v>
      </c>
      <c r="E15" s="64">
        <f>D15+0.6</f>
        <v>28.6</v>
      </c>
      <c r="F15" s="64">
        <f>E15+0.7</f>
        <v>29.3</v>
      </c>
      <c r="G15" s="66">
        <f>F15+0.6</f>
        <v>29.9</v>
      </c>
      <c r="H15" s="60"/>
      <c r="I15" s="75"/>
      <c r="J15" s="75"/>
      <c r="K15" s="77"/>
      <c r="L15" s="77"/>
      <c r="M15" s="77"/>
      <c r="N15" s="256"/>
    </row>
    <row r="16" ht="29" customHeight="1" spans="1:14">
      <c r="A16" s="65" t="s">
        <v>177</v>
      </c>
      <c r="B16" s="64">
        <f>C16-0.9</f>
        <v>41.2</v>
      </c>
      <c r="C16" s="64">
        <f>D16-0.9</f>
        <v>42.1</v>
      </c>
      <c r="D16" s="64">
        <v>43</v>
      </c>
      <c r="E16" s="64">
        <f t="shared" ref="E16:G16" si="6">D16+1.1</f>
        <v>44.1</v>
      </c>
      <c r="F16" s="64">
        <f t="shared" si="6"/>
        <v>45.2</v>
      </c>
      <c r="G16" s="66">
        <f t="shared" si="6"/>
        <v>46.3</v>
      </c>
      <c r="H16" s="60"/>
      <c r="I16" s="75"/>
      <c r="J16" s="75"/>
      <c r="K16" s="77"/>
      <c r="L16" s="77"/>
      <c r="M16" s="77"/>
      <c r="N16" s="256"/>
    </row>
    <row r="17" ht="29" customHeight="1" spans="1:14">
      <c r="A17" s="65" t="s">
        <v>178</v>
      </c>
      <c r="B17" s="64">
        <f t="shared" ref="B17:B20" si="7">C17-0</f>
        <v>13.5</v>
      </c>
      <c r="C17" s="64">
        <f t="shared" si="5"/>
        <v>13.5</v>
      </c>
      <c r="D17" s="64">
        <v>14</v>
      </c>
      <c r="E17" s="64">
        <f t="shared" ref="E17:E20" si="8">D17</f>
        <v>14</v>
      </c>
      <c r="F17" s="64">
        <f t="shared" ref="F17:F20" si="9">E17+1.5</f>
        <v>15.5</v>
      </c>
      <c r="G17" s="66">
        <f t="shared" ref="G17:G20" si="10">F17+0</f>
        <v>15.5</v>
      </c>
      <c r="H17" s="60"/>
      <c r="I17" s="75"/>
      <c r="J17" s="75"/>
      <c r="K17" s="77"/>
      <c r="L17" s="77"/>
      <c r="M17" s="77"/>
      <c r="N17" s="256"/>
    </row>
    <row r="18" ht="29" customHeight="1" spans="1:14">
      <c r="A18" s="65" t="s">
        <v>179</v>
      </c>
      <c r="B18" s="64">
        <f t="shared" si="7"/>
        <v>12.5</v>
      </c>
      <c r="C18" s="64">
        <f t="shared" si="5"/>
        <v>12.5</v>
      </c>
      <c r="D18" s="64">
        <v>13</v>
      </c>
      <c r="E18" s="64">
        <f t="shared" si="8"/>
        <v>13</v>
      </c>
      <c r="F18" s="64">
        <f t="shared" si="9"/>
        <v>14.5</v>
      </c>
      <c r="G18" s="66">
        <f t="shared" si="10"/>
        <v>14.5</v>
      </c>
      <c r="H18" s="60"/>
      <c r="I18" s="75"/>
      <c r="J18" s="75"/>
      <c r="K18" s="77"/>
      <c r="L18" s="77"/>
      <c r="M18" s="77"/>
      <c r="N18" s="256"/>
    </row>
    <row r="19" ht="29" customHeight="1" spans="1:14">
      <c r="A19" s="65" t="s">
        <v>180</v>
      </c>
      <c r="B19" s="64">
        <f>C19</f>
        <v>4.5</v>
      </c>
      <c r="C19" s="64">
        <f>D19</f>
        <v>4.5</v>
      </c>
      <c r="D19" s="64">
        <v>4.5</v>
      </c>
      <c r="E19" s="64">
        <f t="shared" si="8"/>
        <v>4.5</v>
      </c>
      <c r="F19" s="64">
        <f>E19</f>
        <v>4.5</v>
      </c>
      <c r="G19" s="64">
        <f>F19</f>
        <v>4.5</v>
      </c>
      <c r="H19" s="60"/>
      <c r="I19" s="75"/>
      <c r="J19" s="75"/>
      <c r="K19" s="77"/>
      <c r="L19" s="77"/>
      <c r="M19" s="77"/>
      <c r="N19" s="256"/>
    </row>
    <row r="20" ht="29" customHeight="1" spans="1:14">
      <c r="A20" s="65" t="s">
        <v>181</v>
      </c>
      <c r="B20" s="64">
        <f t="shared" si="7"/>
        <v>16.5</v>
      </c>
      <c r="C20" s="64">
        <f>D20-0.5</f>
        <v>16.5</v>
      </c>
      <c r="D20" s="64">
        <v>17</v>
      </c>
      <c r="E20" s="64">
        <f t="shared" si="8"/>
        <v>17</v>
      </c>
      <c r="F20" s="64">
        <f t="shared" si="9"/>
        <v>18.5</v>
      </c>
      <c r="G20" s="66">
        <f t="shared" si="10"/>
        <v>18.5</v>
      </c>
      <c r="H20" s="60"/>
      <c r="I20" s="75"/>
      <c r="J20" s="75"/>
      <c r="K20" s="77"/>
      <c r="L20" s="77"/>
      <c r="M20" s="77"/>
      <c r="N20" s="256"/>
    </row>
    <row r="21" ht="14.25" spans="1:14">
      <c r="A21" s="67" t="s">
        <v>127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ht="14.25" spans="1:14">
      <c r="A22" s="51" t="s">
        <v>182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ht="14.25" spans="1:13">
      <c r="A23" s="68"/>
      <c r="B23" s="68"/>
      <c r="C23" s="68"/>
      <c r="D23" s="68"/>
      <c r="E23" s="68"/>
      <c r="F23" s="68"/>
      <c r="G23" s="68"/>
      <c r="H23" s="68"/>
      <c r="I23" s="67" t="s">
        <v>183</v>
      </c>
      <c r="J23" s="257"/>
      <c r="K23" s="67" t="s">
        <v>184</v>
      </c>
      <c r="L23" s="67"/>
      <c r="M23" s="67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5" customWidth="1"/>
    <col min="2" max="16384" width="10" style="155"/>
  </cols>
  <sheetData>
    <row r="1" ht="22.5" customHeight="1" spans="1:11">
      <c r="A1" s="156" t="s">
        <v>186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0" t="s">
        <v>58</v>
      </c>
      <c r="J2" s="230"/>
      <c r="K2" s="231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45306</v>
      </c>
      <c r="G4" s="172"/>
      <c r="H4" s="167" t="s">
        <v>65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45292</v>
      </c>
      <c r="G5" s="172"/>
      <c r="H5" s="167" t="s">
        <v>71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>
        <v>3</v>
      </c>
      <c r="C6">
        <v>6</v>
      </c>
      <c r="D6" s="173" t="s">
        <v>73</v>
      </c>
      <c r="E6" s="174"/>
      <c r="F6" s="171">
        <v>45306</v>
      </c>
      <c r="G6" s="172"/>
      <c r="H6" s="167" t="s">
        <v>74</v>
      </c>
      <c r="I6" s="170"/>
      <c r="J6" s="168" t="s">
        <v>66</v>
      </c>
      <c r="K6" s="169" t="s">
        <v>67</v>
      </c>
    </row>
    <row r="7" customHeight="1" spans="1:11">
      <c r="A7" s="167" t="s">
        <v>75</v>
      </c>
      <c r="B7" s="175">
        <v>2464</v>
      </c>
      <c r="C7" s="176"/>
      <c r="D7" s="173" t="s">
        <v>76</v>
      </c>
      <c r="E7" s="177"/>
      <c r="F7" s="171">
        <v>45309</v>
      </c>
      <c r="G7" s="172"/>
      <c r="H7" s="167" t="s">
        <v>77</v>
      </c>
      <c r="I7" s="170"/>
      <c r="J7" s="168" t="s">
        <v>66</v>
      </c>
      <c r="K7" s="169" t="s">
        <v>67</v>
      </c>
    </row>
    <row r="8" customHeight="1" spans="1:11">
      <c r="A8" s="178" t="s">
        <v>78</v>
      </c>
      <c r="B8" s="179"/>
      <c r="C8" s="180"/>
      <c r="D8" s="181" t="s">
        <v>79</v>
      </c>
      <c r="E8" s="182"/>
      <c r="F8" s="183">
        <v>45311</v>
      </c>
      <c r="G8" s="184"/>
      <c r="H8" s="181" t="s">
        <v>80</v>
      </c>
      <c r="I8" s="182"/>
      <c r="J8" s="200" t="s">
        <v>66</v>
      </c>
      <c r="K8" s="232" t="s">
        <v>67</v>
      </c>
    </row>
    <row r="9" customHeight="1" spans="1:11">
      <c r="A9" s="185" t="s">
        <v>187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233" t="s">
        <v>85</v>
      </c>
    </row>
    <row r="11" customHeight="1" spans="1:11">
      <c r="A11" s="173" t="s">
        <v>89</v>
      </c>
      <c r="B11" s="191" t="s">
        <v>84</v>
      </c>
      <c r="C11" s="168" t="s">
        <v>85</v>
      </c>
      <c r="D11" s="177"/>
      <c r="E11" s="174" t="s">
        <v>91</v>
      </c>
      <c r="F11" s="191" t="s">
        <v>84</v>
      </c>
      <c r="G11" s="168" t="s">
        <v>85</v>
      </c>
      <c r="H11" s="191"/>
      <c r="I11" s="174" t="s">
        <v>96</v>
      </c>
      <c r="J11" s="191" t="s">
        <v>84</v>
      </c>
      <c r="K11" s="169" t="s">
        <v>85</v>
      </c>
    </row>
    <row r="12" customHeight="1" spans="1:11">
      <c r="A12" s="181" t="s">
        <v>127</v>
      </c>
      <c r="B12" s="182"/>
      <c r="C12" s="182"/>
      <c r="D12" s="182"/>
      <c r="E12" s="182"/>
      <c r="F12" s="182"/>
      <c r="G12" s="182"/>
      <c r="H12" s="182"/>
      <c r="I12" s="182"/>
      <c r="J12" s="182"/>
      <c r="K12" s="234"/>
    </row>
    <row r="13" customHeight="1" spans="1:11">
      <c r="A13" s="192" t="s">
        <v>188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189</v>
      </c>
      <c r="B14" s="194"/>
      <c r="C14" s="194"/>
      <c r="D14" s="194"/>
      <c r="E14" s="194"/>
      <c r="F14" s="194"/>
      <c r="G14" s="194"/>
      <c r="H14" s="194"/>
      <c r="I14" s="235"/>
      <c r="J14" s="235"/>
      <c r="K14" s="236"/>
    </row>
    <row r="15" customHeight="1" spans="1:11">
      <c r="A15" s="195"/>
      <c r="B15" s="196"/>
      <c r="C15" s="196"/>
      <c r="D15" s="197"/>
      <c r="E15" s="198"/>
      <c r="F15" s="196"/>
      <c r="G15" s="196"/>
      <c r="H15" s="197"/>
      <c r="I15" s="237"/>
      <c r="J15" s="238"/>
      <c r="K15" s="239"/>
    </row>
    <row r="16" customHeight="1" spans="1:11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32"/>
    </row>
    <row r="17" customHeight="1" spans="1:11">
      <c r="A17" s="192" t="s">
        <v>190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191</v>
      </c>
      <c r="B18" s="194"/>
      <c r="C18" s="194"/>
      <c r="D18" s="194"/>
      <c r="E18" s="194"/>
      <c r="F18" s="194"/>
      <c r="G18" s="194"/>
      <c r="H18" s="194"/>
      <c r="I18" s="235"/>
      <c r="J18" s="235"/>
      <c r="K18" s="236"/>
    </row>
    <row r="19" customHeight="1" spans="1:11">
      <c r="A19" s="195"/>
      <c r="B19" s="196"/>
      <c r="C19" s="196"/>
      <c r="D19" s="197"/>
      <c r="E19" s="198"/>
      <c r="F19" s="196"/>
      <c r="G19" s="196"/>
      <c r="H19" s="197"/>
      <c r="I19" s="237"/>
      <c r="J19" s="238"/>
      <c r="K19" s="239"/>
    </row>
    <row r="20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32"/>
    </row>
    <row r="21" customHeight="1" spans="1:11">
      <c r="A21" s="201" t="s">
        <v>124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customHeight="1" spans="1:11">
      <c r="A22" s="82" t="s">
        <v>125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6"/>
    </row>
    <row r="23" customHeight="1" spans="1:11">
      <c r="A23" s="94" t="s">
        <v>126</v>
      </c>
      <c r="B23" s="97"/>
      <c r="C23" s="168" t="s">
        <v>66</v>
      </c>
      <c r="D23" s="168" t="s">
        <v>67</v>
      </c>
      <c r="E23" s="93"/>
      <c r="F23" s="93"/>
      <c r="G23" s="93"/>
      <c r="H23" s="93"/>
      <c r="I23" s="93"/>
      <c r="J23" s="93"/>
      <c r="K23" s="140"/>
    </row>
    <row r="24" customHeight="1" spans="1:11">
      <c r="A24" s="202" t="s">
        <v>192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40"/>
    </row>
    <row r="25" customHeight="1" spans="1:11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41"/>
    </row>
    <row r="26" customHeight="1" spans="1:11">
      <c r="A26" s="185" t="s">
        <v>133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61" t="s">
        <v>134</v>
      </c>
      <c r="B27" s="188" t="s">
        <v>94</v>
      </c>
      <c r="C27" s="188" t="s">
        <v>95</v>
      </c>
      <c r="D27" s="188" t="s">
        <v>87</v>
      </c>
      <c r="E27" s="162" t="s">
        <v>135</v>
      </c>
      <c r="F27" s="188" t="s">
        <v>94</v>
      </c>
      <c r="G27" s="188" t="s">
        <v>95</v>
      </c>
      <c r="H27" s="188" t="s">
        <v>87</v>
      </c>
      <c r="I27" s="162" t="s">
        <v>136</v>
      </c>
      <c r="J27" s="188" t="s">
        <v>94</v>
      </c>
      <c r="K27" s="233" t="s">
        <v>95</v>
      </c>
    </row>
    <row r="28" customHeight="1" spans="1:11">
      <c r="A28" s="206" t="s">
        <v>86</v>
      </c>
      <c r="B28" s="168" t="s">
        <v>94</v>
      </c>
      <c r="C28" s="168" t="s">
        <v>95</v>
      </c>
      <c r="D28" s="168" t="s">
        <v>87</v>
      </c>
      <c r="E28" s="207" t="s">
        <v>93</v>
      </c>
      <c r="F28" s="168" t="s">
        <v>94</v>
      </c>
      <c r="G28" s="168" t="s">
        <v>95</v>
      </c>
      <c r="H28" s="168" t="s">
        <v>87</v>
      </c>
      <c r="I28" s="207" t="s">
        <v>104</v>
      </c>
      <c r="J28" s="168" t="s">
        <v>94</v>
      </c>
      <c r="K28" s="169" t="s">
        <v>95</v>
      </c>
    </row>
    <row r="29" customHeight="1" spans="1:11">
      <c r="A29" s="167" t="s">
        <v>97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42"/>
    </row>
    <row r="30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43"/>
    </row>
    <row r="31" customHeight="1" spans="1:11">
      <c r="A31" s="211" t="s">
        <v>193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12" t="s">
        <v>194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44"/>
    </row>
    <row r="33" ht="17.25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45"/>
    </row>
    <row r="34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45"/>
    </row>
    <row r="35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5"/>
    </row>
    <row r="36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5"/>
    </row>
    <row r="37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5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5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5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5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5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5"/>
    </row>
    <row r="43" ht="17.25" customHeight="1" spans="1:11">
      <c r="A43" s="209" t="s">
        <v>132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43"/>
    </row>
    <row r="44" customHeight="1" spans="1:11">
      <c r="A44" s="211" t="s">
        <v>195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216" t="s">
        <v>127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46"/>
    </row>
    <row r="46" ht="18" customHeight="1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46"/>
    </row>
    <row r="47" ht="18" customHeight="1" spans="1:11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41"/>
    </row>
    <row r="48" ht="21" customHeight="1" spans="1:11">
      <c r="A48" s="218" t="s">
        <v>138</v>
      </c>
      <c r="B48" s="219" t="s">
        <v>139</v>
      </c>
      <c r="C48" s="219"/>
      <c r="D48" s="220" t="s">
        <v>140</v>
      </c>
      <c r="E48" s="221"/>
      <c r="F48" s="220" t="s">
        <v>141</v>
      </c>
      <c r="G48" s="222"/>
      <c r="H48" s="223" t="s">
        <v>142</v>
      </c>
      <c r="I48" s="223"/>
      <c r="J48" s="219"/>
      <c r="K48" s="247"/>
    </row>
    <row r="49" customHeight="1" spans="1:11">
      <c r="A49" s="224" t="s">
        <v>143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48"/>
    </row>
    <row r="50" customHeight="1" spans="1:11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49"/>
    </row>
    <row r="51" customHeight="1" spans="1:11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50"/>
    </row>
    <row r="52" ht="21" customHeight="1" spans="1:11">
      <c r="A52" s="218" t="s">
        <v>138</v>
      </c>
      <c r="B52" s="219" t="s">
        <v>139</v>
      </c>
      <c r="C52" s="219"/>
      <c r="D52" s="220" t="s">
        <v>140</v>
      </c>
      <c r="E52" s="220"/>
      <c r="F52" s="220" t="s">
        <v>141</v>
      </c>
      <c r="G52" s="220"/>
      <c r="H52" s="223" t="s">
        <v>142</v>
      </c>
      <c r="I52" s="223"/>
      <c r="J52" s="251"/>
      <c r="K52" s="25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5" workbookViewId="0">
      <selection activeCell="I4" sqref="I4:N19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3" width="12.125" style="51" customWidth="1"/>
    <col min="14" max="16384" width="9" style="51"/>
  </cols>
  <sheetData>
    <row r="1" ht="30" customHeight="1" spans="1:14">
      <c r="A1" s="52" t="s">
        <v>147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148</v>
      </c>
      <c r="C2" s="55"/>
      <c r="D2" s="56" t="s">
        <v>68</v>
      </c>
      <c r="E2" s="55" t="s">
        <v>149</v>
      </c>
      <c r="F2" s="55"/>
      <c r="G2" s="55"/>
      <c r="H2" s="57"/>
      <c r="I2" s="69" t="s">
        <v>57</v>
      </c>
      <c r="J2" s="55"/>
      <c r="K2" s="55"/>
      <c r="L2" s="55"/>
      <c r="M2" s="55"/>
      <c r="N2" s="70"/>
    </row>
    <row r="3" ht="29" customHeight="1" spans="1:14">
      <c r="A3" s="58" t="s">
        <v>150</v>
      </c>
      <c r="B3" s="59" t="s">
        <v>151</v>
      </c>
      <c r="C3" s="59"/>
      <c r="D3" s="59"/>
      <c r="E3" s="59"/>
      <c r="F3" s="59"/>
      <c r="G3" s="59"/>
      <c r="H3" s="60"/>
      <c r="I3" s="71" t="s">
        <v>152</v>
      </c>
      <c r="J3" s="71"/>
      <c r="K3" s="71"/>
      <c r="L3" s="71"/>
      <c r="M3" s="71"/>
      <c r="N3" s="72"/>
    </row>
    <row r="4" ht="29" customHeight="1" spans="1:14">
      <c r="A4" s="58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2" t="s">
        <v>116</v>
      </c>
      <c r="H4" s="60"/>
      <c r="I4" s="61" t="s">
        <v>111</v>
      </c>
      <c r="J4" s="61" t="s">
        <v>112</v>
      </c>
      <c r="K4" s="61" t="s">
        <v>113</v>
      </c>
      <c r="L4" s="61" t="s">
        <v>114</v>
      </c>
      <c r="M4" s="61" t="s">
        <v>115</v>
      </c>
      <c r="N4" s="62" t="s">
        <v>116</v>
      </c>
    </row>
    <row r="5" ht="29" customHeight="1" spans="1:14">
      <c r="A5" s="58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61" t="s">
        <v>160</v>
      </c>
      <c r="H5" s="60"/>
      <c r="I5" s="61" t="s">
        <v>119</v>
      </c>
      <c r="J5" s="61" t="s">
        <v>119</v>
      </c>
      <c r="K5" s="73" t="s">
        <v>120</v>
      </c>
      <c r="L5" s="73" t="s">
        <v>120</v>
      </c>
      <c r="M5" s="73" t="s">
        <v>121</v>
      </c>
      <c r="N5" s="74" t="s">
        <v>121</v>
      </c>
    </row>
    <row r="6" ht="29" customHeight="1" spans="1:14">
      <c r="A6" s="63" t="s">
        <v>161</v>
      </c>
      <c r="B6" s="64">
        <f>C6-2.1</f>
        <v>98.8</v>
      </c>
      <c r="C6" s="64">
        <f>D6-2.1</f>
        <v>100.9</v>
      </c>
      <c r="D6" s="64">
        <v>103</v>
      </c>
      <c r="E6" s="64">
        <f t="shared" ref="E6:G6" si="0">D6+2.1</f>
        <v>105.1</v>
      </c>
      <c r="F6" s="64">
        <f t="shared" si="0"/>
        <v>107.2</v>
      </c>
      <c r="G6" s="64">
        <f t="shared" si="0"/>
        <v>109.3</v>
      </c>
      <c r="H6" s="60"/>
      <c r="I6" s="75" t="s">
        <v>196</v>
      </c>
      <c r="J6" s="75" t="s">
        <v>197</v>
      </c>
      <c r="K6" s="76" t="s">
        <v>198</v>
      </c>
      <c r="L6" s="76" t="s">
        <v>199</v>
      </c>
      <c r="M6" s="76" t="s">
        <v>200</v>
      </c>
      <c r="N6" s="76" t="s">
        <v>201</v>
      </c>
    </row>
    <row r="7" ht="29" customHeight="1" spans="1:14">
      <c r="A7" s="65" t="s">
        <v>164</v>
      </c>
      <c r="B7" s="64">
        <f>C7-1.5</f>
        <v>71</v>
      </c>
      <c r="C7" s="64">
        <f>D7-1.5</f>
        <v>72.5</v>
      </c>
      <c r="D7" s="64">
        <v>74</v>
      </c>
      <c r="E7" s="64">
        <f t="shared" ref="E7:G7" si="1">D7+1.5</f>
        <v>75.5</v>
      </c>
      <c r="F7" s="64">
        <f t="shared" si="1"/>
        <v>77</v>
      </c>
      <c r="G7" s="64">
        <f t="shared" si="1"/>
        <v>78.5</v>
      </c>
      <c r="H7" s="60"/>
      <c r="I7" s="75" t="s">
        <v>202</v>
      </c>
      <c r="J7" s="75" t="s">
        <v>202</v>
      </c>
      <c r="K7" s="77" t="s">
        <v>203</v>
      </c>
      <c r="L7" s="77" t="s">
        <v>204</v>
      </c>
      <c r="M7" s="77" t="s">
        <v>201</v>
      </c>
      <c r="N7" s="77" t="s">
        <v>202</v>
      </c>
    </row>
    <row r="8" ht="29" customHeight="1" spans="1:14">
      <c r="A8" s="65" t="s">
        <v>167</v>
      </c>
      <c r="B8" s="64">
        <f>C8-4</f>
        <v>79</v>
      </c>
      <c r="C8" s="64">
        <f>D8-4</f>
        <v>83</v>
      </c>
      <c r="D8" s="64">
        <v>87</v>
      </c>
      <c r="E8" s="64">
        <f t="shared" ref="E8:E10" si="2">D8+4</f>
        <v>91</v>
      </c>
      <c r="F8" s="64">
        <f>E8+5</f>
        <v>96</v>
      </c>
      <c r="G8" s="66">
        <f>F8+5</f>
        <v>101</v>
      </c>
      <c r="H8" s="60"/>
      <c r="I8" s="75" t="s">
        <v>202</v>
      </c>
      <c r="J8" s="75" t="s">
        <v>205</v>
      </c>
      <c r="K8" s="77" t="s">
        <v>206</v>
      </c>
      <c r="L8" s="77" t="s">
        <v>206</v>
      </c>
      <c r="M8" s="77" t="s">
        <v>207</v>
      </c>
      <c r="N8" s="77" t="s">
        <v>208</v>
      </c>
    </row>
    <row r="9" ht="29" customHeight="1" spans="1:14">
      <c r="A9" s="65" t="s">
        <v>170</v>
      </c>
      <c r="B9" s="64">
        <f>C9-4</f>
        <v>96</v>
      </c>
      <c r="C9" s="64">
        <f>D9-4</f>
        <v>100</v>
      </c>
      <c r="D9" s="64">
        <v>104</v>
      </c>
      <c r="E9" s="64">
        <f t="shared" si="2"/>
        <v>108</v>
      </c>
      <c r="F9" s="64">
        <f>E9+5</f>
        <v>113</v>
      </c>
      <c r="G9" s="66">
        <f>F9+5</f>
        <v>118</v>
      </c>
      <c r="H9" s="60"/>
      <c r="I9" s="75" t="s">
        <v>209</v>
      </c>
      <c r="J9" s="75" t="s">
        <v>210</v>
      </c>
      <c r="K9" s="77" t="s">
        <v>206</v>
      </c>
      <c r="L9" s="77" t="s">
        <v>206</v>
      </c>
      <c r="M9" s="77" t="s">
        <v>211</v>
      </c>
      <c r="N9" s="77" t="s">
        <v>207</v>
      </c>
    </row>
    <row r="10" ht="29" customHeight="1" spans="1:14">
      <c r="A10" s="65" t="s">
        <v>171</v>
      </c>
      <c r="B10" s="64">
        <f>C10-3.6</f>
        <v>98.8</v>
      </c>
      <c r="C10" s="64">
        <f>D10-3.6</f>
        <v>102.4</v>
      </c>
      <c r="D10" s="64">
        <v>106</v>
      </c>
      <c r="E10" s="64">
        <f t="shared" si="2"/>
        <v>110</v>
      </c>
      <c r="F10" s="64">
        <f>E10+4</f>
        <v>114</v>
      </c>
      <c r="G10" s="66">
        <f>F10+4</f>
        <v>118</v>
      </c>
      <c r="H10" s="60"/>
      <c r="I10" s="75" t="s">
        <v>212</v>
      </c>
      <c r="J10" s="75" t="s">
        <v>213</v>
      </c>
      <c r="K10" s="77" t="s">
        <v>203</v>
      </c>
      <c r="L10" s="77" t="s">
        <v>203</v>
      </c>
      <c r="M10" s="77" t="s">
        <v>203</v>
      </c>
      <c r="N10" s="77" t="s">
        <v>203</v>
      </c>
    </row>
    <row r="11" ht="29" customHeight="1" spans="1:14">
      <c r="A11" s="65" t="s">
        <v>172</v>
      </c>
      <c r="B11" s="64">
        <f>C11-1.15</f>
        <v>29.7</v>
      </c>
      <c r="C11" s="64">
        <f>D11-1.15</f>
        <v>30.85</v>
      </c>
      <c r="D11" s="64">
        <v>32</v>
      </c>
      <c r="E11" s="64">
        <f t="shared" ref="E11:G11" si="3">D11+1.3</f>
        <v>33.3</v>
      </c>
      <c r="F11" s="64">
        <f t="shared" si="3"/>
        <v>34.6</v>
      </c>
      <c r="G11" s="64">
        <f t="shared" si="3"/>
        <v>35.9</v>
      </c>
      <c r="H11" s="60"/>
      <c r="I11" s="75" t="s">
        <v>202</v>
      </c>
      <c r="J11" s="75" t="s">
        <v>202</v>
      </c>
      <c r="K11" s="75" t="s">
        <v>214</v>
      </c>
      <c r="L11" s="77" t="s">
        <v>202</v>
      </c>
      <c r="M11" s="77" t="s">
        <v>215</v>
      </c>
      <c r="N11" s="77" t="s">
        <v>202</v>
      </c>
    </row>
    <row r="12" ht="29" customHeight="1" spans="1:14">
      <c r="A12" s="65" t="s">
        <v>173</v>
      </c>
      <c r="B12" s="64">
        <f>C12-0.7</f>
        <v>27.1</v>
      </c>
      <c r="C12" s="64">
        <f>D12-0.7</f>
        <v>27.8</v>
      </c>
      <c r="D12" s="64">
        <v>28.5</v>
      </c>
      <c r="E12" s="64">
        <f>D12+0.7</f>
        <v>29.2</v>
      </c>
      <c r="F12" s="64">
        <f>E12+0.7</f>
        <v>29.9</v>
      </c>
      <c r="G12" s="66">
        <f>F12+0.9</f>
        <v>30.8</v>
      </c>
      <c r="H12" s="60"/>
      <c r="I12" s="75" t="s">
        <v>210</v>
      </c>
      <c r="J12" s="75" t="s">
        <v>203</v>
      </c>
      <c r="K12" s="77" t="s">
        <v>203</v>
      </c>
      <c r="L12" s="77" t="s">
        <v>202</v>
      </c>
      <c r="M12" s="77" t="s">
        <v>202</v>
      </c>
      <c r="N12" s="77" t="s">
        <v>202</v>
      </c>
    </row>
    <row r="13" ht="29" customHeight="1" spans="1:14">
      <c r="A13" s="65" t="s">
        <v>174</v>
      </c>
      <c r="B13" s="64">
        <f>C13-1.5</f>
        <v>54</v>
      </c>
      <c r="C13" s="64">
        <f>D13-1.5</f>
        <v>55.5</v>
      </c>
      <c r="D13" s="64">
        <v>57</v>
      </c>
      <c r="E13" s="64">
        <f t="shared" ref="E13:G13" si="4">D13+1.5</f>
        <v>58.5</v>
      </c>
      <c r="F13" s="64">
        <f t="shared" si="4"/>
        <v>60</v>
      </c>
      <c r="G13" s="66">
        <f t="shared" si="4"/>
        <v>61.5</v>
      </c>
      <c r="H13" s="60"/>
      <c r="I13" s="75" t="s">
        <v>202</v>
      </c>
      <c r="J13" s="75" t="s">
        <v>202</v>
      </c>
      <c r="K13" s="77" t="s">
        <v>215</v>
      </c>
      <c r="L13" s="77" t="s">
        <v>216</v>
      </c>
      <c r="M13" s="77" t="s">
        <v>202</v>
      </c>
      <c r="N13" s="77" t="s">
        <v>202</v>
      </c>
    </row>
    <row r="14" ht="29" customHeight="1" spans="1:14">
      <c r="A14" s="65" t="s">
        <v>175</v>
      </c>
      <c r="B14" s="64">
        <f>C14-0.5</f>
        <v>19</v>
      </c>
      <c r="C14" s="64">
        <f t="shared" ref="C14:C18" si="5">D14-0.5</f>
        <v>19.5</v>
      </c>
      <c r="D14" s="64">
        <v>20</v>
      </c>
      <c r="E14" s="64">
        <f>D14+0.5</f>
        <v>20.5</v>
      </c>
      <c r="F14" s="64">
        <f>E14+0.5</f>
        <v>21</v>
      </c>
      <c r="G14" s="66">
        <f>F14+0.7</f>
        <v>21.7</v>
      </c>
      <c r="H14" s="60"/>
      <c r="I14" s="75" t="s">
        <v>202</v>
      </c>
      <c r="J14" s="75" t="s">
        <v>202</v>
      </c>
      <c r="K14" s="77" t="s">
        <v>203</v>
      </c>
      <c r="L14" s="77" t="s">
        <v>204</v>
      </c>
      <c r="M14" s="77" t="s">
        <v>201</v>
      </c>
      <c r="N14" s="77" t="s">
        <v>202</v>
      </c>
    </row>
    <row r="15" ht="29" customHeight="1" spans="1:14">
      <c r="A15" s="65" t="s">
        <v>176</v>
      </c>
      <c r="B15" s="64">
        <f>C15-0.7</f>
        <v>26.7</v>
      </c>
      <c r="C15" s="64">
        <f>D15-0.6</f>
        <v>27.4</v>
      </c>
      <c r="D15" s="64">
        <v>28</v>
      </c>
      <c r="E15" s="64">
        <f>D15+0.6</f>
        <v>28.6</v>
      </c>
      <c r="F15" s="64">
        <f>E15+0.7</f>
        <v>29.3</v>
      </c>
      <c r="G15" s="66">
        <f>F15+0.6</f>
        <v>29.9</v>
      </c>
      <c r="H15" s="60"/>
      <c r="I15" s="75" t="s">
        <v>202</v>
      </c>
      <c r="J15" s="75" t="s">
        <v>205</v>
      </c>
      <c r="K15" s="77" t="s">
        <v>206</v>
      </c>
      <c r="L15" s="77" t="s">
        <v>206</v>
      </c>
      <c r="M15" s="77" t="s">
        <v>211</v>
      </c>
      <c r="N15" s="77" t="s">
        <v>208</v>
      </c>
    </row>
    <row r="16" ht="29" customHeight="1" spans="1:14">
      <c r="A16" s="65" t="s">
        <v>177</v>
      </c>
      <c r="B16" s="64">
        <f>C16-0.9</f>
        <v>41.2</v>
      </c>
      <c r="C16" s="64">
        <f>D16-0.9</f>
        <v>42.1</v>
      </c>
      <c r="D16" s="64">
        <v>43</v>
      </c>
      <c r="E16" s="64">
        <f t="shared" ref="E16:G16" si="6">D16+1.1</f>
        <v>44.1</v>
      </c>
      <c r="F16" s="64">
        <f t="shared" si="6"/>
        <v>45.2</v>
      </c>
      <c r="G16" s="66">
        <f t="shared" si="6"/>
        <v>46.3</v>
      </c>
      <c r="H16" s="60"/>
      <c r="I16" s="75" t="s">
        <v>202</v>
      </c>
      <c r="J16" s="75" t="s">
        <v>205</v>
      </c>
      <c r="K16" s="77" t="s">
        <v>206</v>
      </c>
      <c r="L16" s="77" t="s">
        <v>217</v>
      </c>
      <c r="M16" s="77" t="s">
        <v>218</v>
      </c>
      <c r="N16" s="77" t="s">
        <v>202</v>
      </c>
    </row>
    <row r="17" ht="29" customHeight="1" spans="1:14">
      <c r="A17" s="65" t="s">
        <v>178</v>
      </c>
      <c r="B17" s="64">
        <f>C17-0</f>
        <v>13.5</v>
      </c>
      <c r="C17" s="64">
        <f t="shared" si="5"/>
        <v>13.5</v>
      </c>
      <c r="D17" s="64">
        <v>14</v>
      </c>
      <c r="E17" s="64">
        <f>D17</f>
        <v>14</v>
      </c>
      <c r="F17" s="64">
        <f>E17+1.5</f>
        <v>15.5</v>
      </c>
      <c r="G17" s="66">
        <f>F17+0</f>
        <v>15.5</v>
      </c>
      <c r="H17" s="60"/>
      <c r="I17" s="75" t="s">
        <v>202</v>
      </c>
      <c r="J17" s="75" t="s">
        <v>202</v>
      </c>
      <c r="K17" s="77" t="s">
        <v>219</v>
      </c>
      <c r="L17" s="77" t="s">
        <v>220</v>
      </c>
      <c r="M17" s="77" t="s">
        <v>221</v>
      </c>
      <c r="N17" s="77" t="s">
        <v>222</v>
      </c>
    </row>
    <row r="18" ht="29" customHeight="1" spans="1:14">
      <c r="A18" s="65" t="s">
        <v>179</v>
      </c>
      <c r="B18" s="64">
        <f>C18-0</f>
        <v>12.5</v>
      </c>
      <c r="C18" s="64">
        <f t="shared" si="5"/>
        <v>12.5</v>
      </c>
      <c r="D18" s="64">
        <v>13</v>
      </c>
      <c r="E18" s="64">
        <f>D18</f>
        <v>13</v>
      </c>
      <c r="F18" s="64">
        <f>E18+1.5</f>
        <v>14.5</v>
      </c>
      <c r="G18" s="66">
        <f>F18+0</f>
        <v>14.5</v>
      </c>
      <c r="H18" s="60"/>
      <c r="I18" s="75" t="s">
        <v>202</v>
      </c>
      <c r="J18" s="75" t="s">
        <v>202</v>
      </c>
      <c r="K18" s="77" t="s">
        <v>206</v>
      </c>
      <c r="L18" s="77" t="s">
        <v>223</v>
      </c>
      <c r="M18" s="77" t="s">
        <v>224</v>
      </c>
      <c r="N18" s="77" t="s">
        <v>202</v>
      </c>
    </row>
    <row r="19" ht="29" customHeight="1" spans="1:14">
      <c r="A19" s="65" t="s">
        <v>180</v>
      </c>
      <c r="B19" s="64">
        <f>C19</f>
        <v>4.5</v>
      </c>
      <c r="C19" s="64">
        <f>D19</f>
        <v>4.5</v>
      </c>
      <c r="D19" s="64">
        <v>4.5</v>
      </c>
      <c r="E19" s="64">
        <f>D19</f>
        <v>4.5</v>
      </c>
      <c r="F19" s="64">
        <f>E19</f>
        <v>4.5</v>
      </c>
      <c r="G19" s="64">
        <f>F19</f>
        <v>4.5</v>
      </c>
      <c r="H19" s="60"/>
      <c r="I19" s="75" t="s">
        <v>225</v>
      </c>
      <c r="J19" s="75" t="s">
        <v>226</v>
      </c>
      <c r="K19" s="77" t="s">
        <v>206</v>
      </c>
      <c r="L19" s="77" t="s">
        <v>227</v>
      </c>
      <c r="M19" s="77" t="s">
        <v>228</v>
      </c>
      <c r="N19" s="77" t="s">
        <v>229</v>
      </c>
    </row>
    <row r="20" ht="14.25" spans="1:14">
      <c r="A20" s="67" t="s">
        <v>127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ht="14.25" spans="1:14">
      <c r="A21" s="51" t="s">
        <v>182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16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231</v>
      </c>
      <c r="G2" s="87" t="s">
        <v>69</v>
      </c>
      <c r="H2" s="87"/>
      <c r="I2" s="117" t="s">
        <v>57</v>
      </c>
      <c r="J2" s="87" t="s">
        <v>58</v>
      </c>
      <c r="K2" s="139"/>
    </row>
    <row r="3" spans="1:11">
      <c r="A3" s="88" t="s">
        <v>75</v>
      </c>
      <c r="B3" s="89">
        <v>2464</v>
      </c>
      <c r="C3" s="89"/>
      <c r="D3" s="90" t="s">
        <v>232</v>
      </c>
      <c r="E3" s="91" t="s">
        <v>233</v>
      </c>
      <c r="F3" s="92"/>
      <c r="G3" s="92"/>
      <c r="H3" s="93" t="s">
        <v>234</v>
      </c>
      <c r="I3" s="93"/>
      <c r="J3" s="93"/>
      <c r="K3" s="140"/>
    </row>
    <row r="4" spans="1:11">
      <c r="A4" s="94" t="s">
        <v>72</v>
      </c>
      <c r="B4" s="95">
        <v>3</v>
      </c>
      <c r="C4" s="96">
        <v>6</v>
      </c>
      <c r="D4" s="97" t="s">
        <v>235</v>
      </c>
      <c r="E4" s="92" t="s">
        <v>236</v>
      </c>
      <c r="F4" s="92"/>
      <c r="G4" s="92"/>
      <c r="H4" s="97" t="s">
        <v>237</v>
      </c>
      <c r="I4" s="97"/>
      <c r="J4" s="110" t="s">
        <v>66</v>
      </c>
      <c r="K4" s="141" t="s">
        <v>67</v>
      </c>
    </row>
    <row r="5" spans="1:11">
      <c r="A5" s="94" t="s">
        <v>238</v>
      </c>
      <c r="B5" s="89">
        <v>1</v>
      </c>
      <c r="C5" s="89"/>
      <c r="D5" s="90" t="s">
        <v>239</v>
      </c>
      <c r="E5" s="90" t="s">
        <v>240</v>
      </c>
      <c r="F5" s="90" t="s">
        <v>241</v>
      </c>
      <c r="G5" s="90" t="s">
        <v>242</v>
      </c>
      <c r="H5" s="97" t="s">
        <v>243</v>
      </c>
      <c r="I5" s="97"/>
      <c r="J5" s="110" t="s">
        <v>66</v>
      </c>
      <c r="K5" s="141" t="s">
        <v>67</v>
      </c>
    </row>
    <row r="6" ht="15" spans="1:11">
      <c r="A6" s="98" t="s">
        <v>244</v>
      </c>
      <c r="B6" s="99">
        <v>125</v>
      </c>
      <c r="C6" s="99"/>
      <c r="D6" s="100" t="s">
        <v>245</v>
      </c>
      <c r="E6" s="101"/>
      <c r="F6" s="102">
        <v>2464</v>
      </c>
      <c r="G6" s="100"/>
      <c r="H6" s="103" t="s">
        <v>246</v>
      </c>
      <c r="I6" s="103"/>
      <c r="J6" s="102" t="s">
        <v>66</v>
      </c>
      <c r="K6" s="142" t="s">
        <v>67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247</v>
      </c>
      <c r="B8" s="86" t="s">
        <v>248</v>
      </c>
      <c r="C8" s="86" t="s">
        <v>249</v>
      </c>
      <c r="D8" s="86" t="s">
        <v>250</v>
      </c>
      <c r="E8" s="86" t="s">
        <v>251</v>
      </c>
      <c r="F8" s="86" t="s">
        <v>252</v>
      </c>
      <c r="G8" s="108" t="s">
        <v>78</v>
      </c>
      <c r="H8" s="109"/>
      <c r="I8" s="109"/>
      <c r="J8" s="109"/>
      <c r="K8" s="143"/>
    </row>
    <row r="9" spans="1:11">
      <c r="A9" s="94" t="s">
        <v>253</v>
      </c>
      <c r="B9" s="97"/>
      <c r="C9" s="110" t="s">
        <v>66</v>
      </c>
      <c r="D9" s="110" t="s">
        <v>67</v>
      </c>
      <c r="E9" s="90" t="s">
        <v>254</v>
      </c>
      <c r="F9" s="111" t="s">
        <v>255</v>
      </c>
      <c r="G9" s="112"/>
      <c r="H9" s="113"/>
      <c r="I9" s="113"/>
      <c r="J9" s="113"/>
      <c r="K9" s="144"/>
    </row>
    <row r="10" spans="1:11">
      <c r="A10" s="94" t="s">
        <v>256</v>
      </c>
      <c r="B10" s="97"/>
      <c r="C10" s="110" t="s">
        <v>66</v>
      </c>
      <c r="D10" s="110" t="s">
        <v>67</v>
      </c>
      <c r="E10" s="90" t="s">
        <v>257</v>
      </c>
      <c r="F10" s="111" t="s">
        <v>258</v>
      </c>
      <c r="G10" s="112" t="s">
        <v>259</v>
      </c>
      <c r="H10" s="113"/>
      <c r="I10" s="113"/>
      <c r="J10" s="113"/>
      <c r="K10" s="144"/>
    </row>
    <row r="11" spans="1:11">
      <c r="A11" s="114" t="s">
        <v>187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5"/>
    </row>
    <row r="12" spans="1:11">
      <c r="A12" s="88" t="s">
        <v>88</v>
      </c>
      <c r="B12" s="110" t="s">
        <v>84</v>
      </c>
      <c r="C12" s="110" t="s">
        <v>85</v>
      </c>
      <c r="D12" s="111"/>
      <c r="E12" s="90" t="s">
        <v>86</v>
      </c>
      <c r="F12" s="110" t="s">
        <v>84</v>
      </c>
      <c r="G12" s="110" t="s">
        <v>85</v>
      </c>
      <c r="H12" s="110"/>
      <c r="I12" s="90" t="s">
        <v>260</v>
      </c>
      <c r="J12" s="110" t="s">
        <v>84</v>
      </c>
      <c r="K12" s="141" t="s">
        <v>85</v>
      </c>
    </row>
    <row r="13" spans="1:11">
      <c r="A13" s="88" t="s">
        <v>91</v>
      </c>
      <c r="B13" s="110" t="s">
        <v>84</v>
      </c>
      <c r="C13" s="110" t="s">
        <v>85</v>
      </c>
      <c r="D13" s="111"/>
      <c r="E13" s="90" t="s">
        <v>96</v>
      </c>
      <c r="F13" s="110" t="s">
        <v>84</v>
      </c>
      <c r="G13" s="110" t="s">
        <v>85</v>
      </c>
      <c r="H13" s="110"/>
      <c r="I13" s="90" t="s">
        <v>261</v>
      </c>
      <c r="J13" s="110" t="s">
        <v>84</v>
      </c>
      <c r="K13" s="141" t="s">
        <v>85</v>
      </c>
    </row>
    <row r="14" ht="15" spans="1:11">
      <c r="A14" s="98" t="s">
        <v>262</v>
      </c>
      <c r="B14" s="102" t="s">
        <v>84</v>
      </c>
      <c r="C14" s="102" t="s">
        <v>85</v>
      </c>
      <c r="D14" s="101"/>
      <c r="E14" s="100" t="s">
        <v>263</v>
      </c>
      <c r="F14" s="102" t="s">
        <v>84</v>
      </c>
      <c r="G14" s="102" t="s">
        <v>85</v>
      </c>
      <c r="H14" s="102"/>
      <c r="I14" s="100" t="s">
        <v>264</v>
      </c>
      <c r="J14" s="102" t="s">
        <v>84</v>
      </c>
      <c r="K14" s="142" t="s">
        <v>85</v>
      </c>
    </row>
    <row r="15" ht="1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78" customFormat="1" spans="1:11">
      <c r="A16" s="82" t="s">
        <v>265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6"/>
    </row>
    <row r="17" spans="1:11">
      <c r="A17" s="94" t="s">
        <v>266</v>
      </c>
      <c r="B17" s="97"/>
      <c r="C17" s="97"/>
      <c r="D17" s="97"/>
      <c r="E17" s="97"/>
      <c r="F17" s="97"/>
      <c r="G17" s="97"/>
      <c r="H17" s="97"/>
      <c r="I17" s="97"/>
      <c r="J17" s="97"/>
      <c r="K17" s="147"/>
    </row>
    <row r="18" spans="1:11">
      <c r="A18" s="94" t="s">
        <v>267</v>
      </c>
      <c r="B18" s="97"/>
      <c r="C18" s="97"/>
      <c r="D18" s="97"/>
      <c r="E18" s="97"/>
      <c r="F18" s="97"/>
      <c r="G18" s="97"/>
      <c r="H18" s="97"/>
      <c r="I18" s="97"/>
      <c r="J18" s="97"/>
      <c r="K18" s="147"/>
    </row>
    <row r="19" spans="1:11">
      <c r="A19" s="118" t="s">
        <v>268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1"/>
    </row>
    <row r="20" spans="1:1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48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49"/>
    </row>
    <row r="24" spans="1:11">
      <c r="A24" s="94" t="s">
        <v>126</v>
      </c>
      <c r="B24" s="97"/>
      <c r="C24" s="110" t="s">
        <v>66</v>
      </c>
      <c r="D24" s="110" t="s">
        <v>67</v>
      </c>
      <c r="E24" s="93"/>
      <c r="F24" s="93"/>
      <c r="G24" s="93"/>
      <c r="H24" s="93"/>
      <c r="I24" s="93"/>
      <c r="J24" s="93"/>
      <c r="K24" s="140"/>
    </row>
    <row r="25" ht="15" spans="1:11">
      <c r="A25" s="123" t="s">
        <v>269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50"/>
    </row>
    <row r="26" ht="1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270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3"/>
    </row>
    <row r="28" spans="1:11">
      <c r="A28" s="127" t="s">
        <v>271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51"/>
    </row>
    <row r="29" spans="1:11">
      <c r="A29" s="127" t="s">
        <v>272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1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51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1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1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1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9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2"/>
    </row>
    <row r="37" ht="18.75" customHeight="1" spans="1:11">
      <c r="A37" s="132" t="s">
        <v>273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3"/>
    </row>
    <row r="38" s="79" customFormat="1" ht="18.75" customHeight="1" spans="1:11">
      <c r="A38" s="94" t="s">
        <v>274</v>
      </c>
      <c r="B38" s="97"/>
      <c r="C38" s="97"/>
      <c r="D38" s="93" t="s">
        <v>275</v>
      </c>
      <c r="E38" s="93"/>
      <c r="F38" s="134" t="s">
        <v>276</v>
      </c>
      <c r="G38" s="135"/>
      <c r="H38" s="97" t="s">
        <v>277</v>
      </c>
      <c r="I38" s="97"/>
      <c r="J38" s="97" t="s">
        <v>278</v>
      </c>
      <c r="K38" s="147"/>
    </row>
    <row r="39" ht="18.75" customHeight="1" spans="1:13">
      <c r="A39" s="94" t="s">
        <v>127</v>
      </c>
      <c r="B39" s="97" t="s">
        <v>279</v>
      </c>
      <c r="C39" s="97"/>
      <c r="D39" s="97"/>
      <c r="E39" s="97"/>
      <c r="F39" s="97"/>
      <c r="G39" s="97"/>
      <c r="H39" s="97"/>
      <c r="I39" s="97"/>
      <c r="J39" s="97"/>
      <c r="K39" s="147"/>
      <c r="M39" s="79"/>
    </row>
    <row r="40" ht="31" customHeight="1" spans="1:11">
      <c r="A40" s="94" t="s">
        <v>280</v>
      </c>
      <c r="B40" s="97"/>
      <c r="C40" s="97"/>
      <c r="D40" s="97"/>
      <c r="E40" s="97"/>
      <c r="F40" s="97"/>
      <c r="G40" s="97"/>
      <c r="H40" s="97"/>
      <c r="I40" s="97"/>
      <c r="J40" s="97"/>
      <c r="K40" s="147"/>
    </row>
    <row r="41" ht="18.75" customHeight="1" spans="1:11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47"/>
    </row>
    <row r="42" ht="32" customHeight="1" spans="1:11">
      <c r="A42" s="98" t="s">
        <v>138</v>
      </c>
      <c r="B42" s="136" t="s">
        <v>281</v>
      </c>
      <c r="C42" s="136"/>
      <c r="D42" s="100" t="s">
        <v>282</v>
      </c>
      <c r="E42" s="101" t="s">
        <v>283</v>
      </c>
      <c r="F42" s="100" t="s">
        <v>141</v>
      </c>
      <c r="G42" s="137">
        <v>45310</v>
      </c>
      <c r="H42" s="138" t="s">
        <v>142</v>
      </c>
      <c r="I42" s="138"/>
      <c r="J42" s="136" t="s">
        <v>146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24" sqref="I24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7" style="51" customWidth="1"/>
    <col min="10" max="10" width="18.5" style="51" customWidth="1"/>
    <col min="11" max="11" width="16.6666666666667" style="51" customWidth="1"/>
    <col min="12" max="12" width="14.1666666666667" style="51" customWidth="1"/>
    <col min="13" max="13" width="16.3333333333333" style="51" customWidth="1"/>
    <col min="14" max="16384" width="9" style="51"/>
  </cols>
  <sheetData>
    <row r="1" ht="30" customHeight="1" spans="1:14">
      <c r="A1" s="52" t="s">
        <v>147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148</v>
      </c>
      <c r="C2" s="55"/>
      <c r="D2" s="56" t="s">
        <v>68</v>
      </c>
      <c r="E2" s="55" t="s">
        <v>149</v>
      </c>
      <c r="F2" s="55"/>
      <c r="G2" s="55"/>
      <c r="H2" s="57"/>
      <c r="I2" s="69" t="s">
        <v>57</v>
      </c>
      <c r="J2" s="55"/>
      <c r="K2" s="55"/>
      <c r="L2" s="55"/>
      <c r="M2" s="55"/>
      <c r="N2" s="70"/>
    </row>
    <row r="3" ht="29" customHeight="1" spans="1:14">
      <c r="A3" s="58" t="s">
        <v>150</v>
      </c>
      <c r="B3" s="59" t="s">
        <v>151</v>
      </c>
      <c r="C3" s="59"/>
      <c r="D3" s="59"/>
      <c r="E3" s="59"/>
      <c r="F3" s="59"/>
      <c r="G3" s="59"/>
      <c r="H3" s="60"/>
      <c r="I3" s="71" t="s">
        <v>152</v>
      </c>
      <c r="J3" s="71"/>
      <c r="K3" s="71"/>
      <c r="L3" s="71"/>
      <c r="M3" s="71"/>
      <c r="N3" s="72"/>
    </row>
    <row r="4" ht="29" customHeight="1" spans="1:14">
      <c r="A4" s="58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2" t="s">
        <v>116</v>
      </c>
      <c r="H4" s="60"/>
      <c r="I4" s="61" t="s">
        <v>111</v>
      </c>
      <c r="J4" s="61" t="s">
        <v>112</v>
      </c>
      <c r="K4" s="61" t="s">
        <v>113</v>
      </c>
      <c r="L4" s="61" t="s">
        <v>114</v>
      </c>
      <c r="M4" s="61" t="s">
        <v>115</v>
      </c>
      <c r="N4" s="62" t="s">
        <v>116</v>
      </c>
    </row>
    <row r="5" ht="29" customHeight="1" spans="1:14">
      <c r="A5" s="58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61" t="s">
        <v>160</v>
      </c>
      <c r="H5" s="60"/>
      <c r="I5" s="61" t="s">
        <v>119</v>
      </c>
      <c r="J5" s="61" t="s">
        <v>119</v>
      </c>
      <c r="K5" s="73" t="s">
        <v>120</v>
      </c>
      <c r="L5" s="73" t="s">
        <v>120</v>
      </c>
      <c r="M5" s="73" t="s">
        <v>121</v>
      </c>
      <c r="N5" s="74" t="s">
        <v>121</v>
      </c>
    </row>
    <row r="6" ht="29" customHeight="1" spans="1:14">
      <c r="A6" s="63" t="s">
        <v>161</v>
      </c>
      <c r="B6" s="64">
        <f>C6-2.1</f>
        <v>98.8</v>
      </c>
      <c r="C6" s="64">
        <f>D6-2.1</f>
        <v>100.9</v>
      </c>
      <c r="D6" s="64">
        <v>103</v>
      </c>
      <c r="E6" s="64">
        <f t="shared" ref="E6:G6" si="0">D6+2.1</f>
        <v>105.1</v>
      </c>
      <c r="F6" s="64">
        <f t="shared" si="0"/>
        <v>107.2</v>
      </c>
      <c r="G6" s="64">
        <f t="shared" si="0"/>
        <v>109.3</v>
      </c>
      <c r="H6" s="60"/>
      <c r="I6" s="75" t="s">
        <v>196</v>
      </c>
      <c r="J6" s="75" t="s">
        <v>197</v>
      </c>
      <c r="K6" s="76" t="s">
        <v>198</v>
      </c>
      <c r="L6" s="76" t="s">
        <v>199</v>
      </c>
      <c r="M6" s="76" t="s">
        <v>200</v>
      </c>
      <c r="N6" s="76" t="s">
        <v>201</v>
      </c>
    </row>
    <row r="7" ht="29" customHeight="1" spans="1:14">
      <c r="A7" s="65" t="s">
        <v>164</v>
      </c>
      <c r="B7" s="64">
        <f>C7-1.5</f>
        <v>71</v>
      </c>
      <c r="C7" s="64">
        <f>D7-1.5</f>
        <v>72.5</v>
      </c>
      <c r="D7" s="64">
        <v>74</v>
      </c>
      <c r="E7" s="64">
        <f t="shared" ref="E7:G7" si="1">D7+1.5</f>
        <v>75.5</v>
      </c>
      <c r="F7" s="64">
        <f t="shared" si="1"/>
        <v>77</v>
      </c>
      <c r="G7" s="64">
        <f t="shared" si="1"/>
        <v>78.5</v>
      </c>
      <c r="H7" s="60"/>
      <c r="I7" s="75" t="s">
        <v>202</v>
      </c>
      <c r="J7" s="75" t="s">
        <v>202</v>
      </c>
      <c r="K7" s="77" t="s">
        <v>203</v>
      </c>
      <c r="L7" s="77" t="s">
        <v>204</v>
      </c>
      <c r="M7" s="77" t="s">
        <v>201</v>
      </c>
      <c r="N7" s="77" t="s">
        <v>202</v>
      </c>
    </row>
    <row r="8" ht="29" customHeight="1" spans="1:14">
      <c r="A8" s="65" t="s">
        <v>167</v>
      </c>
      <c r="B8" s="64">
        <f>C8-4</f>
        <v>79</v>
      </c>
      <c r="C8" s="64">
        <f>D8-4</f>
        <v>83</v>
      </c>
      <c r="D8" s="64">
        <v>87</v>
      </c>
      <c r="E8" s="64">
        <f t="shared" ref="E8:E10" si="2">D8+4</f>
        <v>91</v>
      </c>
      <c r="F8" s="64">
        <f>E8+5</f>
        <v>96</v>
      </c>
      <c r="G8" s="66">
        <f>F8+5</f>
        <v>101</v>
      </c>
      <c r="H8" s="60"/>
      <c r="I8" s="75" t="s">
        <v>202</v>
      </c>
      <c r="J8" s="75" t="s">
        <v>205</v>
      </c>
      <c r="K8" s="77" t="s">
        <v>206</v>
      </c>
      <c r="L8" s="77" t="s">
        <v>206</v>
      </c>
      <c r="M8" s="77" t="s">
        <v>207</v>
      </c>
      <c r="N8" s="77" t="s">
        <v>208</v>
      </c>
    </row>
    <row r="9" ht="29" customHeight="1" spans="1:14">
      <c r="A9" s="65" t="s">
        <v>170</v>
      </c>
      <c r="B9" s="64">
        <f>C9-4</f>
        <v>96</v>
      </c>
      <c r="C9" s="64">
        <f>D9-4</f>
        <v>100</v>
      </c>
      <c r="D9" s="64">
        <v>104</v>
      </c>
      <c r="E9" s="64">
        <f t="shared" si="2"/>
        <v>108</v>
      </c>
      <c r="F9" s="64">
        <f>E9+5</f>
        <v>113</v>
      </c>
      <c r="G9" s="66">
        <f>F9+5</f>
        <v>118</v>
      </c>
      <c r="H9" s="60"/>
      <c r="I9" s="75" t="s">
        <v>209</v>
      </c>
      <c r="J9" s="75" t="s">
        <v>210</v>
      </c>
      <c r="K9" s="77" t="s">
        <v>206</v>
      </c>
      <c r="L9" s="77" t="s">
        <v>206</v>
      </c>
      <c r="M9" s="77" t="s">
        <v>211</v>
      </c>
      <c r="N9" s="77" t="s">
        <v>207</v>
      </c>
    </row>
    <row r="10" ht="29" customHeight="1" spans="1:14">
      <c r="A10" s="65" t="s">
        <v>171</v>
      </c>
      <c r="B10" s="64">
        <f>C10-3.6</f>
        <v>98.8</v>
      </c>
      <c r="C10" s="64">
        <f>D10-3.6</f>
        <v>102.4</v>
      </c>
      <c r="D10" s="64">
        <v>106</v>
      </c>
      <c r="E10" s="64">
        <f t="shared" si="2"/>
        <v>110</v>
      </c>
      <c r="F10" s="64">
        <f>E10+4</f>
        <v>114</v>
      </c>
      <c r="G10" s="66">
        <f>F10+4</f>
        <v>118</v>
      </c>
      <c r="H10" s="60"/>
      <c r="I10" s="75" t="s">
        <v>212</v>
      </c>
      <c r="J10" s="75" t="s">
        <v>213</v>
      </c>
      <c r="K10" s="77" t="s">
        <v>203</v>
      </c>
      <c r="L10" s="77" t="s">
        <v>203</v>
      </c>
      <c r="M10" s="77" t="s">
        <v>203</v>
      </c>
      <c r="N10" s="77" t="s">
        <v>203</v>
      </c>
    </row>
    <row r="11" ht="29" customHeight="1" spans="1:14">
      <c r="A11" s="65" t="s">
        <v>172</v>
      </c>
      <c r="B11" s="64">
        <f>C11-1.15</f>
        <v>29.7</v>
      </c>
      <c r="C11" s="64">
        <f>D11-1.15</f>
        <v>30.85</v>
      </c>
      <c r="D11" s="64">
        <v>32</v>
      </c>
      <c r="E11" s="64">
        <f t="shared" ref="E11:G11" si="3">D11+1.3</f>
        <v>33.3</v>
      </c>
      <c r="F11" s="64">
        <f t="shared" si="3"/>
        <v>34.6</v>
      </c>
      <c r="G11" s="64">
        <f t="shared" si="3"/>
        <v>35.9</v>
      </c>
      <c r="H11" s="60"/>
      <c r="I11" s="75" t="s">
        <v>202</v>
      </c>
      <c r="J11" s="75" t="s">
        <v>202</v>
      </c>
      <c r="K11" s="75" t="s">
        <v>214</v>
      </c>
      <c r="L11" s="77" t="s">
        <v>202</v>
      </c>
      <c r="M11" s="77" t="s">
        <v>215</v>
      </c>
      <c r="N11" s="77" t="s">
        <v>202</v>
      </c>
    </row>
    <row r="12" ht="29" customHeight="1" spans="1:14">
      <c r="A12" s="65" t="s">
        <v>173</v>
      </c>
      <c r="B12" s="64">
        <f>C12-0.7</f>
        <v>27.1</v>
      </c>
      <c r="C12" s="64">
        <f>D12-0.7</f>
        <v>27.8</v>
      </c>
      <c r="D12" s="64">
        <v>28.5</v>
      </c>
      <c r="E12" s="64">
        <f>D12+0.7</f>
        <v>29.2</v>
      </c>
      <c r="F12" s="64">
        <f>E12+0.7</f>
        <v>29.9</v>
      </c>
      <c r="G12" s="66">
        <f>F12+0.9</f>
        <v>30.8</v>
      </c>
      <c r="H12" s="60"/>
      <c r="I12" s="75" t="s">
        <v>210</v>
      </c>
      <c r="J12" s="75" t="s">
        <v>203</v>
      </c>
      <c r="K12" s="77" t="s">
        <v>203</v>
      </c>
      <c r="L12" s="77" t="s">
        <v>202</v>
      </c>
      <c r="M12" s="77" t="s">
        <v>202</v>
      </c>
      <c r="N12" s="77" t="s">
        <v>202</v>
      </c>
    </row>
    <row r="13" ht="29" customHeight="1" spans="1:14">
      <c r="A13" s="65" t="s">
        <v>174</v>
      </c>
      <c r="B13" s="64">
        <f>C13-1.5</f>
        <v>54</v>
      </c>
      <c r="C13" s="64">
        <f>D13-1.5</f>
        <v>55.5</v>
      </c>
      <c r="D13" s="64">
        <v>57</v>
      </c>
      <c r="E13" s="64">
        <f t="shared" ref="E13:G13" si="4">D13+1.5</f>
        <v>58.5</v>
      </c>
      <c r="F13" s="64">
        <f t="shared" si="4"/>
        <v>60</v>
      </c>
      <c r="G13" s="66">
        <f t="shared" si="4"/>
        <v>61.5</v>
      </c>
      <c r="H13" s="60"/>
      <c r="I13" s="75" t="s">
        <v>202</v>
      </c>
      <c r="J13" s="75" t="s">
        <v>202</v>
      </c>
      <c r="K13" s="77" t="s">
        <v>215</v>
      </c>
      <c r="L13" s="77" t="s">
        <v>216</v>
      </c>
      <c r="M13" s="77" t="s">
        <v>202</v>
      </c>
      <c r="N13" s="77" t="s">
        <v>202</v>
      </c>
    </row>
    <row r="14" ht="29" customHeight="1" spans="1:14">
      <c r="A14" s="65" t="s">
        <v>175</v>
      </c>
      <c r="B14" s="64">
        <f>C14-0.5</f>
        <v>19</v>
      </c>
      <c r="C14" s="64">
        <f t="shared" ref="C14:C18" si="5">D14-0.5</f>
        <v>19.5</v>
      </c>
      <c r="D14" s="64">
        <v>20</v>
      </c>
      <c r="E14" s="64">
        <f>D14+0.5</f>
        <v>20.5</v>
      </c>
      <c r="F14" s="64">
        <f>E14+0.5</f>
        <v>21</v>
      </c>
      <c r="G14" s="66">
        <f>F14+0.7</f>
        <v>21.7</v>
      </c>
      <c r="H14" s="60"/>
      <c r="I14" s="75" t="s">
        <v>202</v>
      </c>
      <c r="J14" s="75" t="s">
        <v>202</v>
      </c>
      <c r="K14" s="77" t="s">
        <v>203</v>
      </c>
      <c r="L14" s="77" t="s">
        <v>204</v>
      </c>
      <c r="M14" s="77" t="s">
        <v>201</v>
      </c>
      <c r="N14" s="77" t="s">
        <v>202</v>
      </c>
    </row>
    <row r="15" ht="29" customHeight="1" spans="1:14">
      <c r="A15" s="65" t="s">
        <v>176</v>
      </c>
      <c r="B15" s="64">
        <f>C15-0.7</f>
        <v>26.7</v>
      </c>
      <c r="C15" s="64">
        <f>D15-0.6</f>
        <v>27.4</v>
      </c>
      <c r="D15" s="64">
        <v>28</v>
      </c>
      <c r="E15" s="64">
        <f>D15+0.6</f>
        <v>28.6</v>
      </c>
      <c r="F15" s="64">
        <f>E15+0.7</f>
        <v>29.3</v>
      </c>
      <c r="G15" s="66">
        <f>F15+0.6</f>
        <v>29.9</v>
      </c>
      <c r="H15" s="60"/>
      <c r="I15" s="75" t="s">
        <v>202</v>
      </c>
      <c r="J15" s="75" t="s">
        <v>205</v>
      </c>
      <c r="K15" s="77" t="s">
        <v>206</v>
      </c>
      <c r="L15" s="77" t="s">
        <v>206</v>
      </c>
      <c r="M15" s="77" t="s">
        <v>211</v>
      </c>
      <c r="N15" s="77" t="s">
        <v>208</v>
      </c>
    </row>
    <row r="16" ht="29" customHeight="1" spans="1:14">
      <c r="A16" s="65" t="s">
        <v>177</v>
      </c>
      <c r="B16" s="64">
        <f>C16-0.9</f>
        <v>41.2</v>
      </c>
      <c r="C16" s="64">
        <f>D16-0.9</f>
        <v>42.1</v>
      </c>
      <c r="D16" s="64">
        <v>43</v>
      </c>
      <c r="E16" s="64">
        <f t="shared" ref="E16:G16" si="6">D16+1.1</f>
        <v>44.1</v>
      </c>
      <c r="F16" s="64">
        <f t="shared" si="6"/>
        <v>45.2</v>
      </c>
      <c r="G16" s="66">
        <f t="shared" si="6"/>
        <v>46.3</v>
      </c>
      <c r="H16" s="60"/>
      <c r="I16" s="75" t="s">
        <v>202</v>
      </c>
      <c r="J16" s="75" t="s">
        <v>205</v>
      </c>
      <c r="K16" s="77" t="s">
        <v>206</v>
      </c>
      <c r="L16" s="77" t="s">
        <v>217</v>
      </c>
      <c r="M16" s="77" t="s">
        <v>218</v>
      </c>
      <c r="N16" s="77" t="s">
        <v>202</v>
      </c>
    </row>
    <row r="17" ht="29" customHeight="1" spans="1:14">
      <c r="A17" s="65" t="s">
        <v>178</v>
      </c>
      <c r="B17" s="64">
        <f>C17-0</f>
        <v>13.5</v>
      </c>
      <c r="C17" s="64">
        <f t="shared" si="5"/>
        <v>13.5</v>
      </c>
      <c r="D17" s="64">
        <v>14</v>
      </c>
      <c r="E17" s="64">
        <f>D17</f>
        <v>14</v>
      </c>
      <c r="F17" s="64">
        <f>E17+1.5</f>
        <v>15.5</v>
      </c>
      <c r="G17" s="66">
        <f>F17+0</f>
        <v>15.5</v>
      </c>
      <c r="H17" s="60"/>
      <c r="I17" s="75" t="s">
        <v>202</v>
      </c>
      <c r="J17" s="75" t="s">
        <v>202</v>
      </c>
      <c r="K17" s="77" t="s">
        <v>219</v>
      </c>
      <c r="L17" s="77" t="s">
        <v>220</v>
      </c>
      <c r="M17" s="77" t="s">
        <v>221</v>
      </c>
      <c r="N17" s="77" t="s">
        <v>222</v>
      </c>
    </row>
    <row r="18" ht="29" customHeight="1" spans="1:14">
      <c r="A18" s="65" t="s">
        <v>179</v>
      </c>
      <c r="B18" s="64">
        <f>C18-0</f>
        <v>12.5</v>
      </c>
      <c r="C18" s="64">
        <f t="shared" si="5"/>
        <v>12.5</v>
      </c>
      <c r="D18" s="64">
        <v>13</v>
      </c>
      <c r="E18" s="64">
        <f>D18</f>
        <v>13</v>
      </c>
      <c r="F18" s="64">
        <f>E18+1.5</f>
        <v>14.5</v>
      </c>
      <c r="G18" s="66">
        <f>F18+0</f>
        <v>14.5</v>
      </c>
      <c r="H18" s="60"/>
      <c r="I18" s="75" t="s">
        <v>202</v>
      </c>
      <c r="J18" s="75" t="s">
        <v>202</v>
      </c>
      <c r="K18" s="77" t="s">
        <v>206</v>
      </c>
      <c r="L18" s="77" t="s">
        <v>223</v>
      </c>
      <c r="M18" s="77" t="s">
        <v>224</v>
      </c>
      <c r="N18" s="77" t="s">
        <v>202</v>
      </c>
    </row>
    <row r="19" ht="29" customHeight="1" spans="1:14">
      <c r="A19" s="65" t="s">
        <v>180</v>
      </c>
      <c r="B19" s="64">
        <f>C19</f>
        <v>4.5</v>
      </c>
      <c r="C19" s="64">
        <f>D19</f>
        <v>4.5</v>
      </c>
      <c r="D19" s="64">
        <v>4.5</v>
      </c>
      <c r="E19" s="64">
        <f>D19</f>
        <v>4.5</v>
      </c>
      <c r="F19" s="64">
        <f>E19</f>
        <v>4.5</v>
      </c>
      <c r="G19" s="64">
        <f>F19</f>
        <v>4.5</v>
      </c>
      <c r="H19" s="60"/>
      <c r="I19" s="75" t="s">
        <v>225</v>
      </c>
      <c r="J19" s="75" t="s">
        <v>226</v>
      </c>
      <c r="K19" s="77" t="s">
        <v>206</v>
      </c>
      <c r="L19" s="77" t="s">
        <v>227</v>
      </c>
      <c r="M19" s="77" t="s">
        <v>228</v>
      </c>
      <c r="N19" s="77" t="s">
        <v>229</v>
      </c>
    </row>
    <row r="20" ht="14.25" spans="1:14">
      <c r="A20" s="67" t="s">
        <v>127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ht="14.25" spans="1:14">
      <c r="A21" s="51" t="s">
        <v>182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9">
        <v>1</v>
      </c>
      <c r="B4" s="10">
        <v>11</v>
      </c>
      <c r="C4" s="359" t="s">
        <v>301</v>
      </c>
      <c r="D4" s="360" t="s">
        <v>302</v>
      </c>
      <c r="E4" s="44" t="s">
        <v>303</v>
      </c>
      <c r="F4" s="361" t="s">
        <v>304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305</v>
      </c>
    </row>
    <row r="5" spans="1:15">
      <c r="A5" s="9">
        <v>2</v>
      </c>
      <c r="B5" s="10">
        <v>23</v>
      </c>
      <c r="C5" s="359" t="s">
        <v>301</v>
      </c>
      <c r="D5" s="362" t="s">
        <v>306</v>
      </c>
      <c r="E5" s="44" t="s">
        <v>303</v>
      </c>
      <c r="F5" s="361" t="s">
        <v>304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305</v>
      </c>
    </row>
    <row r="6" spans="1:15">
      <c r="A6" s="9">
        <v>3</v>
      </c>
      <c r="B6" s="10">
        <v>1</v>
      </c>
      <c r="C6" s="359" t="s">
        <v>301</v>
      </c>
      <c r="D6" s="360" t="s">
        <v>307</v>
      </c>
      <c r="E6" s="44" t="s">
        <v>303</v>
      </c>
      <c r="F6" s="361" t="s">
        <v>304</v>
      </c>
      <c r="G6" s="10" t="s">
        <v>66</v>
      </c>
      <c r="H6" s="10" t="s">
        <v>66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4</v>
      </c>
      <c r="O6" s="10" t="s">
        <v>305</v>
      </c>
    </row>
    <row r="7" spans="1:15">
      <c r="A7" s="9"/>
      <c r="B7" s="10"/>
      <c r="C7" s="46"/>
      <c r="D7" s="21"/>
      <c r="E7" s="10"/>
      <c r="F7" s="46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308</v>
      </c>
      <c r="B12" s="12"/>
      <c r="C12" s="12"/>
      <c r="D12" s="13"/>
      <c r="E12" s="14"/>
      <c r="F12" s="27"/>
      <c r="G12" s="27"/>
      <c r="H12" s="27"/>
      <c r="I12" s="22"/>
      <c r="J12" s="11" t="s">
        <v>309</v>
      </c>
      <c r="K12" s="12"/>
      <c r="L12" s="12"/>
      <c r="M12" s="13"/>
      <c r="N12" s="12"/>
      <c r="O12" s="19"/>
    </row>
    <row r="13" ht="16.5" spans="1:15">
      <c r="A13" s="15" t="s">
        <v>310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2024-01-20T06:20:08Z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