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1527\1-16尾期第2批\"/>
    </mc:Choice>
  </mc:AlternateContent>
  <xr:revisionPtr revIDLastSave="0" documentId="13_ncr:1_{E9264ED9-0C71-41D7-BC93-297B3B4D0423}" xr6:coauthVersionLast="47" xr6:coauthVersionMax="47" xr10:uidLastSave="{00000000-0000-0000-0000-000000000000}"/>
  <bookViews>
    <workbookView xWindow="-120" yWindow="-120" windowWidth="20730" windowHeight="11160" tabRatio="830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G17" i="13"/>
  <c r="F17" i="13"/>
  <c r="E17" i="13"/>
  <c r="C17" i="13"/>
  <c r="B17" i="13"/>
  <c r="G16" i="13"/>
  <c r="F16" i="13"/>
  <c r="E16" i="13"/>
  <c r="C16" i="13"/>
  <c r="B16" i="13"/>
  <c r="G15" i="13"/>
  <c r="F15" i="13"/>
  <c r="E15" i="13"/>
  <c r="C15" i="13"/>
  <c r="B15" i="13"/>
  <c r="G14" i="13"/>
  <c r="F14" i="13"/>
  <c r="E14" i="13"/>
  <c r="C14" i="13"/>
  <c r="B14" i="13"/>
  <c r="G13" i="13"/>
  <c r="F13" i="13"/>
  <c r="E13" i="13"/>
  <c r="C13" i="13"/>
  <c r="B13" i="13"/>
  <c r="G12" i="13"/>
  <c r="F12" i="13"/>
  <c r="C12" i="13"/>
  <c r="B12" i="13"/>
  <c r="G11" i="13"/>
  <c r="F11" i="13"/>
  <c r="E11" i="13"/>
  <c r="C11" i="13"/>
  <c r="B11" i="13"/>
  <c r="G10" i="13"/>
  <c r="F10" i="13"/>
  <c r="E10" i="13"/>
  <c r="C10" i="13"/>
  <c r="B10" i="13"/>
  <c r="G9" i="13"/>
  <c r="F9" i="13"/>
  <c r="E9" i="13"/>
  <c r="C9" i="13"/>
  <c r="B9" i="13"/>
  <c r="G8" i="13"/>
  <c r="F8" i="13"/>
  <c r="E8" i="13"/>
  <c r="C8" i="13"/>
  <c r="B8" i="13"/>
  <c r="G7" i="13"/>
  <c r="F7" i="13"/>
  <c r="E7" i="13"/>
  <c r="C7" i="13"/>
  <c r="B7" i="13"/>
  <c r="G6" i="13"/>
  <c r="F6" i="13"/>
  <c r="E6" i="13"/>
  <c r="C6" i="13"/>
  <c r="B6" i="13"/>
</calcChain>
</file>

<file path=xl/sharedStrings.xml><?xml version="1.0" encoding="utf-8"?>
<sst xmlns="http://schemas.openxmlformats.org/spreadsheetml/2006/main" count="742" uniqueCount="350">
  <si>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</si>
  <si>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</si>
  <si>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</si>
  <si>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</si>
  <si>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</si>
  <si>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</si>
  <si>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</si>
  <si>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</si>
  <si>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</si>
  <si>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</si>
  <si>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</si>
  <si>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</si>
  <si>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</si>
  <si>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</si>
  <si>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</si>
  <si>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</si>
  <si>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</si>
  <si>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</si>
  <si>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</si>
  <si>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</si>
  <si>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</si>
  <si>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</si>
  <si>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</si>
  <si>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</si>
  <si>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</si>
  <si>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</si>
  <si>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</si>
  <si>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</si>
  <si>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</si>
  <si>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</si>
  <si>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</si>
  <si>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</si>
  <si>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</si>
  <si>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</si>
  <si>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</si>
  <si>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</si>
  <si>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</si>
  <si>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</si>
  <si>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</si>
  <si>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</si>
  <si>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</si>
  <si>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</si>
  <si>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</si>
  <si>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</si>
  <si>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</si>
  <si>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</si>
  <si>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</si>
  <si>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</si>
  <si>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</si>
  <si>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</si>
  <si>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</si>
  <si>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</si>
  <si>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</si>
  <si>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</si>
  <si>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</si>
  <si>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</si>
  <si>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</si>
  <si>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</si>
  <si>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</si>
  <si>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</si>
  <si>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TAJJAM81527</t>
  </si>
  <si>
    <t>合同交期</t>
  </si>
  <si>
    <t>2023/12/31 2024/2/10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</si>
  <si>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</si>
  <si>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</si>
  <si>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</si>
  <si>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</si>
  <si>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</si>
  <si>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</si>
  <si>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</si>
  <si>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</si>
  <si>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</si>
  <si>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</si>
  <si>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</si>
  <si>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</si>
  <si>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</si>
  <si>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</si>
  <si>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</si>
  <si>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</si>
  <si>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</si>
  <si>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</si>
  <si>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</si>
  <si>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</si>
  <si>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</si>
  <si>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</si>
  <si>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</si>
  <si>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</si>
  <si>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</si>
  <si>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</si>
  <si>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</si>
  <si>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</si>
  <si>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</si>
  <si>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</si>
  <si>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</si>
  <si>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</si>
  <si>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</si>
  <si>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</si>
  <si>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</si>
  <si>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</si>
  <si>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</si>
  <si>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</si>
  <si>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</si>
  <si>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</si>
  <si>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</si>
  <si>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</si>
  <si>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</si>
  <si>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</si>
  <si>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</si>
  <si>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</si>
  <si>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</si>
  <si>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</si>
  <si>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</si>
  <si>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</si>
  <si>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</si>
  <si>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</si>
  <si>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</si>
  <si>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</si>
  <si>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冷松绿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</si>
  <si>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</si>
  <si>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</si>
  <si>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</si>
  <si>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白色M码10件，L码10件，XL码10件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</si>
  <si>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</si>
  <si>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</si>
  <si>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</si>
  <si>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</si>
  <si>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</si>
  <si>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</t>
  </si>
  <si>
    <t>2、</t>
  </si>
  <si>
    <t>3、</t>
  </si>
  <si>
    <t>4、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</si>
  <si>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</si>
  <si>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</si>
  <si>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</si>
  <si>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</si>
  <si>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</si>
  <si>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</si>
  <si>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</si>
  <si>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</si>
  <si>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</si>
  <si>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</si>
  <si>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</si>
  <si>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</si>
  <si>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</si>
  <si>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</si>
  <si>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</si>
  <si>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</si>
  <si>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</si>
  <si>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</si>
  <si>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</si>
  <si>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白色洗前/洗后</t>
  </si>
  <si>
    <t>白色洗前</t>
  </si>
  <si>
    <t>165/88B</t>
  </si>
  <si>
    <t>170/92B</t>
  </si>
  <si>
    <t>175/96B</t>
  </si>
  <si>
    <t>180/100B</t>
  </si>
  <si>
    <t>185/104B</t>
  </si>
  <si>
    <t>190/108B</t>
  </si>
  <si>
    <t>L码</t>
  </si>
  <si>
    <t>后中长</t>
  </si>
  <si>
    <t>-0.5/-1</t>
  </si>
  <si>
    <t>-1</t>
  </si>
  <si>
    <t>胸围</t>
  </si>
  <si>
    <t>+0.5/0</t>
  </si>
  <si>
    <t>+1</t>
  </si>
  <si>
    <t>腰围</t>
  </si>
  <si>
    <t>106</t>
  </si>
  <si>
    <t>0/0</t>
  </si>
  <si>
    <t>0</t>
  </si>
  <si>
    <t>摆围</t>
  </si>
  <si>
    <t>0/1</t>
  </si>
  <si>
    <t>肩宽</t>
  </si>
  <si>
    <t>0/-0.3</t>
  </si>
  <si>
    <t>-0.5</t>
  </si>
  <si>
    <t>袖长</t>
  </si>
  <si>
    <t>-0.6</t>
  </si>
  <si>
    <t>袖肥/2</t>
  </si>
  <si>
    <t>袖口围/2</t>
  </si>
  <si>
    <t>+0.5</t>
  </si>
  <si>
    <t>下领围</t>
  </si>
  <si>
    <t>门禁长</t>
  </si>
  <si>
    <t>门禁宽</t>
  </si>
  <si>
    <t>袖口扁机宽</t>
  </si>
  <si>
    <t>-0.1/-0.1</t>
  </si>
  <si>
    <t>-0.1</t>
  </si>
  <si>
    <t xml:space="preserve">     初期请洗测2-3件，有问题的另加测量数量。</t>
  </si>
  <si>
    <t>验货时间：11-9</t>
  </si>
  <si>
    <t>跟单QC:黄志端</t>
  </si>
  <si>
    <t>工厂负责人：</t>
  </si>
  <si>
    <t>【附属资料确认】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</si>
  <si>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</si>
  <si>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</si>
  <si>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</si>
  <si>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</si>
  <si>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</si>
  <si>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</si>
  <si>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</si>
  <si>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</si>
  <si>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</si>
  <si>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</si>
  <si>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</si>
  <si>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</si>
  <si>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</si>
  <si>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</si>
  <si>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</si>
  <si>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</si>
  <si>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</si>
  <si>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</si>
  <si>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</si>
  <si>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</si>
  <si>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</si>
  <si>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</si>
  <si>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</si>
  <si>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</si>
  <si>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</si>
  <si>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</si>
  <si>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</si>
  <si>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</si>
  <si>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</si>
  <si>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</si>
  <si>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</si>
  <si>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</si>
  <si>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</si>
  <si>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</si>
  <si>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</si>
  <si>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</si>
  <si>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</si>
  <si>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</si>
  <si>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</si>
  <si>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</si>
  <si>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</si>
  <si>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</si>
  <si>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</si>
  <si>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</si>
  <si>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</si>
  <si>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</si>
  <si>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</si>
  <si>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</si>
  <si>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0/-0.5</t>
  </si>
  <si>
    <t>-0.8/-1.2</t>
  </si>
  <si>
    <t>-1/-1.3</t>
  </si>
  <si>
    <t>0/-1</t>
  </si>
  <si>
    <t>-0.2/-1</t>
  </si>
  <si>
    <t>+0.6/0</t>
  </si>
  <si>
    <t>+1/0</t>
  </si>
  <si>
    <t>-0.3/-0.5</t>
  </si>
  <si>
    <t>-0.2/-0.3</t>
  </si>
  <si>
    <t>+0.2/0</t>
  </si>
  <si>
    <t>+1/-0.2</t>
  </si>
  <si>
    <t>+1/+0.5</t>
  </si>
  <si>
    <t>-1/+0.5</t>
  </si>
  <si>
    <t>+0.3/+0.1</t>
  </si>
  <si>
    <t>+0.3/0</t>
  </si>
  <si>
    <t>+0.8/+0.5</t>
  </si>
  <si>
    <t>-0.3/0</t>
  </si>
  <si>
    <t>-0.5/-0.3</t>
  </si>
  <si>
    <t>-0.2/-0.5</t>
  </si>
  <si>
    <t>-0.1/-0.5</t>
  </si>
  <si>
    <t>0/+0.2</t>
  </si>
  <si>
    <t>+0.2/+0.2</t>
  </si>
  <si>
    <t>+0.5/+0.2</t>
  </si>
  <si>
    <t>+0.3/-0.5</t>
  </si>
  <si>
    <t>+0.5/-0.5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</si>
  <si>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</si>
  <si>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</si>
  <si>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</si>
  <si>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</si>
  <si>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</si>
  <si>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</si>
  <si>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</si>
  <si>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</si>
  <si>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</si>
  <si>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</si>
  <si>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</si>
  <si>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</si>
  <si>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</si>
  <si>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</si>
  <si>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</si>
  <si>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</si>
  <si>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</si>
  <si>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</si>
  <si>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</si>
  <si>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</si>
  <si>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</si>
  <si>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</si>
  <si>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</si>
  <si>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</si>
  <si>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</si>
  <si>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</si>
  <si>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</si>
  <si>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</si>
  <si>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</si>
  <si>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</si>
  <si>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</si>
  <si>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</si>
  <si>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</si>
  <si>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</si>
  <si>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</si>
  <si>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</si>
  <si>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</si>
  <si>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</si>
  <si>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</si>
  <si>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</si>
  <si>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</si>
  <si>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</si>
  <si>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</si>
  <si>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</si>
  <si>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</si>
  <si>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</si>
  <si>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</si>
  <si>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</si>
  <si>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</si>
  <si>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</si>
  <si>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</si>
  <si>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</si>
  <si>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</si>
  <si>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</si>
  <si>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</si>
  <si>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</si>
  <si>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</si>
  <si>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</si>
  <si>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</si>
  <si>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</si>
  <si>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</si>
  <si>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</si>
  <si>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</si>
  <si>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</si>
  <si>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</si>
  <si>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</si>
  <si>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</si>
  <si>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</si>
  <si>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</si>
  <si>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转印标</t>
  </si>
  <si>
    <t>未脱落</t>
  </si>
  <si>
    <t>左肩上</t>
  </si>
  <si>
    <t>印花</t>
  </si>
  <si>
    <t>未脱色</t>
  </si>
  <si>
    <t>制表时间：2023年10月25日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</si>
  <si>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</si>
  <si>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</si>
  <si>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</si>
  <si>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</si>
  <si>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</si>
  <si>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</si>
  <si>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矿石蓝</t>
    <phoneticPr fontId="38" type="noConversion"/>
  </si>
  <si>
    <t>白色</t>
    <phoneticPr fontId="38" type="noConversion"/>
  </si>
  <si>
    <t>冷松绿</t>
    <phoneticPr fontId="38" type="noConversion"/>
  </si>
  <si>
    <t>黑色</t>
    <phoneticPr fontId="38" type="noConversion"/>
  </si>
  <si>
    <t>本布脏污</t>
    <phoneticPr fontId="38" type="noConversion"/>
  </si>
  <si>
    <t>袖笼不圆顺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</si>
</sst>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4" xfId="4" applyFont="1" applyBorder="1" applyAlignment="1">
      <alignment horizontal="center"/>
    </xf>
    <xf numFmtId="178" fontId="18" fillId="0" borderId="2" xfId="4" applyNumberFormat="1" applyFont="1" applyBorder="1" applyAlignment="1">
      <alignment horizontal="center"/>
    </xf>
    <xf numFmtId="0" fontId="16" fillId="0" borderId="2" xfId="4" applyFont="1" applyBorder="1" applyAlignment="1">
      <alignment horizontal="center"/>
    </xf>
    <xf numFmtId="49" fontId="17" fillId="0" borderId="4" xfId="5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3" fillId="3" borderId="12" xfId="6" applyFont="1" applyFill="1" applyBorder="1"/>
    <xf numFmtId="0" fontId="14" fillId="3" borderId="12" xfId="6" applyFont="1" applyFill="1" applyBorder="1"/>
    <xf numFmtId="0" fontId="0" fillId="3" borderId="12" xfId="3" applyFont="1" applyFill="1" applyBorder="1">
      <alignment vertical="center"/>
    </xf>
    <xf numFmtId="0" fontId="0" fillId="3" borderId="0" xfId="3" applyFont="1" applyFill="1">
      <alignment vertical="center"/>
    </xf>
    <xf numFmtId="0" fontId="14" fillId="3" borderId="0" xfId="6" applyFont="1" applyFill="1"/>
    <xf numFmtId="0" fontId="13" fillId="3" borderId="10" xfId="2" applyFont="1" applyFill="1" applyBorder="1" applyAlignment="1">
      <alignment horizontal="left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15" xfId="6" applyFon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178" fontId="15" fillId="3" borderId="2" xfId="0" applyNumberFormat="1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center" vertical="center"/>
    </xf>
    <xf numFmtId="49" fontId="13" fillId="3" borderId="16" xfId="3" applyNumberFormat="1" applyFont="1" applyFill="1" applyBorder="1" applyAlignment="1">
      <alignment horizontal="center" vertical="center"/>
    </xf>
    <xf numFmtId="49" fontId="14" fillId="3" borderId="2" xfId="3" applyNumberFormat="1" applyFont="1" applyFill="1" applyBorder="1" applyAlignment="1">
      <alignment horizontal="center" vertical="center"/>
    </xf>
    <xf numFmtId="49" fontId="14" fillId="3" borderId="14" xfId="3" applyNumberFormat="1" applyFont="1" applyFill="1" applyBorder="1" applyAlignment="1">
      <alignment horizontal="center" vertical="center"/>
    </xf>
    <xf numFmtId="49" fontId="14" fillId="3" borderId="5" xfId="3" applyNumberFormat="1" applyFont="1" applyFill="1" applyBorder="1" applyAlignment="1">
      <alignment horizontal="center" vertical="center"/>
    </xf>
    <xf numFmtId="49" fontId="13" fillId="3" borderId="14" xfId="3" applyNumberFormat="1" applyFont="1" applyFill="1" applyBorder="1" applyAlignment="1">
      <alignment horizontal="center" vertical="center"/>
    </xf>
    <xf numFmtId="0" fontId="13" fillId="3" borderId="0" xfId="6" applyFont="1" applyFill="1"/>
    <xf numFmtId="14" fontId="13" fillId="3" borderId="0" xfId="6" applyNumberFormat="1" applyFont="1" applyFill="1"/>
    <xf numFmtId="0" fontId="19" fillId="0" borderId="0" xfId="2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9" fillId="0" borderId="19" xfId="2" applyFont="1" applyBorder="1">
      <alignment vertical="center"/>
    </xf>
    <xf numFmtId="0" fontId="21" fillId="0" borderId="19" xfId="2" applyFont="1" applyBorder="1">
      <alignment vertical="center"/>
    </xf>
    <xf numFmtId="0" fontId="21" fillId="0" borderId="20" xfId="2" applyFont="1" applyBorder="1">
      <alignment vertical="center"/>
    </xf>
    <xf numFmtId="0" fontId="22" fillId="0" borderId="21" xfId="2" applyFont="1" applyBorder="1" applyAlignment="1">
      <alignment horizontal="center" vertical="center"/>
    </xf>
    <xf numFmtId="0" fontId="21" fillId="0" borderId="21" xfId="2" applyFont="1" applyBorder="1">
      <alignment vertical="center"/>
    </xf>
    <xf numFmtId="0" fontId="21" fillId="0" borderId="20" xfId="2" applyFont="1" applyBorder="1" applyAlignment="1">
      <alignment horizontal="left" vertical="center"/>
    </xf>
    <xf numFmtId="0" fontId="22" fillId="0" borderId="21" xfId="2" applyFont="1" applyBorder="1" applyAlignment="1">
      <alignment horizontal="right" vertical="center"/>
    </xf>
    <xf numFmtId="0" fontId="21" fillId="0" borderId="21" xfId="2" applyFont="1" applyBorder="1" applyAlignment="1">
      <alignment horizontal="left" vertical="center"/>
    </xf>
    <xf numFmtId="0" fontId="21" fillId="0" borderId="22" xfId="2" applyFont="1" applyBorder="1">
      <alignment vertical="center"/>
    </xf>
    <xf numFmtId="0" fontId="21" fillId="0" borderId="23" xfId="2" applyFont="1" applyBorder="1">
      <alignment vertical="center"/>
    </xf>
    <xf numFmtId="0" fontId="9" fillId="0" borderId="23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1" fillId="0" borderId="18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21" fillId="0" borderId="19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/>
    </xf>
    <xf numFmtId="0" fontId="23" fillId="0" borderId="4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22" fillId="0" borderId="21" xfId="2" applyFont="1" applyBorder="1">
      <alignment vertical="center"/>
    </xf>
    <xf numFmtId="0" fontId="22" fillId="0" borderId="35" xfId="2" applyFont="1" applyBorder="1">
      <alignment vertical="center"/>
    </xf>
    <xf numFmtId="0" fontId="15" fillId="0" borderId="20" xfId="2" applyFont="1" applyBorder="1" applyAlignment="1">
      <alignment horizontal="center" vertical="center"/>
    </xf>
    <xf numFmtId="0" fontId="22" fillId="0" borderId="20" xfId="2" applyFont="1" applyBorder="1" applyAlignment="1">
      <alignment horizontal="left" vertical="center"/>
    </xf>
    <xf numFmtId="0" fontId="19" fillId="0" borderId="21" xfId="2" applyBorder="1" applyAlignment="1">
      <alignment horizontal="left" vertical="center"/>
    </xf>
    <xf numFmtId="0" fontId="19" fillId="0" borderId="21" xfId="2" applyBorder="1">
      <alignment vertical="center"/>
    </xf>
    <xf numFmtId="0" fontId="15" fillId="0" borderId="21" xfId="2" applyFont="1" applyBorder="1">
      <alignment vertical="center"/>
    </xf>
    <xf numFmtId="0" fontId="22" fillId="0" borderId="23" xfId="2" applyFont="1" applyBorder="1" applyAlignment="1">
      <alignment horizontal="left" vertical="center"/>
    </xf>
    <xf numFmtId="0" fontId="15" fillId="0" borderId="21" xfId="2" applyFont="1" applyBorder="1" applyAlignment="1">
      <alignment horizontal="center" vertical="center"/>
    </xf>
    <xf numFmtId="0" fontId="22" fillId="0" borderId="36" xfId="2" applyFont="1" applyBorder="1" applyAlignment="1">
      <alignment horizontal="left" vertical="center"/>
    </xf>
    <xf numFmtId="49" fontId="14" fillId="3" borderId="49" xfId="3" applyNumberFormat="1" applyFont="1" applyFill="1" applyBorder="1" applyAlignment="1">
      <alignment horizontal="center" vertical="center"/>
    </xf>
    <xf numFmtId="49" fontId="14" fillId="3" borderId="50" xfId="3" applyNumberFormat="1" applyFont="1" applyFill="1" applyBorder="1" applyAlignment="1">
      <alignment horizontal="center" vertical="center"/>
    </xf>
    <xf numFmtId="49" fontId="14" fillId="3" borderId="51" xfId="3" applyNumberFormat="1" applyFont="1" applyFill="1" applyBorder="1" applyAlignment="1">
      <alignment horizontal="center" vertical="center"/>
    </xf>
    <xf numFmtId="0" fontId="15" fillId="0" borderId="22" xfId="2" applyFont="1" applyBorder="1">
      <alignment vertical="center"/>
    </xf>
    <xf numFmtId="0" fontId="15" fillId="0" borderId="44" xfId="2" applyFont="1" applyBorder="1">
      <alignment vertical="center"/>
    </xf>
    <xf numFmtId="0" fontId="19" fillId="0" borderId="45" xfId="2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19" fillId="0" borderId="45" xfId="2" applyBorder="1">
      <alignment vertical="center"/>
    </xf>
    <xf numFmtId="0" fontId="15" fillId="0" borderId="45" xfId="2" applyFont="1" applyBorder="1">
      <alignment vertical="center"/>
    </xf>
    <xf numFmtId="0" fontId="15" fillId="0" borderId="44" xfId="2" applyFont="1" applyBorder="1" applyAlignment="1">
      <alignment horizontal="center" vertical="center"/>
    </xf>
    <xf numFmtId="0" fontId="22" fillId="0" borderId="45" xfId="2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9" fillId="0" borderId="45" xfId="2" applyBorder="1" applyAlignment="1">
      <alignment horizontal="center" vertical="center"/>
    </xf>
    <xf numFmtId="0" fontId="19" fillId="0" borderId="21" xfId="2" applyBorder="1" applyAlignment="1">
      <alignment horizontal="center" vertical="center"/>
    </xf>
    <xf numFmtId="0" fontId="25" fillId="0" borderId="53" xfId="2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9" fontId="22" fillId="0" borderId="21" xfId="2" applyNumberFormat="1" applyFont="1" applyBorder="1" applyAlignment="1">
      <alignment horizontal="center" vertical="center"/>
    </xf>
    <xf numFmtId="0" fontId="23" fillId="0" borderId="40" xfId="2" applyFont="1" applyBorder="1">
      <alignment vertical="center"/>
    </xf>
    <xf numFmtId="0" fontId="23" fillId="0" borderId="41" xfId="2" applyFont="1" applyBorder="1">
      <alignment vertical="center"/>
    </xf>
    <xf numFmtId="0" fontId="22" fillId="0" borderId="57" xfId="2" applyFont="1" applyBorder="1">
      <alignment vertical="center"/>
    </xf>
    <xf numFmtId="0" fontId="23" fillId="0" borderId="57" xfId="2" applyFont="1" applyBorder="1">
      <alignment vertical="center"/>
    </xf>
    <xf numFmtId="58" fontId="19" fillId="0" borderId="41" xfId="2" applyNumberFormat="1" applyBorder="1">
      <alignment vertical="center"/>
    </xf>
    <xf numFmtId="0" fontId="19" fillId="0" borderId="57" xfId="2" applyBorder="1">
      <alignment vertical="center"/>
    </xf>
    <xf numFmtId="0" fontId="22" fillId="0" borderId="48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8" fillId="0" borderId="35" xfId="2" applyFont="1" applyBorder="1" applyAlignment="1">
      <alignment horizontal="left" vertical="center" wrapText="1"/>
    </xf>
    <xf numFmtId="0" fontId="28" fillId="0" borderId="35" xfId="2" applyFont="1" applyBorder="1" applyAlignment="1">
      <alignment horizontal="left" vertical="center"/>
    </xf>
    <xf numFmtId="0" fontId="30" fillId="0" borderId="63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0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4" fillId="0" borderId="17" xfId="2" applyFont="1" applyBorder="1" applyAlignment="1">
      <alignment horizontal="center" vertical="top"/>
    </xf>
    <xf numFmtId="0" fontId="22" fillId="0" borderId="41" xfId="2" applyFont="1" applyBorder="1" applyAlignment="1">
      <alignment horizontal="center" vertical="center"/>
    </xf>
    <xf numFmtId="0" fontId="23" fillId="0" borderId="41" xfId="2" applyFont="1" applyBorder="1" applyAlignment="1">
      <alignment horizontal="center" vertical="center"/>
    </xf>
    <xf numFmtId="0" fontId="22" fillId="0" borderId="41" xfId="2" applyFont="1" applyBorder="1" applyAlignment="1">
      <alignment horizontal="center" vertical="center" shrinkToFit="1"/>
    </xf>
    <xf numFmtId="0" fontId="19" fillId="0" borderId="41" xfId="2" applyBorder="1" applyAlignment="1">
      <alignment horizontal="center" vertical="center"/>
    </xf>
    <xf numFmtId="0" fontId="19" fillId="0" borderId="46" xfId="2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2" fillId="0" borderId="21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14" fontId="22" fillId="0" borderId="21" xfId="2" applyNumberFormat="1" applyFont="1" applyBorder="1" applyAlignment="1">
      <alignment horizontal="center" vertical="center"/>
    </xf>
    <xf numFmtId="14" fontId="22" fillId="0" borderId="35" xfId="2" applyNumberFormat="1" applyFont="1" applyBorder="1" applyAlignment="1">
      <alignment horizontal="center" vertical="center"/>
    </xf>
    <xf numFmtId="0" fontId="22" fillId="0" borderId="26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22" fillId="0" borderId="23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22" fillId="0" borderId="23" xfId="2" applyNumberFormat="1" applyFont="1" applyBorder="1" applyAlignment="1">
      <alignment horizontal="center" vertical="center"/>
    </xf>
    <xf numFmtId="14" fontId="22" fillId="0" borderId="36" xfId="2" applyNumberFormat="1" applyFont="1" applyBorder="1" applyAlignment="1">
      <alignment horizontal="center" vertical="center"/>
    </xf>
    <xf numFmtId="0" fontId="15" fillId="0" borderId="52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0" fontId="23" fillId="0" borderId="43" xfId="2" applyFont="1" applyBorder="1" applyAlignment="1">
      <alignment horizontal="left" vertical="center"/>
    </xf>
    <xf numFmtId="0" fontId="23" fillId="0" borderId="42" xfId="2" applyFont="1" applyBorder="1" applyAlignment="1">
      <alignment horizontal="left" vertical="center"/>
    </xf>
    <xf numFmtId="0" fontId="23" fillId="0" borderId="47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39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9" fontId="22" fillId="0" borderId="30" xfId="2" applyNumberFormat="1" applyFont="1" applyBorder="1" applyAlignment="1">
      <alignment horizontal="left" vertical="center"/>
    </xf>
    <xf numFmtId="9" fontId="22" fillId="0" borderId="25" xfId="2" applyNumberFormat="1" applyFont="1" applyBorder="1" applyAlignment="1">
      <alignment horizontal="left" vertical="center"/>
    </xf>
    <xf numFmtId="9" fontId="22" fillId="0" borderId="37" xfId="2" applyNumberFormat="1" applyFont="1" applyBorder="1" applyAlignment="1">
      <alignment horizontal="left" vertical="center"/>
    </xf>
    <xf numFmtId="9" fontId="22" fillId="0" borderId="31" xfId="2" applyNumberFormat="1" applyFont="1" applyBorder="1" applyAlignment="1">
      <alignment horizontal="left" vertical="center"/>
    </xf>
    <xf numFmtId="9" fontId="22" fillId="0" borderId="32" xfId="2" applyNumberFormat="1" applyFont="1" applyBorder="1" applyAlignment="1">
      <alignment horizontal="left" vertical="center"/>
    </xf>
    <xf numFmtId="9" fontId="22" fillId="0" borderId="39" xfId="2" applyNumberFormat="1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2" fillId="0" borderId="55" xfId="2" applyFont="1" applyBorder="1" applyAlignment="1">
      <alignment horizontal="left" vertical="center"/>
    </xf>
    <xf numFmtId="0" fontId="22" fillId="0" borderId="56" xfId="2" applyFont="1" applyBorder="1" applyAlignment="1">
      <alignment horizontal="left" vertical="center"/>
    </xf>
    <xf numFmtId="0" fontId="22" fillId="0" borderId="59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27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27" fillId="0" borderId="42" xfId="2" applyFont="1" applyBorder="1" applyAlignment="1">
      <alignment horizontal="center" vertical="center"/>
    </xf>
    <xf numFmtId="0" fontId="23" fillId="0" borderId="29" xfId="2" applyFont="1" applyBorder="1" applyAlignment="1">
      <alignment horizontal="center" vertical="center"/>
    </xf>
    <xf numFmtId="0" fontId="23" fillId="0" borderId="60" xfId="2" applyFont="1" applyBorder="1" applyAlignment="1">
      <alignment horizontal="center" vertical="center"/>
    </xf>
    <xf numFmtId="0" fontId="22" fillId="0" borderId="57" xfId="2" applyFont="1" applyBorder="1" applyAlignment="1">
      <alignment horizontal="center" vertical="center"/>
    </xf>
    <xf numFmtId="0" fontId="22" fillId="0" borderId="58" xfId="2" applyFont="1" applyBorder="1" applyAlignment="1">
      <alignment horizontal="center" vertical="center"/>
    </xf>
    <xf numFmtId="0" fontId="22" fillId="0" borderId="52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22" fillId="0" borderId="58" xfId="2" applyFont="1" applyBorder="1" applyAlignment="1">
      <alignment horizontal="left" vertical="center"/>
    </xf>
    <xf numFmtId="0" fontId="13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14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21" fillId="0" borderId="1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21" fillId="0" borderId="35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20" fillId="0" borderId="17" xfId="2" applyFont="1" applyBorder="1" applyAlignment="1">
      <alignment horizontal="center" vertical="top"/>
    </xf>
    <xf numFmtId="0" fontId="22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22" fillId="0" borderId="23" xfId="2" applyFont="1" applyBorder="1" applyAlignment="1">
      <alignment horizontal="right" vertical="center"/>
    </xf>
    <xf numFmtId="0" fontId="21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19" fillId="0" borderId="23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30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19" fillId="0" borderId="28" xfId="2" applyBorder="1" applyAlignment="1">
      <alignment horizontal="left" vertical="center"/>
    </xf>
    <xf numFmtId="0" fontId="19" fillId="0" borderId="27" xfId="2" applyBorder="1" applyAlignment="1">
      <alignment horizontal="left" vertical="center"/>
    </xf>
    <xf numFmtId="0" fontId="19" fillId="0" borderId="38" xfId="2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9" fillId="3" borderId="2" xfId="6" applyFont="1" applyFill="1" applyBorder="1" applyAlignment="1">
      <alignment horizontal="center" vertical="center"/>
    </xf>
    <xf numFmtId="0" fontId="39" fillId="3" borderId="15" xfId="6" applyFont="1" applyFill="1" applyBorder="1" applyAlignment="1">
      <alignment horizontal="center" vertical="center"/>
    </xf>
    <xf numFmtId="0" fontId="40" fillId="0" borderId="28" xfId="2" applyFont="1" applyBorder="1" applyAlignment="1">
      <alignment horizontal="left" vertical="center"/>
    </xf>
  </cellXfs>
  <cellStyles count="7">
    <cellStyle name="常规" xfId="0" builtinId="0"/>
    <cellStyle name="常规 2" xfId="2" xr:uid="{00000000-0005-0000-0000-000032000000}"/>
    <cellStyle name="常规 23" xfId="4" xr:uid="{00000000-0005-0000-0000-000034000000}"/>
    <cellStyle name="常规 3" xfId="6" xr:uid="{00000000-0005-0000-0000-000036000000}"/>
    <cellStyle name="常规 4" xfId="3" xr:uid="{00000000-0005-0000-0000-000033000000}"/>
    <cellStyle name="常规 40" xfId="1" xr:uid="{00000000-0005-0000-0000-000031000000}"/>
    <cellStyle name="常规_110509_2006-09-28 2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1154642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1154642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1154642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1154642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1154642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1154642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882775" y="5657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1154642</xdr:colOff>
      <xdr:row>11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831975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1154642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755775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1154642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1154642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1882775" y="5657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55" customWidth="1"/>
    <col min="3" max="3" width="10.125" customWidth="1"/>
  </cols>
  <sheetData>
    <row r="1" spans="1:2" ht="21" customHeight="1" x14ac:dyDescent="0.15">
      <c r="A1" s="156"/>
      <c r="B1" s="157" t="s">
        <v>0</v>
      </c>
    </row>
    <row r="2" spans="1:2" x14ac:dyDescent="0.15">
      <c r="A2" s="5">
        <v>1</v>
      </c>
      <c r="B2" s="158" t="s">
        <v>1</v>
      </c>
    </row>
    <row r="3" spans="1:2" x14ac:dyDescent="0.15">
      <c r="A3" s="5">
        <v>2</v>
      </c>
      <c r="B3" s="158" t="s">
        <v>2</v>
      </c>
    </row>
    <row r="4" spans="1:2" x14ac:dyDescent="0.15">
      <c r="A4" s="5">
        <v>3</v>
      </c>
      <c r="B4" s="158" t="s">
        <v>3</v>
      </c>
    </row>
    <row r="5" spans="1:2" x14ac:dyDescent="0.15">
      <c r="A5" s="5">
        <v>4</v>
      </c>
      <c r="B5" s="158" t="s">
        <v>4</v>
      </c>
    </row>
    <row r="6" spans="1:2" x14ac:dyDescent="0.15">
      <c r="A6" s="5">
        <v>5</v>
      </c>
      <c r="B6" s="158" t="s">
        <v>5</v>
      </c>
    </row>
    <row r="7" spans="1:2" ht="13.5" customHeight="1" x14ac:dyDescent="0.15">
      <c r="A7" s="5">
        <v>6</v>
      </c>
      <c r="B7" s="158" t="s">
        <v>6</v>
      </c>
    </row>
    <row r="8" spans="1:2" s="154" customFormat="1" ht="15" customHeight="1" x14ac:dyDescent="0.15">
      <c r="A8" s="159">
        <v>7</v>
      </c>
      <c r="B8" s="160" t="s">
        <v>7</v>
      </c>
    </row>
    <row r="9" spans="1:2" x14ac:dyDescent="0.15">
      <c r="A9" s="5"/>
      <c r="B9" s="158"/>
    </row>
    <row r="10" spans="1:2" ht="18.95" customHeight="1" x14ac:dyDescent="0.15">
      <c r="A10" s="156"/>
      <c r="B10" s="161" t="s">
        <v>8</v>
      </c>
    </row>
    <row r="11" spans="1:2" ht="15.95" customHeight="1" x14ac:dyDescent="0.15">
      <c r="A11" s="5">
        <v>1</v>
      </c>
      <c r="B11" s="162" t="s">
        <v>9</v>
      </c>
    </row>
    <row r="12" spans="1:2" x14ac:dyDescent="0.15">
      <c r="A12" s="5">
        <v>2</v>
      </c>
      <c r="B12" s="158" t="s">
        <v>10</v>
      </c>
    </row>
    <row r="13" spans="1:2" x14ac:dyDescent="0.15">
      <c r="A13" s="5">
        <v>3</v>
      </c>
      <c r="B13" s="160" t="s">
        <v>11</v>
      </c>
    </row>
    <row r="14" spans="1:2" x14ac:dyDescent="0.15">
      <c r="A14" s="5">
        <v>4</v>
      </c>
      <c r="B14" s="158" t="s">
        <v>12</v>
      </c>
    </row>
    <row r="15" spans="1:2" x14ac:dyDescent="0.15">
      <c r="A15" s="5">
        <v>5</v>
      </c>
      <c r="B15" s="158" t="s">
        <v>13</v>
      </c>
    </row>
    <row r="16" spans="1:2" x14ac:dyDescent="0.15">
      <c r="A16" s="5">
        <v>6</v>
      </c>
      <c r="B16" s="158" t="s">
        <v>14</v>
      </c>
    </row>
    <row r="17" spans="1:2" x14ac:dyDescent="0.15">
      <c r="A17" s="5">
        <v>7</v>
      </c>
      <c r="B17" s="158" t="s">
        <v>15</v>
      </c>
    </row>
    <row r="18" spans="1:2" x14ac:dyDescent="0.15">
      <c r="A18" s="5"/>
      <c r="B18" s="158"/>
    </row>
    <row r="19" spans="1:2" ht="20.25" x14ac:dyDescent="0.15">
      <c r="A19" s="156"/>
      <c r="B19" s="157" t="s">
        <v>16</v>
      </c>
    </row>
    <row r="20" spans="1:2" x14ac:dyDescent="0.15">
      <c r="A20" s="5">
        <v>1</v>
      </c>
      <c r="B20" s="158" t="s">
        <v>17</v>
      </c>
    </row>
    <row r="21" spans="1:2" x14ac:dyDescent="0.15">
      <c r="A21" s="5">
        <v>2</v>
      </c>
      <c r="B21" s="158" t="s">
        <v>18</v>
      </c>
    </row>
    <row r="22" spans="1:2" x14ac:dyDescent="0.15">
      <c r="A22" s="5">
        <v>3</v>
      </c>
      <c r="B22" s="158" t="s">
        <v>19</v>
      </c>
    </row>
    <row r="23" spans="1:2" x14ac:dyDescent="0.15">
      <c r="A23" s="5">
        <v>4</v>
      </c>
      <c r="B23" s="158" t="s">
        <v>20</v>
      </c>
    </row>
    <row r="24" spans="1:2" x14ac:dyDescent="0.15">
      <c r="A24" s="5">
        <v>5</v>
      </c>
      <c r="B24" s="158" t="s">
        <v>21</v>
      </c>
    </row>
    <row r="25" spans="1:2" x14ac:dyDescent="0.15">
      <c r="A25" s="5">
        <v>6</v>
      </c>
      <c r="B25" s="158" t="s">
        <v>22</v>
      </c>
    </row>
    <row r="26" spans="1:2" x14ac:dyDescent="0.15">
      <c r="A26" s="5">
        <v>7</v>
      </c>
      <c r="B26" s="158" t="s">
        <v>23</v>
      </c>
    </row>
    <row r="27" spans="1:2" x14ac:dyDescent="0.15">
      <c r="A27" s="5"/>
      <c r="B27" s="158"/>
    </row>
    <row r="28" spans="1:2" ht="20.25" x14ac:dyDescent="0.15">
      <c r="A28" s="156"/>
      <c r="B28" s="157" t="s">
        <v>24</v>
      </c>
    </row>
    <row r="29" spans="1:2" x14ac:dyDescent="0.15">
      <c r="A29" s="5">
        <v>1</v>
      </c>
      <c r="B29" s="158" t="s">
        <v>25</v>
      </c>
    </row>
    <row r="30" spans="1:2" x14ac:dyDescent="0.15">
      <c r="A30" s="5">
        <v>2</v>
      </c>
      <c r="B30" s="158" t="s">
        <v>26</v>
      </c>
    </row>
    <row r="31" spans="1:2" x14ac:dyDescent="0.15">
      <c r="A31" s="5">
        <v>3</v>
      </c>
      <c r="B31" s="158" t="s">
        <v>27</v>
      </c>
    </row>
    <row r="32" spans="1:2" x14ac:dyDescent="0.15">
      <c r="A32" s="5">
        <v>4</v>
      </c>
      <c r="B32" s="158" t="s">
        <v>28</v>
      </c>
    </row>
    <row r="33" spans="1:2" x14ac:dyDescent="0.15">
      <c r="A33" s="5">
        <v>5</v>
      </c>
      <c r="B33" s="158" t="s">
        <v>29</v>
      </c>
    </row>
    <row r="34" spans="1:2" x14ac:dyDescent="0.15">
      <c r="A34" s="5">
        <v>6</v>
      </c>
      <c r="B34" s="158" t="s">
        <v>30</v>
      </c>
    </row>
    <row r="35" spans="1:2" x14ac:dyDescent="0.15">
      <c r="A35" s="5">
        <v>7</v>
      </c>
      <c r="B35" s="158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07" t="s">
        <v>318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4" s="1" customFormat="1" ht="16.5" x14ac:dyDescent="0.3">
      <c r="A2" s="24" t="s">
        <v>319</v>
      </c>
      <c r="B2" s="25" t="s">
        <v>265</v>
      </c>
      <c r="C2" s="25" t="s">
        <v>266</v>
      </c>
      <c r="D2" s="25" t="s">
        <v>267</v>
      </c>
      <c r="E2" s="25" t="s">
        <v>268</v>
      </c>
      <c r="F2" s="25" t="s">
        <v>269</v>
      </c>
      <c r="G2" s="24" t="s">
        <v>320</v>
      </c>
      <c r="H2" s="24" t="s">
        <v>321</v>
      </c>
      <c r="I2" s="24" t="s">
        <v>322</v>
      </c>
      <c r="J2" s="24" t="s">
        <v>321</v>
      </c>
      <c r="K2" s="24" t="s">
        <v>323</v>
      </c>
      <c r="L2" s="24" t="s">
        <v>321</v>
      </c>
      <c r="M2" s="25" t="s">
        <v>303</v>
      </c>
      <c r="N2" s="25" t="s">
        <v>278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26" t="s">
        <v>319</v>
      </c>
      <c r="B4" s="27" t="s">
        <v>324</v>
      </c>
      <c r="C4" s="27" t="s">
        <v>304</v>
      </c>
      <c r="D4" s="27" t="s">
        <v>267</v>
      </c>
      <c r="E4" s="25" t="s">
        <v>268</v>
      </c>
      <c r="F4" s="25" t="s">
        <v>269</v>
      </c>
      <c r="G4" s="24" t="s">
        <v>320</v>
      </c>
      <c r="H4" s="24" t="s">
        <v>321</v>
      </c>
      <c r="I4" s="24" t="s">
        <v>322</v>
      </c>
      <c r="J4" s="24" t="s">
        <v>321</v>
      </c>
      <c r="K4" s="24" t="s">
        <v>323</v>
      </c>
      <c r="L4" s="24" t="s">
        <v>321</v>
      </c>
      <c r="M4" s="25" t="s">
        <v>303</v>
      </c>
      <c r="N4" s="25" t="s">
        <v>278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31" t="s">
        <v>315</v>
      </c>
      <c r="B11" s="332"/>
      <c r="C11" s="332"/>
      <c r="D11" s="333"/>
      <c r="E11" s="334"/>
      <c r="F11" s="344"/>
      <c r="G11" s="335"/>
      <c r="H11" s="28"/>
      <c r="I11" s="331" t="s">
        <v>316</v>
      </c>
      <c r="J11" s="332"/>
      <c r="K11" s="332"/>
      <c r="L11" s="7"/>
      <c r="M11" s="7"/>
      <c r="N11" s="9"/>
    </row>
    <row r="12" spans="1:14" ht="16.5" x14ac:dyDescent="0.15">
      <c r="A12" s="314" t="s">
        <v>325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G24" sqref="G24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6.37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07" t="s">
        <v>326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2" s="1" customFormat="1" ht="16.5" x14ac:dyDescent="0.3">
      <c r="A2" s="3" t="s">
        <v>297</v>
      </c>
      <c r="B2" s="4" t="s">
        <v>269</v>
      </c>
      <c r="C2" s="4" t="s">
        <v>265</v>
      </c>
      <c r="D2" s="4" t="s">
        <v>266</v>
      </c>
      <c r="E2" s="4" t="s">
        <v>267</v>
      </c>
      <c r="F2" s="4" t="s">
        <v>268</v>
      </c>
      <c r="G2" s="3" t="s">
        <v>327</v>
      </c>
      <c r="H2" s="3" t="s">
        <v>328</v>
      </c>
      <c r="I2" s="3" t="s">
        <v>329</v>
      </c>
      <c r="J2" s="3" t="s">
        <v>330</v>
      </c>
      <c r="K2" s="4" t="s">
        <v>303</v>
      </c>
      <c r="L2" s="4" t="s">
        <v>278</v>
      </c>
    </row>
    <row r="3" spans="1:12" x14ac:dyDescent="0.15">
      <c r="A3" s="5"/>
      <c r="B3" s="10" t="s">
        <v>281</v>
      </c>
      <c r="C3" s="11">
        <v>230908063</v>
      </c>
      <c r="D3" s="10" t="s">
        <v>280</v>
      </c>
      <c r="E3" s="12" t="s">
        <v>118</v>
      </c>
      <c r="F3" s="13" t="s">
        <v>60</v>
      </c>
      <c r="G3" s="6" t="s">
        <v>331</v>
      </c>
      <c r="H3" s="6" t="s">
        <v>332</v>
      </c>
      <c r="I3" s="6"/>
      <c r="J3" s="6"/>
      <c r="K3" s="23" t="s">
        <v>333</v>
      </c>
      <c r="L3" s="6"/>
    </row>
    <row r="4" spans="1:12" x14ac:dyDescent="0.15">
      <c r="A4" s="5"/>
      <c r="B4" s="10" t="s">
        <v>281</v>
      </c>
      <c r="C4" s="11">
        <v>230914026</v>
      </c>
      <c r="D4" s="10" t="s">
        <v>280</v>
      </c>
      <c r="E4" s="10" t="s">
        <v>119</v>
      </c>
      <c r="F4" s="13" t="s">
        <v>60</v>
      </c>
      <c r="G4" s="6" t="s">
        <v>331</v>
      </c>
      <c r="H4" s="6" t="s">
        <v>332</v>
      </c>
      <c r="I4" s="6"/>
      <c r="J4" s="6"/>
      <c r="K4" s="23" t="s">
        <v>333</v>
      </c>
      <c r="L4" s="6"/>
    </row>
    <row r="5" spans="1:12" x14ac:dyDescent="0.15">
      <c r="A5" s="5"/>
      <c r="B5" s="10" t="s">
        <v>281</v>
      </c>
      <c r="C5" s="11">
        <v>230924034</v>
      </c>
      <c r="D5" s="10" t="s">
        <v>280</v>
      </c>
      <c r="E5" s="10" t="s">
        <v>116</v>
      </c>
      <c r="F5" s="13" t="s">
        <v>60</v>
      </c>
      <c r="G5" s="6" t="s">
        <v>331</v>
      </c>
      <c r="H5" s="6" t="s">
        <v>332</v>
      </c>
      <c r="I5" s="6"/>
      <c r="J5" s="6"/>
      <c r="K5" s="23" t="s">
        <v>333</v>
      </c>
      <c r="L5" s="6"/>
    </row>
    <row r="6" spans="1:12" x14ac:dyDescent="0.15">
      <c r="A6" s="5"/>
      <c r="B6" s="10" t="s">
        <v>281</v>
      </c>
      <c r="C6" s="10">
        <v>230918059</v>
      </c>
      <c r="D6" s="10" t="s">
        <v>280</v>
      </c>
      <c r="E6" s="14" t="s">
        <v>117</v>
      </c>
      <c r="F6" s="13" t="s">
        <v>60</v>
      </c>
      <c r="G6" s="6" t="s">
        <v>331</v>
      </c>
      <c r="H6" s="6" t="s">
        <v>332</v>
      </c>
      <c r="I6" s="6"/>
      <c r="J6" s="6"/>
      <c r="K6" s="23" t="s">
        <v>333</v>
      </c>
      <c r="L6" s="6"/>
    </row>
    <row r="7" spans="1:12" x14ac:dyDescent="0.15">
      <c r="A7" s="5"/>
      <c r="B7" s="10" t="s">
        <v>281</v>
      </c>
      <c r="C7" s="11">
        <v>230908063</v>
      </c>
      <c r="D7" s="10" t="s">
        <v>280</v>
      </c>
      <c r="E7" s="12" t="s">
        <v>118</v>
      </c>
      <c r="F7" s="13" t="s">
        <v>60</v>
      </c>
      <c r="G7" s="6" t="s">
        <v>334</v>
      </c>
      <c r="H7" s="6"/>
      <c r="I7" s="6" t="s">
        <v>335</v>
      </c>
      <c r="J7" s="6"/>
      <c r="K7" s="6" t="s">
        <v>336</v>
      </c>
      <c r="L7" s="5"/>
    </row>
    <row r="8" spans="1:12" x14ac:dyDescent="0.15">
      <c r="A8" s="5"/>
      <c r="B8" s="10" t="s">
        <v>281</v>
      </c>
      <c r="C8" s="11">
        <v>230914026</v>
      </c>
      <c r="D8" s="10" t="s">
        <v>280</v>
      </c>
      <c r="E8" s="10" t="s">
        <v>119</v>
      </c>
      <c r="F8" s="13" t="s">
        <v>60</v>
      </c>
      <c r="G8" s="6" t="s">
        <v>334</v>
      </c>
      <c r="H8" s="6"/>
      <c r="I8" s="6" t="s">
        <v>335</v>
      </c>
      <c r="J8" s="5"/>
      <c r="K8" s="6" t="s">
        <v>336</v>
      </c>
      <c r="L8" s="5"/>
    </row>
    <row r="9" spans="1:12" x14ac:dyDescent="0.15">
      <c r="A9" s="5"/>
      <c r="B9" s="10" t="s">
        <v>281</v>
      </c>
      <c r="C9" s="11">
        <v>230924034</v>
      </c>
      <c r="D9" s="10" t="s">
        <v>280</v>
      </c>
      <c r="E9" s="10" t="s">
        <v>116</v>
      </c>
      <c r="F9" s="13" t="s">
        <v>60</v>
      </c>
      <c r="G9" s="6" t="s">
        <v>334</v>
      </c>
      <c r="H9" s="6"/>
      <c r="I9" s="6" t="s">
        <v>335</v>
      </c>
      <c r="J9" s="5"/>
      <c r="K9" s="6" t="s">
        <v>336</v>
      </c>
      <c r="L9" s="5"/>
    </row>
    <row r="10" spans="1:12" x14ac:dyDescent="0.15">
      <c r="A10" s="5"/>
      <c r="B10" s="10" t="s">
        <v>281</v>
      </c>
      <c r="C10" s="10">
        <v>230918059</v>
      </c>
      <c r="D10" s="10" t="s">
        <v>280</v>
      </c>
      <c r="E10" s="14" t="s">
        <v>117</v>
      </c>
      <c r="F10" s="13" t="s">
        <v>60</v>
      </c>
      <c r="G10" s="6" t="s">
        <v>334</v>
      </c>
      <c r="H10" s="5"/>
      <c r="I10" s="6" t="s">
        <v>335</v>
      </c>
      <c r="J10" s="5"/>
      <c r="K10" s="6" t="s">
        <v>336</v>
      </c>
      <c r="L10" s="5"/>
    </row>
    <row r="11" spans="1:12" x14ac:dyDescent="0.15">
      <c r="A11" s="5"/>
      <c r="B11" s="6"/>
      <c r="C11" s="15"/>
      <c r="D11" s="6"/>
      <c r="E11" s="16"/>
      <c r="F11" s="17"/>
      <c r="G11" s="6"/>
      <c r="H11" s="5"/>
      <c r="I11" s="6"/>
      <c r="J11" s="5"/>
      <c r="K11" s="23"/>
      <c r="L11" s="5"/>
    </row>
    <row r="12" spans="1:12" x14ac:dyDescent="0.15">
      <c r="A12" s="5"/>
      <c r="B12" s="6"/>
      <c r="C12" s="15"/>
      <c r="D12" s="6"/>
      <c r="E12" s="16"/>
      <c r="F12" s="17"/>
      <c r="G12" s="6"/>
      <c r="H12" s="5"/>
      <c r="I12" s="6"/>
      <c r="J12" s="5"/>
      <c r="K12" s="23"/>
      <c r="L12" s="5"/>
    </row>
    <row r="13" spans="1:12" x14ac:dyDescent="0.15">
      <c r="A13" s="5"/>
      <c r="B13" s="6"/>
      <c r="C13" s="15"/>
      <c r="D13" s="6"/>
      <c r="E13" s="18"/>
      <c r="F13" s="5"/>
      <c r="G13" s="6"/>
      <c r="H13" s="5"/>
      <c r="I13" s="6"/>
      <c r="J13" s="5"/>
      <c r="K13" s="23"/>
      <c r="L13" s="5"/>
    </row>
    <row r="14" spans="1:12" x14ac:dyDescent="0.15">
      <c r="A14" s="5"/>
      <c r="B14" s="6"/>
      <c r="C14" s="19"/>
      <c r="D14" s="6"/>
      <c r="E14" s="5"/>
      <c r="F14" s="5"/>
      <c r="G14" s="6"/>
      <c r="H14" s="5"/>
      <c r="I14" s="6"/>
      <c r="J14" s="5"/>
      <c r="K14" s="23"/>
      <c r="L14" s="5"/>
    </row>
    <row r="15" spans="1:12" x14ac:dyDescent="0.15">
      <c r="A15" s="5"/>
      <c r="B15" s="6"/>
      <c r="C15" s="19"/>
      <c r="D15" s="6"/>
      <c r="E15" s="5"/>
      <c r="F15" s="5"/>
      <c r="G15" s="6"/>
      <c r="H15" s="5"/>
      <c r="I15" s="6"/>
      <c r="J15" s="5"/>
      <c r="K15" s="23"/>
      <c r="L15" s="5"/>
    </row>
    <row r="16" spans="1:12" x14ac:dyDescent="0.15">
      <c r="A16" s="5"/>
      <c r="B16" s="6"/>
      <c r="C16" s="20"/>
      <c r="D16" s="6"/>
      <c r="E16" s="21"/>
      <c r="F16" s="5"/>
      <c r="G16" s="6"/>
      <c r="H16" s="6"/>
      <c r="I16" s="6"/>
      <c r="J16" s="5"/>
      <c r="K16" s="23"/>
      <c r="L16" s="5"/>
    </row>
    <row r="17" spans="1:12" x14ac:dyDescent="0.15">
      <c r="A17" s="5"/>
      <c r="B17" s="6"/>
      <c r="C17" s="5"/>
      <c r="D17" s="6"/>
      <c r="E17" s="5"/>
      <c r="F17" s="5"/>
      <c r="G17" s="6"/>
      <c r="H17" s="5"/>
      <c r="I17" s="6"/>
      <c r="J17" s="5"/>
      <c r="K17" s="23"/>
      <c r="L17" s="5"/>
    </row>
    <row r="18" spans="1:12" x14ac:dyDescent="0.15">
      <c r="A18" s="5"/>
      <c r="B18" s="6"/>
      <c r="C18" s="22"/>
      <c r="D18" s="6"/>
      <c r="E18" s="21"/>
      <c r="F18" s="5"/>
      <c r="G18" s="6"/>
      <c r="H18" s="5"/>
      <c r="I18" s="6"/>
      <c r="J18" s="5"/>
      <c r="K18" s="23"/>
      <c r="L18" s="5"/>
    </row>
    <row r="19" spans="1:12" s="2" customFormat="1" ht="32.1" customHeight="1" x14ac:dyDescent="0.15">
      <c r="A19" s="331" t="s">
        <v>337</v>
      </c>
      <c r="B19" s="332"/>
      <c r="C19" s="332"/>
      <c r="D19" s="332"/>
      <c r="E19" s="333"/>
      <c r="F19" s="334"/>
      <c r="G19" s="335"/>
      <c r="H19" s="331" t="s">
        <v>338</v>
      </c>
      <c r="I19" s="332"/>
      <c r="J19" s="332"/>
      <c r="K19" s="7"/>
      <c r="L19" s="9"/>
    </row>
    <row r="20" spans="1:12" ht="72" customHeight="1" x14ac:dyDescent="0.15">
      <c r="A20" s="314" t="s">
        <v>339</v>
      </c>
      <c r="B20" s="314"/>
      <c r="C20" s="315"/>
      <c r="D20" s="315"/>
      <c r="E20" s="315"/>
      <c r="F20" s="315"/>
      <c r="G20" s="315"/>
      <c r="H20" s="315"/>
      <c r="I20" s="315"/>
      <c r="J20" s="315"/>
      <c r="K20" s="315"/>
      <c r="L20" s="315"/>
    </row>
  </sheetData>
  <mergeCells count="5">
    <mergeCell ref="A1:J1"/>
    <mergeCell ref="A19:E19"/>
    <mergeCell ref="F19:G19"/>
    <mergeCell ref="H19:J19"/>
    <mergeCell ref="A20:L20"/>
  </mergeCells>
  <phoneticPr fontId="38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07" t="s">
        <v>340</v>
      </c>
      <c r="B1" s="307"/>
      <c r="C1" s="307"/>
      <c r="D1" s="307"/>
      <c r="E1" s="307"/>
      <c r="F1" s="307"/>
      <c r="G1" s="307"/>
      <c r="H1" s="307"/>
      <c r="I1" s="307"/>
    </row>
    <row r="2" spans="1:9" s="1" customFormat="1" ht="16.5" x14ac:dyDescent="0.3">
      <c r="A2" s="316" t="s">
        <v>264</v>
      </c>
      <c r="B2" s="317" t="s">
        <v>269</v>
      </c>
      <c r="C2" s="317" t="s">
        <v>304</v>
      </c>
      <c r="D2" s="317" t="s">
        <v>267</v>
      </c>
      <c r="E2" s="317" t="s">
        <v>268</v>
      </c>
      <c r="F2" s="3" t="s">
        <v>341</v>
      </c>
      <c r="G2" s="3" t="s">
        <v>288</v>
      </c>
      <c r="H2" s="322" t="s">
        <v>289</v>
      </c>
      <c r="I2" s="326" t="s">
        <v>291</v>
      </c>
    </row>
    <row r="3" spans="1:9" s="1" customFormat="1" ht="16.5" x14ac:dyDescent="0.3">
      <c r="A3" s="316"/>
      <c r="B3" s="318"/>
      <c r="C3" s="318"/>
      <c r="D3" s="318"/>
      <c r="E3" s="318"/>
      <c r="F3" s="3" t="s">
        <v>342</v>
      </c>
      <c r="G3" s="3" t="s">
        <v>292</v>
      </c>
      <c r="H3" s="323"/>
      <c r="I3" s="327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282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31" t="s">
        <v>315</v>
      </c>
      <c r="B12" s="332"/>
      <c r="C12" s="332"/>
      <c r="D12" s="333"/>
      <c r="E12" s="8"/>
      <c r="F12" s="331" t="s">
        <v>316</v>
      </c>
      <c r="G12" s="332"/>
      <c r="H12" s="333"/>
      <c r="I12" s="9"/>
    </row>
    <row r="13" spans="1:9" ht="45.75" customHeight="1" x14ac:dyDescent="0.15">
      <c r="A13" s="314" t="s">
        <v>343</v>
      </c>
      <c r="B13" s="314"/>
      <c r="C13" s="315"/>
      <c r="D13" s="315"/>
      <c r="E13" s="315"/>
      <c r="F13" s="315"/>
      <c r="G13" s="315"/>
      <c r="H13" s="315"/>
      <c r="I13" s="31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3" t="s">
        <v>32</v>
      </c>
      <c r="C2" s="164"/>
      <c r="D2" s="164"/>
      <c r="E2" s="164"/>
      <c r="F2" s="164"/>
      <c r="G2" s="164"/>
      <c r="H2" s="164"/>
      <c r="I2" s="165"/>
    </row>
    <row r="3" spans="2:9" ht="27.95" customHeight="1" x14ac:dyDescent="0.25">
      <c r="B3" s="142"/>
      <c r="C3" s="143"/>
      <c r="D3" s="166" t="s">
        <v>33</v>
      </c>
      <c r="E3" s="167"/>
      <c r="F3" s="168" t="s">
        <v>34</v>
      </c>
      <c r="G3" s="169"/>
      <c r="H3" s="166" t="s">
        <v>35</v>
      </c>
      <c r="I3" s="170"/>
    </row>
    <row r="4" spans="2:9" ht="27.95" customHeight="1" x14ac:dyDescent="0.25">
      <c r="B4" s="142" t="s">
        <v>36</v>
      </c>
      <c r="C4" s="143" t="s">
        <v>37</v>
      </c>
      <c r="D4" s="143" t="s">
        <v>38</v>
      </c>
      <c r="E4" s="143" t="s">
        <v>39</v>
      </c>
      <c r="F4" s="144" t="s">
        <v>38</v>
      </c>
      <c r="G4" s="144" t="s">
        <v>39</v>
      </c>
      <c r="H4" s="143" t="s">
        <v>38</v>
      </c>
      <c r="I4" s="151" t="s">
        <v>39</v>
      </c>
    </row>
    <row r="5" spans="2:9" ht="27.95" customHeight="1" x14ac:dyDescent="0.15">
      <c r="B5" s="145" t="s">
        <v>40</v>
      </c>
      <c r="C5" s="5">
        <v>13</v>
      </c>
      <c r="D5" s="5">
        <v>0</v>
      </c>
      <c r="E5" s="5">
        <v>1</v>
      </c>
      <c r="F5" s="146">
        <v>0</v>
      </c>
      <c r="G5" s="146">
        <v>1</v>
      </c>
      <c r="H5" s="5">
        <v>1</v>
      </c>
      <c r="I5" s="152">
        <v>2</v>
      </c>
    </row>
    <row r="6" spans="2:9" ht="27.95" customHeight="1" x14ac:dyDescent="0.15">
      <c r="B6" s="145" t="s">
        <v>41</v>
      </c>
      <c r="C6" s="5">
        <v>20</v>
      </c>
      <c r="D6" s="5">
        <v>0</v>
      </c>
      <c r="E6" s="5">
        <v>1</v>
      </c>
      <c r="F6" s="146">
        <v>1</v>
      </c>
      <c r="G6" s="146">
        <v>2</v>
      </c>
      <c r="H6" s="5">
        <v>2</v>
      </c>
      <c r="I6" s="152">
        <v>3</v>
      </c>
    </row>
    <row r="7" spans="2:9" ht="27.95" customHeight="1" x14ac:dyDescent="0.15">
      <c r="B7" s="145" t="s">
        <v>42</v>
      </c>
      <c r="C7" s="5">
        <v>32</v>
      </c>
      <c r="D7" s="5">
        <v>0</v>
      </c>
      <c r="E7" s="5">
        <v>1</v>
      </c>
      <c r="F7" s="146">
        <v>2</v>
      </c>
      <c r="G7" s="146">
        <v>3</v>
      </c>
      <c r="H7" s="5">
        <v>3</v>
      </c>
      <c r="I7" s="152">
        <v>4</v>
      </c>
    </row>
    <row r="8" spans="2:9" ht="27.95" customHeight="1" x14ac:dyDescent="0.15">
      <c r="B8" s="145" t="s">
        <v>43</v>
      </c>
      <c r="C8" s="5">
        <v>50</v>
      </c>
      <c r="D8" s="5">
        <v>1</v>
      </c>
      <c r="E8" s="5">
        <v>2</v>
      </c>
      <c r="F8" s="146">
        <v>3</v>
      </c>
      <c r="G8" s="146">
        <v>4</v>
      </c>
      <c r="H8" s="5">
        <v>5</v>
      </c>
      <c r="I8" s="152">
        <v>6</v>
      </c>
    </row>
    <row r="9" spans="2:9" ht="27.95" customHeight="1" x14ac:dyDescent="0.15">
      <c r="B9" s="145" t="s">
        <v>44</v>
      </c>
      <c r="C9" s="5">
        <v>80</v>
      </c>
      <c r="D9" s="5">
        <v>2</v>
      </c>
      <c r="E9" s="5">
        <v>3</v>
      </c>
      <c r="F9" s="146">
        <v>5</v>
      </c>
      <c r="G9" s="146">
        <v>6</v>
      </c>
      <c r="H9" s="5">
        <v>7</v>
      </c>
      <c r="I9" s="152">
        <v>8</v>
      </c>
    </row>
    <row r="10" spans="2:9" ht="27.95" customHeight="1" x14ac:dyDescent="0.15">
      <c r="B10" s="145" t="s">
        <v>45</v>
      </c>
      <c r="C10" s="5">
        <v>125</v>
      </c>
      <c r="D10" s="5">
        <v>3</v>
      </c>
      <c r="E10" s="5">
        <v>4</v>
      </c>
      <c r="F10" s="146">
        <v>7</v>
      </c>
      <c r="G10" s="146">
        <v>8</v>
      </c>
      <c r="H10" s="5">
        <v>10</v>
      </c>
      <c r="I10" s="152">
        <v>11</v>
      </c>
    </row>
    <row r="11" spans="2:9" ht="27.95" customHeight="1" x14ac:dyDescent="0.15">
      <c r="B11" s="145" t="s">
        <v>46</v>
      </c>
      <c r="C11" s="5">
        <v>200</v>
      </c>
      <c r="D11" s="5">
        <v>5</v>
      </c>
      <c r="E11" s="5">
        <v>6</v>
      </c>
      <c r="F11" s="146">
        <v>10</v>
      </c>
      <c r="G11" s="146">
        <v>11</v>
      </c>
      <c r="H11" s="5">
        <v>14</v>
      </c>
      <c r="I11" s="152">
        <v>15</v>
      </c>
    </row>
    <row r="12" spans="2:9" ht="27.95" customHeight="1" x14ac:dyDescent="0.15">
      <c r="B12" s="147" t="s">
        <v>47</v>
      </c>
      <c r="C12" s="148">
        <v>315</v>
      </c>
      <c r="D12" s="148">
        <v>7</v>
      </c>
      <c r="E12" s="148">
        <v>8</v>
      </c>
      <c r="F12" s="149">
        <v>14</v>
      </c>
      <c r="G12" s="149">
        <v>15</v>
      </c>
      <c r="H12" s="148">
        <v>21</v>
      </c>
      <c r="I12" s="153">
        <v>22</v>
      </c>
    </row>
    <row r="14" spans="2:9" x14ac:dyDescent="0.15">
      <c r="B14" s="150" t="s">
        <v>48</v>
      </c>
      <c r="C14" s="150"/>
      <c r="D14" s="150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zoomScale="125" zoomScaleNormal="125" zoomScalePageLayoutView="125" workbookViewId="0">
      <selection activeCell="A24" sqref="A24"/>
    </sheetView>
  </sheetViews>
  <sheetFormatPr defaultColWidth="10.375" defaultRowHeight="16.5" customHeight="1" x14ac:dyDescent="0.15"/>
  <cols>
    <col min="1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 x14ac:dyDescent="0.15">
      <c r="A1" s="171" t="s">
        <v>49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4.25" x14ac:dyDescent="0.15">
      <c r="A2" s="99" t="s">
        <v>50</v>
      </c>
      <c r="B2" s="172" t="s">
        <v>51</v>
      </c>
      <c r="C2" s="172"/>
      <c r="D2" s="173" t="s">
        <v>52</v>
      </c>
      <c r="E2" s="173"/>
      <c r="F2" s="174" t="s">
        <v>53</v>
      </c>
      <c r="G2" s="174"/>
      <c r="H2" s="100" t="s">
        <v>54</v>
      </c>
      <c r="I2" s="175" t="s">
        <v>55</v>
      </c>
      <c r="J2" s="175"/>
      <c r="K2" s="176"/>
    </row>
    <row r="3" spans="1:11" ht="14.25" x14ac:dyDescent="0.15">
      <c r="A3" s="177" t="s">
        <v>56</v>
      </c>
      <c r="B3" s="178"/>
      <c r="C3" s="179"/>
      <c r="D3" s="180" t="s">
        <v>57</v>
      </c>
      <c r="E3" s="181"/>
      <c r="F3" s="181"/>
      <c r="G3" s="182"/>
      <c r="H3" s="180" t="s">
        <v>58</v>
      </c>
      <c r="I3" s="181"/>
      <c r="J3" s="181"/>
      <c r="K3" s="182"/>
    </row>
    <row r="4" spans="1:11" ht="14.25" x14ac:dyDescent="0.15">
      <c r="A4" s="101" t="s">
        <v>59</v>
      </c>
      <c r="B4" s="183" t="s">
        <v>60</v>
      </c>
      <c r="C4" s="184"/>
      <c r="D4" s="185" t="s">
        <v>61</v>
      </c>
      <c r="E4" s="186"/>
      <c r="F4" s="187" t="s">
        <v>62</v>
      </c>
      <c r="G4" s="188"/>
      <c r="H4" s="185" t="s">
        <v>63</v>
      </c>
      <c r="I4" s="186"/>
      <c r="J4" s="102" t="s">
        <v>64</v>
      </c>
      <c r="K4" s="103" t="s">
        <v>65</v>
      </c>
    </row>
    <row r="5" spans="1:11" ht="14.25" x14ac:dyDescent="0.15">
      <c r="A5" s="104" t="s">
        <v>66</v>
      </c>
      <c r="B5" s="183" t="s">
        <v>67</v>
      </c>
      <c r="C5" s="184"/>
      <c r="D5" s="185" t="s">
        <v>68</v>
      </c>
      <c r="E5" s="186"/>
      <c r="F5" s="187">
        <v>45233</v>
      </c>
      <c r="G5" s="188"/>
      <c r="H5" s="185" t="s">
        <v>69</v>
      </c>
      <c r="I5" s="186"/>
      <c r="J5" s="102" t="s">
        <v>64</v>
      </c>
      <c r="K5" s="103" t="s">
        <v>65</v>
      </c>
    </row>
    <row r="6" spans="1:11" ht="14.25" x14ac:dyDescent="0.15">
      <c r="A6" s="101" t="s">
        <v>70</v>
      </c>
      <c r="B6" s="105">
        <v>4</v>
      </c>
      <c r="C6" s="106">
        <v>6</v>
      </c>
      <c r="D6" s="104" t="s">
        <v>71</v>
      </c>
      <c r="E6" s="111"/>
      <c r="F6" s="187">
        <v>45280</v>
      </c>
      <c r="G6" s="188"/>
      <c r="H6" s="185" t="s">
        <v>72</v>
      </c>
      <c r="I6" s="186"/>
      <c r="J6" s="102" t="s">
        <v>64</v>
      </c>
      <c r="K6" s="103" t="s">
        <v>65</v>
      </c>
    </row>
    <row r="7" spans="1:11" ht="14.25" x14ac:dyDescent="0.15">
      <c r="A7" s="101" t="s">
        <v>73</v>
      </c>
      <c r="B7" s="189">
        <v>50834</v>
      </c>
      <c r="C7" s="190"/>
      <c r="D7" s="104" t="s">
        <v>74</v>
      </c>
      <c r="E7" s="110"/>
      <c r="F7" s="187">
        <v>45285</v>
      </c>
      <c r="G7" s="188"/>
      <c r="H7" s="185" t="s">
        <v>75</v>
      </c>
      <c r="I7" s="186"/>
      <c r="J7" s="102" t="s">
        <v>64</v>
      </c>
      <c r="K7" s="103" t="s">
        <v>65</v>
      </c>
    </row>
    <row r="8" spans="1:11" ht="14.25" x14ac:dyDescent="0.15">
      <c r="A8" s="118"/>
      <c r="B8" s="191"/>
      <c r="C8" s="192"/>
      <c r="D8" s="193" t="s">
        <v>76</v>
      </c>
      <c r="E8" s="194"/>
      <c r="F8" s="195">
        <v>45288</v>
      </c>
      <c r="G8" s="196"/>
      <c r="H8" s="193" t="s">
        <v>77</v>
      </c>
      <c r="I8" s="194"/>
      <c r="J8" s="112" t="s">
        <v>64</v>
      </c>
      <c r="K8" s="114" t="s">
        <v>65</v>
      </c>
    </row>
    <row r="9" spans="1:11" ht="14.25" x14ac:dyDescent="0.15">
      <c r="A9" s="197" t="s">
        <v>78</v>
      </c>
      <c r="B9" s="198"/>
      <c r="C9" s="198"/>
      <c r="D9" s="198"/>
      <c r="E9" s="198"/>
      <c r="F9" s="198"/>
      <c r="G9" s="198"/>
      <c r="H9" s="198"/>
      <c r="I9" s="198"/>
      <c r="J9" s="198"/>
      <c r="K9" s="199"/>
    </row>
    <row r="10" spans="1:11" ht="14.25" x14ac:dyDescent="0.15">
      <c r="A10" s="200" t="s">
        <v>79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4.25" x14ac:dyDescent="0.15">
      <c r="A11" s="119" t="s">
        <v>80</v>
      </c>
      <c r="B11" s="120" t="s">
        <v>81</v>
      </c>
      <c r="C11" s="121" t="s">
        <v>82</v>
      </c>
      <c r="D11" s="122"/>
      <c r="E11" s="123" t="s">
        <v>83</v>
      </c>
      <c r="F11" s="120" t="s">
        <v>81</v>
      </c>
      <c r="G11" s="121" t="s">
        <v>82</v>
      </c>
      <c r="H11" s="121" t="s">
        <v>84</v>
      </c>
      <c r="I11" s="123" t="s">
        <v>85</v>
      </c>
      <c r="J11" s="120" t="s">
        <v>81</v>
      </c>
      <c r="K11" s="138" t="s">
        <v>82</v>
      </c>
    </row>
    <row r="12" spans="1:11" ht="14.25" x14ac:dyDescent="0.15">
      <c r="A12" s="104" t="s">
        <v>86</v>
      </c>
      <c r="B12" s="109" t="s">
        <v>81</v>
      </c>
      <c r="C12" s="102" t="s">
        <v>82</v>
      </c>
      <c r="D12" s="110"/>
      <c r="E12" s="111" t="s">
        <v>87</v>
      </c>
      <c r="F12" s="109" t="s">
        <v>81</v>
      </c>
      <c r="G12" s="102" t="s">
        <v>82</v>
      </c>
      <c r="H12" s="102" t="s">
        <v>84</v>
      </c>
      <c r="I12" s="111" t="s">
        <v>88</v>
      </c>
      <c r="J12" s="109" t="s">
        <v>81</v>
      </c>
      <c r="K12" s="103" t="s">
        <v>82</v>
      </c>
    </row>
    <row r="13" spans="1:11" ht="14.25" x14ac:dyDescent="0.15">
      <c r="A13" s="104" t="s">
        <v>89</v>
      </c>
      <c r="B13" s="109" t="s">
        <v>81</v>
      </c>
      <c r="C13" s="102" t="s">
        <v>82</v>
      </c>
      <c r="D13" s="110"/>
      <c r="E13" s="111" t="s">
        <v>90</v>
      </c>
      <c r="F13" s="102" t="s">
        <v>91</v>
      </c>
      <c r="G13" s="102" t="s">
        <v>92</v>
      </c>
      <c r="H13" s="102" t="s">
        <v>84</v>
      </c>
      <c r="I13" s="111" t="s">
        <v>93</v>
      </c>
      <c r="J13" s="109" t="s">
        <v>81</v>
      </c>
      <c r="K13" s="103" t="s">
        <v>82</v>
      </c>
    </row>
    <row r="14" spans="1:11" ht="14.25" x14ac:dyDescent="0.15">
      <c r="A14" s="193" t="s">
        <v>94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03"/>
    </row>
    <row r="15" spans="1:11" ht="14.25" x14ac:dyDescent="0.15">
      <c r="A15" s="200" t="s">
        <v>95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4.25" x14ac:dyDescent="0.15">
      <c r="A16" s="124" t="s">
        <v>96</v>
      </c>
      <c r="B16" s="121" t="s">
        <v>91</v>
      </c>
      <c r="C16" s="121" t="s">
        <v>92</v>
      </c>
      <c r="D16" s="125"/>
      <c r="E16" s="126" t="s">
        <v>97</v>
      </c>
      <c r="F16" s="121" t="s">
        <v>91</v>
      </c>
      <c r="G16" s="121" t="s">
        <v>92</v>
      </c>
      <c r="H16" s="127"/>
      <c r="I16" s="126" t="s">
        <v>98</v>
      </c>
      <c r="J16" s="121" t="s">
        <v>91</v>
      </c>
      <c r="K16" s="138" t="s">
        <v>92</v>
      </c>
    </row>
    <row r="17" spans="1:22" ht="16.5" customHeight="1" x14ac:dyDescent="0.15">
      <c r="A17" s="107" t="s">
        <v>99</v>
      </c>
      <c r="B17" s="102" t="s">
        <v>91</v>
      </c>
      <c r="C17" s="102" t="s">
        <v>92</v>
      </c>
      <c r="D17" s="75"/>
      <c r="E17" s="113" t="s">
        <v>100</v>
      </c>
      <c r="F17" s="102" t="s">
        <v>91</v>
      </c>
      <c r="G17" s="102" t="s">
        <v>92</v>
      </c>
      <c r="H17" s="128"/>
      <c r="I17" s="113" t="s">
        <v>101</v>
      </c>
      <c r="J17" s="102" t="s">
        <v>91</v>
      </c>
      <c r="K17" s="103" t="s">
        <v>92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</row>
    <row r="18" spans="1:22" ht="18" customHeight="1" x14ac:dyDescent="0.15">
      <c r="A18" s="204" t="s">
        <v>102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6"/>
    </row>
    <row r="19" spans="1:22" ht="18" customHeight="1" x14ac:dyDescent="0.15">
      <c r="A19" s="200" t="s">
        <v>103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 x14ac:dyDescent="0.15">
      <c r="A20" s="207" t="s">
        <v>104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 x14ac:dyDescent="0.15">
      <c r="A21" s="129" t="s">
        <v>105</v>
      </c>
      <c r="B21" s="113" t="s">
        <v>106</v>
      </c>
      <c r="C21" s="113" t="s">
        <v>107</v>
      </c>
      <c r="D21" s="113" t="s">
        <v>108</v>
      </c>
      <c r="E21" s="113" t="s">
        <v>109</v>
      </c>
      <c r="F21" s="113" t="s">
        <v>110</v>
      </c>
      <c r="G21" s="113" t="s">
        <v>111</v>
      </c>
      <c r="H21" s="113" t="s">
        <v>112</v>
      </c>
      <c r="I21" s="113" t="s">
        <v>113</v>
      </c>
      <c r="J21" s="113" t="s">
        <v>114</v>
      </c>
      <c r="K21" s="95" t="s">
        <v>115</v>
      </c>
    </row>
    <row r="22" spans="1:22" ht="16.5" customHeight="1" x14ac:dyDescent="0.15">
      <c r="A22" s="130" t="s">
        <v>116</v>
      </c>
      <c r="B22" s="131"/>
      <c r="C22" s="131"/>
      <c r="D22" s="131">
        <v>0.6</v>
      </c>
      <c r="E22" s="131">
        <v>0.6</v>
      </c>
      <c r="F22" s="131">
        <v>0.6</v>
      </c>
      <c r="G22" s="131">
        <v>0.6</v>
      </c>
      <c r="H22" s="131">
        <v>0.6</v>
      </c>
      <c r="I22" s="131">
        <v>0.6</v>
      </c>
      <c r="J22" s="131"/>
      <c r="K22" s="140"/>
    </row>
    <row r="23" spans="1:22" ht="16.5" customHeight="1" x14ac:dyDescent="0.15">
      <c r="A23" s="130" t="s">
        <v>117</v>
      </c>
      <c r="B23" s="131"/>
      <c r="C23" s="131"/>
      <c r="D23" s="131">
        <v>0.6</v>
      </c>
      <c r="E23" s="131">
        <v>0.6</v>
      </c>
      <c r="F23" s="131">
        <v>0.6</v>
      </c>
      <c r="G23" s="131">
        <v>0.6</v>
      </c>
      <c r="H23" s="131">
        <v>0.6</v>
      </c>
      <c r="I23" s="131">
        <v>0.6</v>
      </c>
      <c r="J23" s="131"/>
      <c r="K23" s="141"/>
    </row>
    <row r="24" spans="1:22" ht="16.5" customHeight="1" x14ac:dyDescent="0.15">
      <c r="A24" s="130" t="s">
        <v>118</v>
      </c>
      <c r="B24" s="131"/>
      <c r="C24" s="131"/>
      <c r="D24" s="131">
        <v>0.6</v>
      </c>
      <c r="E24" s="131">
        <v>0.6</v>
      </c>
      <c r="F24" s="131">
        <v>0.6</v>
      </c>
      <c r="G24" s="131">
        <v>0.6</v>
      </c>
      <c r="H24" s="131">
        <v>0.6</v>
      </c>
      <c r="I24" s="131">
        <v>0.6</v>
      </c>
      <c r="J24" s="131"/>
      <c r="K24" s="141"/>
    </row>
    <row r="25" spans="1:22" ht="16.5" customHeight="1" x14ac:dyDescent="0.15">
      <c r="A25" s="130" t="s">
        <v>119</v>
      </c>
      <c r="B25" s="131"/>
      <c r="C25" s="131"/>
      <c r="D25" s="131">
        <v>1</v>
      </c>
      <c r="E25" s="131">
        <v>1</v>
      </c>
      <c r="F25" s="131">
        <v>1</v>
      </c>
      <c r="G25" s="131">
        <v>1</v>
      </c>
      <c r="H25" s="131">
        <v>1</v>
      </c>
      <c r="I25" s="131">
        <v>1</v>
      </c>
      <c r="J25" s="131"/>
      <c r="K25" s="93"/>
    </row>
    <row r="26" spans="1:22" ht="16.5" customHeight="1" x14ac:dyDescent="0.15">
      <c r="A26" s="108"/>
      <c r="B26" s="131"/>
      <c r="C26" s="131"/>
      <c r="D26" s="131"/>
      <c r="E26" s="131"/>
      <c r="F26" s="131"/>
      <c r="G26" s="131"/>
      <c r="H26" s="131"/>
      <c r="I26" s="131"/>
      <c r="J26" s="131"/>
      <c r="K26" s="93"/>
    </row>
    <row r="27" spans="1:22" ht="16.5" customHeight="1" x14ac:dyDescent="0.15">
      <c r="A27" s="108"/>
      <c r="B27" s="131"/>
      <c r="C27" s="131"/>
      <c r="D27" s="131"/>
      <c r="E27" s="131"/>
      <c r="F27" s="131"/>
      <c r="G27" s="131"/>
      <c r="H27" s="131"/>
      <c r="I27" s="131"/>
      <c r="J27" s="131"/>
      <c r="K27" s="93"/>
    </row>
    <row r="28" spans="1:22" ht="16.5" customHeight="1" x14ac:dyDescent="0.15">
      <c r="A28" s="108"/>
      <c r="B28" s="131"/>
      <c r="C28" s="131"/>
      <c r="D28" s="131"/>
      <c r="E28" s="131"/>
      <c r="F28" s="131"/>
      <c r="G28" s="131"/>
      <c r="H28" s="131"/>
      <c r="I28" s="131"/>
      <c r="J28" s="131"/>
      <c r="K28" s="93"/>
    </row>
    <row r="29" spans="1:22" ht="18" customHeight="1" x14ac:dyDescent="0.15">
      <c r="A29" s="210" t="s">
        <v>120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 x14ac:dyDescent="0.15">
      <c r="A30" s="213" t="s">
        <v>121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 x14ac:dyDescent="0.1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 x14ac:dyDescent="0.15">
      <c r="A32" s="210" t="s">
        <v>122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4.25" x14ac:dyDescent="0.15">
      <c r="A33" s="219" t="s">
        <v>123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4.25" x14ac:dyDescent="0.15">
      <c r="A34" s="222" t="s">
        <v>124</v>
      </c>
      <c r="B34" s="223"/>
      <c r="C34" s="102" t="s">
        <v>64</v>
      </c>
      <c r="D34" s="102" t="s">
        <v>65</v>
      </c>
      <c r="E34" s="224" t="s">
        <v>125</v>
      </c>
      <c r="F34" s="225"/>
      <c r="G34" s="225"/>
      <c r="H34" s="225"/>
      <c r="I34" s="225"/>
      <c r="J34" s="225"/>
      <c r="K34" s="226"/>
    </row>
    <row r="35" spans="1:11" ht="14.25" x14ac:dyDescent="0.15">
      <c r="A35" s="227" t="s">
        <v>126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</row>
    <row r="36" spans="1:11" ht="14.25" x14ac:dyDescent="0.15">
      <c r="A36" s="228" t="s">
        <v>127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spans="1:11" ht="14.25" x14ac:dyDescent="0.15">
      <c r="A37" s="231" t="s">
        <v>128</v>
      </c>
      <c r="B37" s="232"/>
      <c r="C37" s="232"/>
      <c r="D37" s="232"/>
      <c r="E37" s="232"/>
      <c r="F37" s="232"/>
      <c r="G37" s="232"/>
      <c r="H37" s="232"/>
      <c r="I37" s="232"/>
      <c r="J37" s="232"/>
      <c r="K37" s="190"/>
    </row>
    <row r="38" spans="1:11" ht="14.25" x14ac:dyDescent="0.15">
      <c r="A38" s="231" t="s">
        <v>129</v>
      </c>
      <c r="B38" s="232"/>
      <c r="C38" s="232"/>
      <c r="D38" s="232"/>
      <c r="E38" s="232"/>
      <c r="F38" s="232"/>
      <c r="G38" s="232"/>
      <c r="H38" s="232"/>
      <c r="I38" s="232"/>
      <c r="J38" s="232"/>
      <c r="K38" s="190"/>
    </row>
    <row r="39" spans="1:11" ht="14.25" x14ac:dyDescent="0.15">
      <c r="A39" s="231" t="s">
        <v>130</v>
      </c>
      <c r="B39" s="232"/>
      <c r="C39" s="232"/>
      <c r="D39" s="232"/>
      <c r="E39" s="232"/>
      <c r="F39" s="232"/>
      <c r="G39" s="232"/>
      <c r="H39" s="232"/>
      <c r="I39" s="232"/>
      <c r="J39" s="232"/>
      <c r="K39" s="190"/>
    </row>
    <row r="40" spans="1:11" ht="14.25" x14ac:dyDescent="0.1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190"/>
    </row>
    <row r="41" spans="1:11" ht="14.25" x14ac:dyDescent="0.1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190"/>
    </row>
    <row r="42" spans="1:11" ht="14.25" x14ac:dyDescent="0.15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190"/>
    </row>
    <row r="43" spans="1:11" ht="14.25" x14ac:dyDescent="0.15">
      <c r="A43" s="233" t="s">
        <v>131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4.25" x14ac:dyDescent="0.15">
      <c r="A44" s="200" t="s">
        <v>132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4.25" x14ac:dyDescent="0.15">
      <c r="A45" s="124" t="s">
        <v>133</v>
      </c>
      <c r="B45" s="121" t="s">
        <v>91</v>
      </c>
      <c r="C45" s="121" t="s">
        <v>92</v>
      </c>
      <c r="D45" s="121" t="s">
        <v>84</v>
      </c>
      <c r="E45" s="126" t="s">
        <v>134</v>
      </c>
      <c r="F45" s="121" t="s">
        <v>91</v>
      </c>
      <c r="G45" s="121" t="s">
        <v>92</v>
      </c>
      <c r="H45" s="121" t="s">
        <v>84</v>
      </c>
      <c r="I45" s="126" t="s">
        <v>135</v>
      </c>
      <c r="J45" s="121" t="s">
        <v>91</v>
      </c>
      <c r="K45" s="138" t="s">
        <v>92</v>
      </c>
    </row>
    <row r="46" spans="1:11" ht="14.25" x14ac:dyDescent="0.15">
      <c r="A46" s="107" t="s">
        <v>83</v>
      </c>
      <c r="B46" s="102" t="s">
        <v>91</v>
      </c>
      <c r="C46" s="102" t="s">
        <v>92</v>
      </c>
      <c r="D46" s="102" t="s">
        <v>84</v>
      </c>
      <c r="E46" s="113" t="s">
        <v>90</v>
      </c>
      <c r="F46" s="102" t="s">
        <v>91</v>
      </c>
      <c r="G46" s="102" t="s">
        <v>92</v>
      </c>
      <c r="H46" s="102" t="s">
        <v>84</v>
      </c>
      <c r="I46" s="113" t="s">
        <v>101</v>
      </c>
      <c r="J46" s="102" t="s">
        <v>91</v>
      </c>
      <c r="K46" s="103" t="s">
        <v>92</v>
      </c>
    </row>
    <row r="47" spans="1:11" ht="14.25" x14ac:dyDescent="0.15">
      <c r="A47" s="193" t="s">
        <v>94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03"/>
    </row>
    <row r="48" spans="1:11" ht="14.25" x14ac:dyDescent="0.15">
      <c r="A48" s="227" t="s">
        <v>136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</row>
    <row r="49" spans="1:11" ht="14.25" x14ac:dyDescent="0.15">
      <c r="A49" s="228"/>
      <c r="B49" s="229"/>
      <c r="C49" s="229"/>
      <c r="D49" s="229"/>
      <c r="E49" s="229"/>
      <c r="F49" s="229"/>
      <c r="G49" s="229"/>
      <c r="H49" s="229"/>
      <c r="I49" s="229"/>
      <c r="J49" s="229"/>
      <c r="K49" s="230"/>
    </row>
    <row r="50" spans="1:11" ht="14.25" x14ac:dyDescent="0.15">
      <c r="A50" s="132" t="s">
        <v>137</v>
      </c>
      <c r="B50" s="236" t="s">
        <v>138</v>
      </c>
      <c r="C50" s="236"/>
      <c r="D50" s="133" t="s">
        <v>139</v>
      </c>
      <c r="E50" s="134" t="s">
        <v>140</v>
      </c>
      <c r="F50" s="135" t="s">
        <v>141</v>
      </c>
      <c r="G50" s="136">
        <v>45239</v>
      </c>
      <c r="H50" s="237" t="s">
        <v>142</v>
      </c>
      <c r="I50" s="238"/>
      <c r="J50" s="239" t="s">
        <v>143</v>
      </c>
      <c r="K50" s="240"/>
    </row>
    <row r="51" spans="1:11" ht="14.25" x14ac:dyDescent="0.15">
      <c r="A51" s="227" t="s">
        <v>144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</row>
    <row r="52" spans="1:11" ht="14.25" x14ac:dyDescent="0.15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 ht="14.25" x14ac:dyDescent="0.15">
      <c r="A53" s="132" t="s">
        <v>137</v>
      </c>
      <c r="B53" s="236" t="s">
        <v>138</v>
      </c>
      <c r="C53" s="236"/>
      <c r="D53" s="133" t="s">
        <v>139</v>
      </c>
      <c r="E53" s="137"/>
      <c r="F53" s="135" t="s">
        <v>145</v>
      </c>
      <c r="G53" s="136"/>
      <c r="H53" s="237" t="s">
        <v>142</v>
      </c>
      <c r="I53" s="238"/>
      <c r="J53" s="239"/>
      <c r="K53" s="24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0"/>
  <sheetViews>
    <sheetView workbookViewId="0">
      <selection sqref="A1:N20"/>
    </sheetView>
  </sheetViews>
  <sheetFormatPr defaultColWidth="9" defaultRowHeight="26.1" customHeight="1" x14ac:dyDescent="0.15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pans="1:14" ht="30" customHeight="1" x14ac:dyDescent="0.15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.1" customHeight="1" x14ac:dyDescent="0.15">
      <c r="A2" s="38" t="s">
        <v>59</v>
      </c>
      <c r="B2" s="246" t="s">
        <v>60</v>
      </c>
      <c r="C2" s="246"/>
      <c r="D2" s="39" t="s">
        <v>66</v>
      </c>
      <c r="E2" s="246" t="s">
        <v>67</v>
      </c>
      <c r="F2" s="246"/>
      <c r="G2" s="246"/>
      <c r="H2" s="251"/>
      <c r="I2" s="56" t="s">
        <v>54</v>
      </c>
      <c r="J2" s="246" t="s">
        <v>55</v>
      </c>
      <c r="K2" s="246"/>
      <c r="L2" s="246"/>
      <c r="M2" s="246"/>
      <c r="N2" s="247"/>
    </row>
    <row r="3" spans="1:14" ht="29.1" customHeight="1" x14ac:dyDescent="0.15">
      <c r="A3" s="250" t="s">
        <v>147</v>
      </c>
      <c r="B3" s="248" t="s">
        <v>148</v>
      </c>
      <c r="C3" s="248"/>
      <c r="D3" s="248"/>
      <c r="E3" s="248"/>
      <c r="F3" s="248"/>
      <c r="G3" s="248"/>
      <c r="H3" s="252"/>
      <c r="I3" s="248" t="s">
        <v>149</v>
      </c>
      <c r="J3" s="248"/>
      <c r="K3" s="248"/>
      <c r="L3" s="248"/>
      <c r="M3" s="248"/>
      <c r="N3" s="249"/>
    </row>
    <row r="4" spans="1:14" ht="29.1" customHeight="1" x14ac:dyDescent="0.15">
      <c r="A4" s="250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52"/>
      <c r="I4" s="57"/>
      <c r="J4" s="57" t="s">
        <v>150</v>
      </c>
      <c r="K4" s="57" t="s">
        <v>151</v>
      </c>
      <c r="L4" s="57"/>
      <c r="M4" s="57"/>
      <c r="N4" s="58"/>
    </row>
    <row r="5" spans="1:14" ht="29.1" customHeight="1" x14ac:dyDescent="0.15">
      <c r="A5" s="250"/>
      <c r="B5" s="42" t="s">
        <v>152</v>
      </c>
      <c r="C5" s="42" t="s">
        <v>153</v>
      </c>
      <c r="D5" s="43" t="s">
        <v>154</v>
      </c>
      <c r="E5" s="42" t="s">
        <v>155</v>
      </c>
      <c r="F5" s="42" t="s">
        <v>156</v>
      </c>
      <c r="G5" s="42" t="s">
        <v>157</v>
      </c>
      <c r="H5" s="252"/>
      <c r="I5" s="96"/>
      <c r="J5" s="96" t="s">
        <v>158</v>
      </c>
      <c r="K5" s="96" t="s">
        <v>111</v>
      </c>
      <c r="L5" s="96"/>
      <c r="M5" s="96"/>
      <c r="N5" s="97"/>
    </row>
    <row r="6" spans="1:14" ht="29.1" customHeight="1" x14ac:dyDescent="0.35">
      <c r="A6" s="44" t="s">
        <v>159</v>
      </c>
      <c r="B6" s="45">
        <f>C6-1</f>
        <v>67</v>
      </c>
      <c r="C6" s="45">
        <f>D6-2</f>
        <v>68</v>
      </c>
      <c r="D6" s="43">
        <v>70</v>
      </c>
      <c r="E6" s="45">
        <f>D6+2</f>
        <v>72</v>
      </c>
      <c r="F6" s="45">
        <f>E6+2</f>
        <v>74</v>
      </c>
      <c r="G6" s="45">
        <f>F6+1</f>
        <v>75</v>
      </c>
      <c r="H6" s="252"/>
      <c r="I6" s="61"/>
      <c r="J6" s="61" t="s">
        <v>160</v>
      </c>
      <c r="K6" s="61" t="s">
        <v>161</v>
      </c>
      <c r="L6" s="61"/>
      <c r="M6" s="61"/>
      <c r="N6" s="62"/>
    </row>
    <row r="7" spans="1:14" ht="29.1" customHeight="1" x14ac:dyDescent="0.35">
      <c r="A7" s="46" t="s">
        <v>162</v>
      </c>
      <c r="B7" s="45">
        <f t="shared" ref="B7:B9" si="0">C7-4</f>
        <v>100</v>
      </c>
      <c r="C7" s="45">
        <f t="shared" ref="C7:C9" si="1">D7-4</f>
        <v>104</v>
      </c>
      <c r="D7" s="47">
        <v>108</v>
      </c>
      <c r="E7" s="45">
        <f t="shared" ref="E7:E9" si="2">D7+4</f>
        <v>112</v>
      </c>
      <c r="F7" s="45">
        <f>E7+4</f>
        <v>116</v>
      </c>
      <c r="G7" s="45">
        <f t="shared" ref="G7:G9" si="3">F7+6</f>
        <v>122</v>
      </c>
      <c r="H7" s="252"/>
      <c r="I7" s="61"/>
      <c r="J7" s="61" t="s">
        <v>163</v>
      </c>
      <c r="K7" s="61" t="s">
        <v>164</v>
      </c>
      <c r="L7" s="61"/>
      <c r="M7" s="61"/>
      <c r="N7" s="62"/>
    </row>
    <row r="8" spans="1:14" ht="29.1" customHeight="1" x14ac:dyDescent="0.35">
      <c r="A8" s="46" t="s">
        <v>165</v>
      </c>
      <c r="B8" s="45">
        <f t="shared" si="0"/>
        <v>98</v>
      </c>
      <c r="C8" s="45">
        <f t="shared" si="1"/>
        <v>102</v>
      </c>
      <c r="D8" s="47" t="s">
        <v>166</v>
      </c>
      <c r="E8" s="45">
        <f t="shared" si="2"/>
        <v>110</v>
      </c>
      <c r="F8" s="45">
        <f>E8+5</f>
        <v>115</v>
      </c>
      <c r="G8" s="45">
        <f t="shared" si="3"/>
        <v>121</v>
      </c>
      <c r="H8" s="252"/>
      <c r="I8" s="63"/>
      <c r="J8" s="63" t="s">
        <v>167</v>
      </c>
      <c r="K8" s="63" t="s">
        <v>168</v>
      </c>
      <c r="L8" s="63"/>
      <c r="M8" s="65"/>
      <c r="N8" s="115"/>
    </row>
    <row r="9" spans="1:14" ht="29.1" customHeight="1" x14ac:dyDescent="0.35">
      <c r="A9" s="46" t="s">
        <v>169</v>
      </c>
      <c r="B9" s="48">
        <f t="shared" si="0"/>
        <v>98</v>
      </c>
      <c r="C9" s="48">
        <f t="shared" si="1"/>
        <v>102</v>
      </c>
      <c r="D9" s="49" t="s">
        <v>166</v>
      </c>
      <c r="E9" s="48">
        <f t="shared" si="2"/>
        <v>110</v>
      </c>
      <c r="F9" s="48">
        <f>E9+5</f>
        <v>115</v>
      </c>
      <c r="G9" s="48">
        <f t="shared" si="3"/>
        <v>121</v>
      </c>
      <c r="H9" s="252"/>
      <c r="I9" s="63"/>
      <c r="J9" s="63" t="s">
        <v>170</v>
      </c>
      <c r="K9" s="63" t="s">
        <v>168</v>
      </c>
      <c r="L9" s="63"/>
      <c r="M9" s="65"/>
      <c r="N9" s="115"/>
    </row>
    <row r="10" spans="1:14" ht="29.1" customHeight="1" x14ac:dyDescent="0.35">
      <c r="A10" s="46" t="s">
        <v>171</v>
      </c>
      <c r="B10" s="45">
        <f>C10-1.2</f>
        <v>43.6</v>
      </c>
      <c r="C10" s="45">
        <f>D10-1.2</f>
        <v>44.8</v>
      </c>
      <c r="D10" s="43">
        <v>46</v>
      </c>
      <c r="E10" s="45">
        <f>D10+1.2</f>
        <v>47.2</v>
      </c>
      <c r="F10" s="45">
        <f>E10+1.2</f>
        <v>48.4</v>
      </c>
      <c r="G10" s="45">
        <f>F10+1.4</f>
        <v>49.8</v>
      </c>
      <c r="H10" s="252"/>
      <c r="I10" s="63"/>
      <c r="J10" s="63" t="s">
        <v>172</v>
      </c>
      <c r="K10" s="63" t="s">
        <v>173</v>
      </c>
      <c r="L10" s="63"/>
      <c r="M10" s="65"/>
      <c r="N10" s="115"/>
    </row>
    <row r="11" spans="1:14" ht="29.1" customHeight="1" x14ac:dyDescent="0.35">
      <c r="A11" s="46" t="s">
        <v>174</v>
      </c>
      <c r="B11" s="45">
        <f>C11-0.5</f>
        <v>19.5</v>
      </c>
      <c r="C11" s="45">
        <f>D11-0.5</f>
        <v>20</v>
      </c>
      <c r="D11" s="43">
        <v>20.5</v>
      </c>
      <c r="E11" s="45">
        <f t="shared" ref="E11:G11" si="4">D11+0.5</f>
        <v>21</v>
      </c>
      <c r="F11" s="45">
        <f t="shared" si="4"/>
        <v>21.5</v>
      </c>
      <c r="G11" s="45">
        <f t="shared" si="4"/>
        <v>22</v>
      </c>
      <c r="H11" s="252"/>
      <c r="I11" s="63"/>
      <c r="J11" s="63" t="s">
        <v>160</v>
      </c>
      <c r="K11" s="63" t="s">
        <v>175</v>
      </c>
      <c r="L11" s="63"/>
      <c r="M11" s="65"/>
      <c r="N11" s="115"/>
    </row>
    <row r="12" spans="1:14" ht="29.1" customHeight="1" x14ac:dyDescent="0.35">
      <c r="A12" s="46" t="s">
        <v>176</v>
      </c>
      <c r="B12" s="45">
        <f>C12-0.7</f>
        <v>18.100000000000001</v>
      </c>
      <c r="C12" s="45">
        <f>D12-0.7</f>
        <v>18.8</v>
      </c>
      <c r="D12" s="43">
        <v>19.5</v>
      </c>
      <c r="E12" s="45">
        <v>0</v>
      </c>
      <c r="F12" s="45">
        <f>E12+0.7</f>
        <v>0.7</v>
      </c>
      <c r="G12" s="45">
        <f>F12+1</f>
        <v>1.7</v>
      </c>
      <c r="H12" s="252"/>
      <c r="I12" s="61"/>
      <c r="J12" s="61" t="s">
        <v>167</v>
      </c>
      <c r="K12" s="61" t="s">
        <v>168</v>
      </c>
      <c r="L12" s="61"/>
      <c r="M12" s="98"/>
      <c r="N12" s="66"/>
    </row>
    <row r="13" spans="1:14" ht="29.1" customHeight="1" x14ac:dyDescent="0.35">
      <c r="A13" s="46" t="s">
        <v>177</v>
      </c>
      <c r="B13" s="45">
        <f>C13-0.7</f>
        <v>16.100000000000001</v>
      </c>
      <c r="C13" s="45">
        <f>D13-0.7</f>
        <v>16.8</v>
      </c>
      <c r="D13" s="43">
        <v>17.5</v>
      </c>
      <c r="E13" s="45">
        <f>D13+0.7</f>
        <v>18.2</v>
      </c>
      <c r="F13" s="45">
        <f>E13+0.7</f>
        <v>18.899999999999999</v>
      </c>
      <c r="G13" s="45">
        <f>F13+1</f>
        <v>19.899999999999999</v>
      </c>
      <c r="H13" s="252"/>
      <c r="I13" s="63"/>
      <c r="J13" s="63" t="s">
        <v>167</v>
      </c>
      <c r="K13" s="63" t="s">
        <v>178</v>
      </c>
      <c r="L13" s="63"/>
      <c r="M13" s="65"/>
      <c r="N13" s="116"/>
    </row>
    <row r="14" spans="1:14" ht="29.1" customHeight="1" x14ac:dyDescent="0.35">
      <c r="A14" s="46" t="s">
        <v>179</v>
      </c>
      <c r="B14" s="45">
        <f>C14-1</f>
        <v>45</v>
      </c>
      <c r="C14" s="45">
        <f>D14-1</f>
        <v>46</v>
      </c>
      <c r="D14" s="43">
        <v>47</v>
      </c>
      <c r="E14" s="45">
        <f>D14+1</f>
        <v>48</v>
      </c>
      <c r="F14" s="45">
        <f>E14+1</f>
        <v>49</v>
      </c>
      <c r="G14" s="45">
        <f>F14+1.5</f>
        <v>50.5</v>
      </c>
      <c r="H14" s="252"/>
      <c r="I14" s="63"/>
      <c r="J14" s="63" t="s">
        <v>160</v>
      </c>
      <c r="K14" s="63" t="s">
        <v>161</v>
      </c>
      <c r="L14" s="63"/>
      <c r="M14" s="65"/>
      <c r="N14" s="115"/>
    </row>
    <row r="15" spans="1:14" ht="29.1" customHeight="1" x14ac:dyDescent="0.35">
      <c r="A15" s="50" t="s">
        <v>180</v>
      </c>
      <c r="B15" s="45">
        <f t="shared" ref="B15:B17" si="5">C15</f>
        <v>14</v>
      </c>
      <c r="C15" s="45">
        <f>D15-0.5</f>
        <v>14</v>
      </c>
      <c r="D15" s="43">
        <v>14.5</v>
      </c>
      <c r="E15" s="45">
        <f t="shared" ref="E15:G15" si="6">D15+0.5</f>
        <v>15</v>
      </c>
      <c r="F15" s="45">
        <f t="shared" si="6"/>
        <v>15.5</v>
      </c>
      <c r="G15" s="45">
        <f t="shared" si="6"/>
        <v>16</v>
      </c>
      <c r="H15" s="252"/>
      <c r="I15" s="63"/>
      <c r="J15" s="63" t="s">
        <v>167</v>
      </c>
      <c r="K15" s="63" t="s">
        <v>168</v>
      </c>
      <c r="L15" s="63"/>
      <c r="M15" s="65"/>
      <c r="N15" s="115"/>
    </row>
    <row r="16" spans="1:14" ht="29.1" customHeight="1" x14ac:dyDescent="0.35">
      <c r="A16" s="50" t="s">
        <v>181</v>
      </c>
      <c r="B16" s="45">
        <f t="shared" si="5"/>
        <v>2.5</v>
      </c>
      <c r="C16" s="45">
        <f>D16</f>
        <v>2.5</v>
      </c>
      <c r="D16" s="43">
        <v>2.5</v>
      </c>
      <c r="E16" s="45">
        <f>D16</f>
        <v>2.5</v>
      </c>
      <c r="F16" s="45">
        <f>D16</f>
        <v>2.5</v>
      </c>
      <c r="G16" s="45">
        <f>D16</f>
        <v>2.5</v>
      </c>
      <c r="H16" s="252"/>
      <c r="I16" s="63"/>
      <c r="J16" s="63" t="s">
        <v>167</v>
      </c>
      <c r="K16" s="63" t="s">
        <v>168</v>
      </c>
      <c r="L16" s="63"/>
      <c r="M16" s="65"/>
      <c r="N16" s="64"/>
    </row>
    <row r="17" spans="1:14" ht="29.1" customHeight="1" x14ac:dyDescent="0.35">
      <c r="A17" s="50" t="s">
        <v>182</v>
      </c>
      <c r="B17" s="45">
        <f t="shared" si="5"/>
        <v>1.8</v>
      </c>
      <c r="C17" s="45">
        <f>D17</f>
        <v>1.8</v>
      </c>
      <c r="D17" s="43">
        <v>1.8</v>
      </c>
      <c r="E17" s="45">
        <f>D17</f>
        <v>1.8</v>
      </c>
      <c r="F17" s="45">
        <f>D17</f>
        <v>1.8</v>
      </c>
      <c r="G17" s="45">
        <f>D17</f>
        <v>1.8</v>
      </c>
      <c r="H17" s="252"/>
      <c r="I17" s="63"/>
      <c r="J17" s="63" t="s">
        <v>183</v>
      </c>
      <c r="K17" s="63" t="s">
        <v>184</v>
      </c>
      <c r="L17" s="63"/>
      <c r="M17" s="65"/>
      <c r="N17" s="117"/>
    </row>
    <row r="18" spans="1:14" ht="14.25" x14ac:dyDescent="0.15">
      <c r="A18" s="51" t="s">
        <v>125</v>
      </c>
      <c r="B18" s="52"/>
      <c r="C18" s="52"/>
      <c r="D18" s="53"/>
      <c r="E18" s="53"/>
      <c r="F18" s="53"/>
      <c r="G18" s="53"/>
      <c r="H18" s="54"/>
      <c r="I18" s="54"/>
      <c r="J18" s="54"/>
      <c r="K18" s="54"/>
      <c r="L18" s="54"/>
      <c r="M18" s="54"/>
      <c r="N18" s="54"/>
    </row>
    <row r="19" spans="1:14" ht="14.25" x14ac:dyDescent="0.15">
      <c r="A19" s="55" t="s">
        <v>185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14.25" x14ac:dyDescent="0.15">
      <c r="A20" s="54"/>
      <c r="B20" s="54"/>
      <c r="C20" s="54"/>
      <c r="D20" s="54"/>
      <c r="E20" s="54"/>
      <c r="F20" s="54"/>
      <c r="G20" s="54"/>
      <c r="H20" s="54"/>
      <c r="I20" s="67" t="s">
        <v>186</v>
      </c>
      <c r="J20" s="68"/>
      <c r="K20" s="67" t="s">
        <v>187</v>
      </c>
      <c r="L20" s="67"/>
      <c r="M20" s="67" t="s">
        <v>188</v>
      </c>
      <c r="N20" s="55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tabSelected="1" topLeftCell="A16" zoomScaleNormal="100" zoomScalePageLayoutView="125" workbookViewId="0">
      <selection activeCell="A30" sqref="A30:K30"/>
    </sheetView>
  </sheetViews>
  <sheetFormatPr defaultColWidth="10.125" defaultRowHeight="14.25" x14ac:dyDescent="0.1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9.1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 x14ac:dyDescent="0.15">
      <c r="A1" s="265" t="s">
        <v>191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x14ac:dyDescent="0.15">
      <c r="A2" s="70" t="s">
        <v>50</v>
      </c>
      <c r="B2" s="266" t="s">
        <v>51</v>
      </c>
      <c r="C2" s="266"/>
      <c r="D2" s="71" t="s">
        <v>59</v>
      </c>
      <c r="E2" s="72" t="s">
        <v>60</v>
      </c>
      <c r="F2" s="73" t="s">
        <v>192</v>
      </c>
      <c r="G2" s="267" t="s">
        <v>67</v>
      </c>
      <c r="H2" s="267"/>
      <c r="I2" s="90" t="s">
        <v>54</v>
      </c>
      <c r="J2" s="267" t="s">
        <v>55</v>
      </c>
      <c r="K2" s="268"/>
    </row>
    <row r="3" spans="1:11" x14ac:dyDescent="0.15">
      <c r="A3" s="74" t="s">
        <v>73</v>
      </c>
      <c r="B3" s="269">
        <v>50834</v>
      </c>
      <c r="C3" s="269"/>
      <c r="D3" s="76" t="s">
        <v>193</v>
      </c>
      <c r="E3" s="270">
        <v>45332</v>
      </c>
      <c r="F3" s="271"/>
      <c r="G3" s="271"/>
      <c r="H3" s="259" t="s">
        <v>194</v>
      </c>
      <c r="I3" s="259"/>
      <c r="J3" s="259"/>
      <c r="K3" s="260"/>
    </row>
    <row r="4" spans="1:11" x14ac:dyDescent="0.15">
      <c r="A4" s="77" t="s">
        <v>70</v>
      </c>
      <c r="B4" s="78">
        <v>4</v>
      </c>
      <c r="C4" s="78">
        <v>6</v>
      </c>
      <c r="D4" s="79" t="s">
        <v>195</v>
      </c>
      <c r="E4" s="271"/>
      <c r="F4" s="271"/>
      <c r="G4" s="271"/>
      <c r="H4" s="223" t="s">
        <v>196</v>
      </c>
      <c r="I4" s="223"/>
      <c r="J4" s="88" t="s">
        <v>64</v>
      </c>
      <c r="K4" s="93" t="s">
        <v>65</v>
      </c>
    </row>
    <row r="5" spans="1:11" x14ac:dyDescent="0.15">
      <c r="A5" s="77" t="s">
        <v>197</v>
      </c>
      <c r="B5" s="269">
        <v>3</v>
      </c>
      <c r="C5" s="269"/>
      <c r="D5" s="76" t="s">
        <v>198</v>
      </c>
      <c r="E5" s="76" t="s">
        <v>199</v>
      </c>
      <c r="F5" s="76" t="s">
        <v>200</v>
      </c>
      <c r="G5" s="76" t="s">
        <v>201</v>
      </c>
      <c r="H5" s="223" t="s">
        <v>202</v>
      </c>
      <c r="I5" s="223"/>
      <c r="J5" s="88" t="s">
        <v>64</v>
      </c>
      <c r="K5" s="93" t="s">
        <v>65</v>
      </c>
    </row>
    <row r="6" spans="1:11" x14ac:dyDescent="0.15">
      <c r="A6" s="80" t="s">
        <v>203</v>
      </c>
      <c r="B6" s="272">
        <v>315</v>
      </c>
      <c r="C6" s="272"/>
      <c r="D6" s="81" t="s">
        <v>204</v>
      </c>
      <c r="E6" s="82"/>
      <c r="F6" s="83">
        <v>25859</v>
      </c>
      <c r="G6" s="81"/>
      <c r="H6" s="273" t="s">
        <v>205</v>
      </c>
      <c r="I6" s="273"/>
      <c r="J6" s="83" t="s">
        <v>64</v>
      </c>
      <c r="K6" s="94" t="s">
        <v>65</v>
      </c>
    </row>
    <row r="7" spans="1:11" x14ac:dyDescent="0.15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x14ac:dyDescent="0.15">
      <c r="A8" s="87" t="s">
        <v>206</v>
      </c>
      <c r="B8" s="73" t="s">
        <v>207</v>
      </c>
      <c r="C8" s="73" t="s">
        <v>208</v>
      </c>
      <c r="D8" s="73" t="s">
        <v>209</v>
      </c>
      <c r="E8" s="73" t="s">
        <v>210</v>
      </c>
      <c r="F8" s="73" t="s">
        <v>211</v>
      </c>
      <c r="G8" s="274"/>
      <c r="H8" s="275"/>
      <c r="I8" s="275"/>
      <c r="J8" s="275"/>
      <c r="K8" s="276"/>
    </row>
    <row r="9" spans="1:11" x14ac:dyDescent="0.15">
      <c r="A9" s="222" t="s">
        <v>212</v>
      </c>
      <c r="B9" s="223"/>
      <c r="C9" s="88" t="s">
        <v>64</v>
      </c>
      <c r="D9" s="88" t="s">
        <v>65</v>
      </c>
      <c r="E9" s="76" t="s">
        <v>213</v>
      </c>
      <c r="F9" s="89" t="s">
        <v>214</v>
      </c>
      <c r="G9" s="277"/>
      <c r="H9" s="278"/>
      <c r="I9" s="278"/>
      <c r="J9" s="278"/>
      <c r="K9" s="279"/>
    </row>
    <row r="10" spans="1:11" x14ac:dyDescent="0.15">
      <c r="A10" s="222" t="s">
        <v>215</v>
      </c>
      <c r="B10" s="223"/>
      <c r="C10" s="88" t="s">
        <v>64</v>
      </c>
      <c r="D10" s="88" t="s">
        <v>65</v>
      </c>
      <c r="E10" s="76" t="s">
        <v>216</v>
      </c>
      <c r="F10" s="89" t="s">
        <v>217</v>
      </c>
      <c r="G10" s="277" t="s">
        <v>218</v>
      </c>
      <c r="H10" s="278"/>
      <c r="I10" s="278"/>
      <c r="J10" s="278"/>
      <c r="K10" s="279"/>
    </row>
    <row r="11" spans="1:11" x14ac:dyDescent="0.15">
      <c r="A11" s="262" t="s">
        <v>189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4"/>
    </row>
    <row r="12" spans="1:11" x14ac:dyDescent="0.15">
      <c r="A12" s="74" t="s">
        <v>85</v>
      </c>
      <c r="B12" s="88" t="s">
        <v>81</v>
      </c>
      <c r="C12" s="88" t="s">
        <v>82</v>
      </c>
      <c r="D12" s="89"/>
      <c r="E12" s="76" t="s">
        <v>83</v>
      </c>
      <c r="F12" s="88" t="s">
        <v>81</v>
      </c>
      <c r="G12" s="88" t="s">
        <v>82</v>
      </c>
      <c r="H12" s="88"/>
      <c r="I12" s="76" t="s">
        <v>219</v>
      </c>
      <c r="J12" s="88" t="s">
        <v>81</v>
      </c>
      <c r="K12" s="93" t="s">
        <v>82</v>
      </c>
    </row>
    <row r="13" spans="1:11" x14ac:dyDescent="0.15">
      <c r="A13" s="74" t="s">
        <v>88</v>
      </c>
      <c r="B13" s="88" t="s">
        <v>81</v>
      </c>
      <c r="C13" s="88" t="s">
        <v>82</v>
      </c>
      <c r="D13" s="89"/>
      <c r="E13" s="76" t="s">
        <v>93</v>
      </c>
      <c r="F13" s="88" t="s">
        <v>81</v>
      </c>
      <c r="G13" s="88" t="s">
        <v>82</v>
      </c>
      <c r="H13" s="88"/>
      <c r="I13" s="76" t="s">
        <v>220</v>
      </c>
      <c r="J13" s="88" t="s">
        <v>81</v>
      </c>
      <c r="K13" s="93" t="s">
        <v>82</v>
      </c>
    </row>
    <row r="14" spans="1:11" x14ac:dyDescent="0.15">
      <c r="A14" s="80" t="s">
        <v>221</v>
      </c>
      <c r="B14" s="83" t="s">
        <v>81</v>
      </c>
      <c r="C14" s="83" t="s">
        <v>82</v>
      </c>
      <c r="D14" s="82"/>
      <c r="E14" s="81" t="s">
        <v>222</v>
      </c>
      <c r="F14" s="83" t="s">
        <v>81</v>
      </c>
      <c r="G14" s="83" t="s">
        <v>82</v>
      </c>
      <c r="H14" s="83"/>
      <c r="I14" s="81" t="s">
        <v>223</v>
      </c>
      <c r="J14" s="83" t="s">
        <v>81</v>
      </c>
      <c r="K14" s="94" t="s">
        <v>82</v>
      </c>
    </row>
    <row r="15" spans="1:11" x14ac:dyDescent="0.15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 x14ac:dyDescent="0.15">
      <c r="A16" s="258" t="s">
        <v>224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4"/>
    </row>
    <row r="17" spans="1:11" x14ac:dyDescent="0.15">
      <c r="A17" s="222" t="s">
        <v>225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61"/>
    </row>
    <row r="18" spans="1:11" x14ac:dyDescent="0.15">
      <c r="A18" s="222" t="s">
        <v>226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61"/>
    </row>
    <row r="19" spans="1:11" x14ac:dyDescent="0.15">
      <c r="A19" s="280" t="s">
        <v>116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2"/>
    </row>
    <row r="20" spans="1:11" x14ac:dyDescent="0.15">
      <c r="A20" s="255" t="s">
        <v>117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83"/>
    </row>
    <row r="21" spans="1:11" x14ac:dyDescent="0.15">
      <c r="A21" s="255" t="s">
        <v>118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83"/>
    </row>
    <row r="22" spans="1:11" x14ac:dyDescent="0.15">
      <c r="A22" s="255" t="s">
        <v>119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83"/>
    </row>
    <row r="23" spans="1:11" x14ac:dyDescent="0.15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6"/>
    </row>
    <row r="24" spans="1:11" x14ac:dyDescent="0.15">
      <c r="A24" s="222" t="s">
        <v>124</v>
      </c>
      <c r="B24" s="223"/>
      <c r="C24" s="88" t="s">
        <v>64</v>
      </c>
      <c r="D24" s="88" t="s">
        <v>65</v>
      </c>
      <c r="E24" s="259"/>
      <c r="F24" s="259"/>
      <c r="G24" s="259"/>
      <c r="H24" s="259"/>
      <c r="I24" s="259"/>
      <c r="J24" s="259"/>
      <c r="K24" s="260"/>
    </row>
    <row r="25" spans="1:11" x14ac:dyDescent="0.15">
      <c r="A25" s="91" t="s">
        <v>227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x14ac:dyDescent="0.15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x14ac:dyDescent="0.15">
      <c r="A27" s="290" t="s">
        <v>228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2"/>
    </row>
    <row r="28" spans="1:11" x14ac:dyDescent="0.15">
      <c r="A28" s="347" t="s">
        <v>348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5"/>
    </row>
    <row r="29" spans="1:11" x14ac:dyDescent="0.15">
      <c r="A29" s="347" t="s">
        <v>349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11" x14ac:dyDescent="0.15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spans="1:11" x14ac:dyDescent="0.15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spans="1:11" x14ac:dyDescent="0.15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23.1" customHeight="1" x14ac:dyDescent="0.15">
      <c r="A33" s="293"/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spans="1:11" ht="23.1" customHeight="1" x14ac:dyDescent="0.15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83"/>
    </row>
    <row r="35" spans="1:11" ht="23.1" customHeight="1" x14ac:dyDescent="0.15">
      <c r="A35" s="296"/>
      <c r="B35" s="256"/>
      <c r="C35" s="256"/>
      <c r="D35" s="256"/>
      <c r="E35" s="256"/>
      <c r="F35" s="256"/>
      <c r="G35" s="256"/>
      <c r="H35" s="256"/>
      <c r="I35" s="256"/>
      <c r="J35" s="256"/>
      <c r="K35" s="283"/>
    </row>
    <row r="36" spans="1:11" ht="23.1" customHeight="1" x14ac:dyDescent="0.15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18.75" customHeight="1" x14ac:dyDescent="0.15">
      <c r="A37" s="300" t="s">
        <v>229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2"/>
    </row>
    <row r="38" spans="1:11" ht="18.75" customHeight="1" x14ac:dyDescent="0.15">
      <c r="A38" s="222" t="s">
        <v>230</v>
      </c>
      <c r="B38" s="223"/>
      <c r="C38" s="223"/>
      <c r="D38" s="259" t="s">
        <v>231</v>
      </c>
      <c r="E38" s="259"/>
      <c r="F38" s="257" t="s">
        <v>232</v>
      </c>
      <c r="G38" s="303"/>
      <c r="H38" s="223" t="s">
        <v>233</v>
      </c>
      <c r="I38" s="223"/>
      <c r="J38" s="223" t="s">
        <v>234</v>
      </c>
      <c r="K38" s="261"/>
    </row>
    <row r="39" spans="1:11" ht="18.75" customHeight="1" x14ac:dyDescent="0.15">
      <c r="A39" s="77" t="s">
        <v>125</v>
      </c>
      <c r="B39" s="223" t="s">
        <v>235</v>
      </c>
      <c r="C39" s="223"/>
      <c r="D39" s="223"/>
      <c r="E39" s="223"/>
      <c r="F39" s="223"/>
      <c r="G39" s="223"/>
      <c r="H39" s="223"/>
      <c r="I39" s="223"/>
      <c r="J39" s="223"/>
      <c r="K39" s="261"/>
    </row>
    <row r="40" spans="1:11" ht="30.95" customHeight="1" x14ac:dyDescent="0.1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61"/>
    </row>
    <row r="41" spans="1:11" ht="18.75" customHeight="1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61"/>
    </row>
    <row r="42" spans="1:11" ht="32.1" customHeight="1" x14ac:dyDescent="0.15">
      <c r="A42" s="80" t="s">
        <v>137</v>
      </c>
      <c r="B42" s="304" t="s">
        <v>236</v>
      </c>
      <c r="C42" s="304"/>
      <c r="D42" s="81" t="s">
        <v>237</v>
      </c>
      <c r="E42" s="82"/>
      <c r="F42" s="81" t="s">
        <v>141</v>
      </c>
      <c r="G42" s="92">
        <v>45307</v>
      </c>
      <c r="H42" s="305" t="s">
        <v>142</v>
      </c>
      <c r="I42" s="305"/>
      <c r="J42" s="304" t="s">
        <v>143</v>
      </c>
      <c r="K42" s="30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0"/>
  <sheetViews>
    <sheetView zoomScale="90" zoomScaleNormal="90" workbookViewId="0">
      <selection activeCell="K12" sqref="K12"/>
    </sheetView>
  </sheetViews>
  <sheetFormatPr defaultColWidth="9" defaultRowHeight="14.25" x14ac:dyDescent="0.15"/>
  <cols>
    <col min="1" max="1" width="14.75" customWidth="1"/>
    <col min="2" max="7" width="9.375" customWidth="1"/>
    <col min="8" max="8" width="1.25" customWidth="1"/>
    <col min="9" max="14" width="15.625" customWidth="1"/>
  </cols>
  <sheetData>
    <row r="1" spans="1:14" ht="30" customHeight="1" x14ac:dyDescent="0.15">
      <c r="A1" s="244" t="s">
        <v>146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8.5" customHeight="1" x14ac:dyDescent="0.15">
      <c r="A2" s="38" t="s">
        <v>59</v>
      </c>
      <c r="B2" s="246" t="s">
        <v>60</v>
      </c>
      <c r="C2" s="246"/>
      <c r="D2" s="39" t="s">
        <v>66</v>
      </c>
      <c r="E2" s="246" t="s">
        <v>67</v>
      </c>
      <c r="F2" s="246"/>
      <c r="G2" s="246"/>
      <c r="H2" s="251"/>
      <c r="I2" s="56" t="s">
        <v>54</v>
      </c>
      <c r="J2" s="246" t="s">
        <v>55</v>
      </c>
      <c r="K2" s="246"/>
      <c r="L2" s="246"/>
      <c r="M2" s="246"/>
      <c r="N2" s="247"/>
    </row>
    <row r="3" spans="1:14" ht="28.5" customHeight="1" x14ac:dyDescent="0.15">
      <c r="A3" s="250" t="s">
        <v>147</v>
      </c>
      <c r="B3" s="248" t="s">
        <v>148</v>
      </c>
      <c r="C3" s="248"/>
      <c r="D3" s="248"/>
      <c r="E3" s="248"/>
      <c r="F3" s="248"/>
      <c r="G3" s="248"/>
      <c r="H3" s="252"/>
      <c r="I3" s="248" t="s">
        <v>149</v>
      </c>
      <c r="J3" s="248"/>
      <c r="K3" s="248"/>
      <c r="L3" s="248"/>
      <c r="M3" s="248"/>
      <c r="N3" s="249"/>
    </row>
    <row r="4" spans="1:14" ht="28.5" customHeight="1" x14ac:dyDescent="0.15">
      <c r="A4" s="250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52"/>
      <c r="I4" s="345" t="s">
        <v>344</v>
      </c>
      <c r="J4" s="345" t="s">
        <v>345</v>
      </c>
      <c r="K4" s="345" t="s">
        <v>345</v>
      </c>
      <c r="L4" s="345" t="s">
        <v>346</v>
      </c>
      <c r="M4" s="345" t="s">
        <v>347</v>
      </c>
      <c r="N4" s="346" t="s">
        <v>344</v>
      </c>
    </row>
    <row r="5" spans="1:14" ht="28.5" customHeight="1" x14ac:dyDescent="0.15">
      <c r="A5" s="250"/>
      <c r="B5" s="42" t="s">
        <v>152</v>
      </c>
      <c r="C5" s="42" t="s">
        <v>153</v>
      </c>
      <c r="D5" s="43" t="s">
        <v>154</v>
      </c>
      <c r="E5" s="42" t="s">
        <v>155</v>
      </c>
      <c r="F5" s="42" t="s">
        <v>156</v>
      </c>
      <c r="G5" s="42" t="s">
        <v>157</v>
      </c>
      <c r="H5" s="252"/>
      <c r="I5" s="59" t="s">
        <v>108</v>
      </c>
      <c r="J5" s="59" t="s">
        <v>109</v>
      </c>
      <c r="K5" s="60" t="s">
        <v>110</v>
      </c>
      <c r="L5" s="59" t="s">
        <v>111</v>
      </c>
      <c r="M5" s="59" t="s">
        <v>112</v>
      </c>
      <c r="N5" s="59" t="s">
        <v>113</v>
      </c>
    </row>
    <row r="6" spans="1:14" ht="28.5" customHeight="1" x14ac:dyDescent="0.35">
      <c r="A6" s="44" t="s">
        <v>159</v>
      </c>
      <c r="B6" s="45">
        <f>C6-1</f>
        <v>67</v>
      </c>
      <c r="C6" s="45">
        <f>D6-2</f>
        <v>68</v>
      </c>
      <c r="D6" s="43">
        <v>70</v>
      </c>
      <c r="E6" s="45">
        <f>D6+2</f>
        <v>72</v>
      </c>
      <c r="F6" s="45">
        <f>E6+2</f>
        <v>74</v>
      </c>
      <c r="G6" s="45">
        <f>F6+1</f>
        <v>75</v>
      </c>
      <c r="H6" s="252"/>
      <c r="I6" s="61" t="s">
        <v>163</v>
      </c>
      <c r="J6" s="61" t="s">
        <v>238</v>
      </c>
      <c r="K6" s="61" t="s">
        <v>160</v>
      </c>
      <c r="L6" s="61" t="s">
        <v>239</v>
      </c>
      <c r="M6" s="61" t="s">
        <v>239</v>
      </c>
      <c r="N6" s="62" t="s">
        <v>240</v>
      </c>
    </row>
    <row r="7" spans="1:14" ht="28.5" customHeight="1" x14ac:dyDescent="0.35">
      <c r="A7" s="46" t="s">
        <v>162</v>
      </c>
      <c r="B7" s="45">
        <f t="shared" ref="B7:B8" si="0">C7-4</f>
        <v>100</v>
      </c>
      <c r="C7" s="45">
        <f t="shared" ref="C7:C8" si="1">D7-4</f>
        <v>104</v>
      </c>
      <c r="D7" s="47">
        <v>108</v>
      </c>
      <c r="E7" s="45">
        <f t="shared" ref="E7:E8" si="2">D7+4</f>
        <v>112</v>
      </c>
      <c r="F7" s="45">
        <f>E7+4</f>
        <v>116</v>
      </c>
      <c r="G7" s="45">
        <f t="shared" ref="G7:G8" si="3">F7+6</f>
        <v>122</v>
      </c>
      <c r="H7" s="252"/>
      <c r="I7" s="63" t="s">
        <v>241</v>
      </c>
      <c r="J7" s="63" t="s">
        <v>242</v>
      </c>
      <c r="K7" s="64" t="s">
        <v>243</v>
      </c>
      <c r="L7" s="63" t="s">
        <v>244</v>
      </c>
      <c r="M7" s="63" t="s">
        <v>245</v>
      </c>
      <c r="N7" s="64" t="s">
        <v>243</v>
      </c>
    </row>
    <row r="8" spans="1:14" ht="28.5" customHeight="1" x14ac:dyDescent="0.35">
      <c r="A8" s="46" t="s">
        <v>169</v>
      </c>
      <c r="B8" s="48">
        <f t="shared" si="0"/>
        <v>98</v>
      </c>
      <c r="C8" s="48">
        <f t="shared" si="1"/>
        <v>102</v>
      </c>
      <c r="D8" s="49" t="s">
        <v>166</v>
      </c>
      <c r="E8" s="48">
        <f t="shared" si="2"/>
        <v>110</v>
      </c>
      <c r="F8" s="48">
        <f>E8+5</f>
        <v>115</v>
      </c>
      <c r="G8" s="48">
        <f t="shared" si="3"/>
        <v>121</v>
      </c>
      <c r="H8" s="252"/>
      <c r="I8" s="63" t="s">
        <v>241</v>
      </c>
      <c r="J8" s="63" t="s">
        <v>248</v>
      </c>
      <c r="K8" s="63" t="s">
        <v>249</v>
      </c>
      <c r="L8" s="64" t="s">
        <v>250</v>
      </c>
      <c r="M8" s="65" t="s">
        <v>244</v>
      </c>
      <c r="N8" s="64" t="s">
        <v>250</v>
      </c>
    </row>
    <row r="9" spans="1:14" ht="28.5" customHeight="1" x14ac:dyDescent="0.35">
      <c r="A9" s="46" t="s">
        <v>171</v>
      </c>
      <c r="B9" s="45">
        <f>C9-1.2</f>
        <v>43.599999999999994</v>
      </c>
      <c r="C9" s="45">
        <f>D9-1.2</f>
        <v>44.8</v>
      </c>
      <c r="D9" s="43">
        <v>46</v>
      </c>
      <c r="E9" s="45">
        <f>D9+1.2</f>
        <v>47.2</v>
      </c>
      <c r="F9" s="45">
        <f>E9+1.2</f>
        <v>48.400000000000006</v>
      </c>
      <c r="G9" s="45">
        <f>F9+1.4</f>
        <v>49.800000000000004</v>
      </c>
      <c r="H9" s="252"/>
      <c r="I9" s="63" t="s">
        <v>251</v>
      </c>
      <c r="J9" s="63" t="s">
        <v>246</v>
      </c>
      <c r="K9" s="63" t="s">
        <v>163</v>
      </c>
      <c r="L9" s="63" t="s">
        <v>247</v>
      </c>
      <c r="M9" s="63" t="s">
        <v>252</v>
      </c>
      <c r="N9" s="64" t="s">
        <v>253</v>
      </c>
    </row>
    <row r="10" spans="1:14" ht="28.5" customHeight="1" x14ac:dyDescent="0.35">
      <c r="A10" s="46" t="s">
        <v>174</v>
      </c>
      <c r="B10" s="45">
        <f>C10-0.5</f>
        <v>19.5</v>
      </c>
      <c r="C10" s="45">
        <f>D10-0.5</f>
        <v>20</v>
      </c>
      <c r="D10" s="43">
        <v>20.5</v>
      </c>
      <c r="E10" s="45">
        <f t="shared" ref="E10:G10" si="4">D10+0.5</f>
        <v>21</v>
      </c>
      <c r="F10" s="45">
        <f t="shared" si="4"/>
        <v>21.5</v>
      </c>
      <c r="G10" s="45">
        <f t="shared" si="4"/>
        <v>22</v>
      </c>
      <c r="H10" s="252"/>
      <c r="I10" s="63" t="s">
        <v>245</v>
      </c>
      <c r="J10" s="63" t="s">
        <v>246</v>
      </c>
      <c r="K10" s="63" t="s">
        <v>245</v>
      </c>
      <c r="L10" s="63" t="s">
        <v>254</v>
      </c>
      <c r="M10" s="65" t="s">
        <v>245</v>
      </c>
      <c r="N10" s="64" t="s">
        <v>255</v>
      </c>
    </row>
    <row r="11" spans="1:14" ht="28.5" customHeight="1" x14ac:dyDescent="0.35">
      <c r="A11" s="46" t="s">
        <v>176</v>
      </c>
      <c r="B11" s="45">
        <f>C11-0.7</f>
        <v>18.100000000000001</v>
      </c>
      <c r="C11" s="45">
        <f>D11-0.7</f>
        <v>18.8</v>
      </c>
      <c r="D11" s="43">
        <v>19.5</v>
      </c>
      <c r="E11" s="45">
        <v>0</v>
      </c>
      <c r="F11" s="45">
        <f>E11+0.7</f>
        <v>0.7</v>
      </c>
      <c r="G11" s="45">
        <f>F11+1</f>
        <v>1.7</v>
      </c>
      <c r="H11" s="252"/>
      <c r="I11" s="66" t="s">
        <v>256</v>
      </c>
      <c r="J11" s="61" t="s">
        <v>246</v>
      </c>
      <c r="K11" s="61" t="s">
        <v>257</v>
      </c>
      <c r="L11" s="61" t="s">
        <v>258</v>
      </c>
      <c r="M11" s="61" t="s">
        <v>246</v>
      </c>
      <c r="N11" s="66" t="s">
        <v>256</v>
      </c>
    </row>
    <row r="12" spans="1:14" ht="28.5" customHeight="1" x14ac:dyDescent="0.35">
      <c r="A12" s="46" t="s">
        <v>177</v>
      </c>
      <c r="B12" s="45">
        <f>C12-0.7</f>
        <v>16.100000000000001</v>
      </c>
      <c r="C12" s="45">
        <f>D12-0.7</f>
        <v>16.8</v>
      </c>
      <c r="D12" s="43">
        <v>17.5</v>
      </c>
      <c r="E12" s="45">
        <f>D12+0.7</f>
        <v>18.2</v>
      </c>
      <c r="F12" s="45">
        <f>E12+0.7</f>
        <v>18.899999999999999</v>
      </c>
      <c r="G12" s="45">
        <f>F12+1</f>
        <v>19.899999999999999</v>
      </c>
      <c r="H12" s="252"/>
      <c r="I12" s="63" t="s">
        <v>251</v>
      </c>
      <c r="J12" s="63" t="s">
        <v>259</v>
      </c>
      <c r="K12" s="63" t="s">
        <v>172</v>
      </c>
      <c r="L12" s="63" t="s">
        <v>252</v>
      </c>
      <c r="M12" s="65" t="s">
        <v>260</v>
      </c>
      <c r="N12" s="64" t="s">
        <v>243</v>
      </c>
    </row>
    <row r="13" spans="1:14" ht="28.5" customHeight="1" x14ac:dyDescent="0.35">
      <c r="A13" s="46" t="s">
        <v>179</v>
      </c>
      <c r="B13" s="45">
        <f>C13-1</f>
        <v>45</v>
      </c>
      <c r="C13" s="45">
        <f>D13-1</f>
        <v>46</v>
      </c>
      <c r="D13" s="43">
        <v>47</v>
      </c>
      <c r="E13" s="45">
        <f>D13+1</f>
        <v>48</v>
      </c>
      <c r="F13" s="45">
        <f>E13+1</f>
        <v>49</v>
      </c>
      <c r="G13" s="45">
        <f>F13+1.5</f>
        <v>50.5</v>
      </c>
      <c r="H13" s="252"/>
      <c r="I13" s="63" t="s">
        <v>244</v>
      </c>
      <c r="J13" s="63" t="s">
        <v>261</v>
      </c>
      <c r="K13" s="63" t="s">
        <v>261</v>
      </c>
      <c r="L13" s="63" t="s">
        <v>252</v>
      </c>
      <c r="M13" s="65" t="s">
        <v>238</v>
      </c>
      <c r="N13" s="64" t="s">
        <v>262</v>
      </c>
    </row>
    <row r="14" spans="1:14" ht="28.5" customHeight="1" x14ac:dyDescent="0.35">
      <c r="A14" s="50"/>
      <c r="B14" s="45"/>
      <c r="C14" s="45"/>
      <c r="D14" s="43"/>
      <c r="E14" s="45"/>
      <c r="F14" s="45"/>
      <c r="G14" s="45"/>
      <c r="H14" s="252"/>
      <c r="I14" s="63"/>
      <c r="J14" s="63"/>
      <c r="K14" s="63"/>
      <c r="L14" s="63"/>
      <c r="M14" s="65"/>
      <c r="N14" s="64"/>
    </row>
    <row r="15" spans="1:14" ht="17.25" x14ac:dyDescent="0.35">
      <c r="A15" s="50"/>
      <c r="B15" s="45"/>
      <c r="C15" s="45"/>
      <c r="D15" s="43"/>
      <c r="E15" s="45"/>
      <c r="F15" s="45"/>
      <c r="G15" s="45"/>
      <c r="H15" s="252"/>
      <c r="I15" s="63"/>
      <c r="J15" s="63"/>
      <c r="K15" s="63"/>
      <c r="L15" s="63"/>
      <c r="M15" s="63"/>
      <c r="N15" s="63"/>
    </row>
    <row r="16" spans="1:14" ht="17.25" x14ac:dyDescent="0.35">
      <c r="A16" s="50"/>
      <c r="B16" s="45"/>
      <c r="C16" s="45"/>
      <c r="D16" s="43"/>
      <c r="E16" s="45"/>
      <c r="F16" s="45"/>
      <c r="G16" s="45"/>
      <c r="H16" s="252"/>
      <c r="I16" s="63"/>
      <c r="J16" s="63"/>
      <c r="K16" s="63"/>
      <c r="L16" s="63"/>
      <c r="M16" s="63"/>
      <c r="N16" s="63"/>
    </row>
    <row r="17" spans="1:14" x14ac:dyDescent="0.15">
      <c r="A17" s="51" t="s">
        <v>125</v>
      </c>
      <c r="B17" s="52"/>
      <c r="C17" s="52"/>
      <c r="D17" s="53"/>
      <c r="E17" s="53"/>
      <c r="F17" s="53"/>
      <c r="G17" s="53"/>
      <c r="H17" s="54"/>
      <c r="I17" s="54"/>
      <c r="J17" s="54"/>
      <c r="K17" s="54"/>
      <c r="L17" s="54"/>
      <c r="M17" s="54"/>
      <c r="N17" s="54"/>
    </row>
    <row r="18" spans="1:14" x14ac:dyDescent="0.15">
      <c r="A18" s="55" t="s">
        <v>185</v>
      </c>
      <c r="B18" s="55"/>
      <c r="C18" s="55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x14ac:dyDescent="0.15">
      <c r="A19" s="54"/>
      <c r="B19" s="54"/>
      <c r="C19" s="54"/>
      <c r="D19" s="54"/>
      <c r="E19" s="54"/>
      <c r="F19" s="54"/>
      <c r="G19" s="54"/>
      <c r="H19" s="54"/>
      <c r="I19" s="67" t="s">
        <v>190</v>
      </c>
      <c r="J19" s="68"/>
      <c r="K19" s="67" t="s">
        <v>187</v>
      </c>
      <c r="L19" s="67"/>
      <c r="M19" s="67" t="s">
        <v>188</v>
      </c>
      <c r="N19" s="55" t="s">
        <v>143</v>
      </c>
    </row>
    <row r="20" spans="1:14" x14ac:dyDescent="0.1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9"/>
  <sheetViews>
    <sheetView zoomScalePageLayoutView="125" workbookViewId="0">
      <selection activeCell="H26" sqref="H2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07" t="s">
        <v>263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5" s="1" customFormat="1" ht="16.5" x14ac:dyDescent="0.3">
      <c r="A2" s="316" t="s">
        <v>264</v>
      </c>
      <c r="B2" s="317" t="s">
        <v>265</v>
      </c>
      <c r="C2" s="317" t="s">
        <v>266</v>
      </c>
      <c r="D2" s="317" t="s">
        <v>267</v>
      </c>
      <c r="E2" s="317" t="s">
        <v>268</v>
      </c>
      <c r="F2" s="317" t="s">
        <v>269</v>
      </c>
      <c r="G2" s="317" t="s">
        <v>270</v>
      </c>
      <c r="H2" s="317" t="s">
        <v>271</v>
      </c>
      <c r="I2" s="3" t="s">
        <v>272</v>
      </c>
      <c r="J2" s="3" t="s">
        <v>273</v>
      </c>
      <c r="K2" s="3" t="s">
        <v>274</v>
      </c>
      <c r="L2" s="3" t="s">
        <v>275</v>
      </c>
      <c r="M2" s="3" t="s">
        <v>276</v>
      </c>
      <c r="N2" s="317" t="s">
        <v>277</v>
      </c>
      <c r="O2" s="317" t="s">
        <v>278</v>
      </c>
    </row>
    <row r="3" spans="1:15" s="1" customFormat="1" ht="16.5" x14ac:dyDescent="0.3">
      <c r="A3" s="316"/>
      <c r="B3" s="318"/>
      <c r="C3" s="318"/>
      <c r="D3" s="318"/>
      <c r="E3" s="318"/>
      <c r="F3" s="318"/>
      <c r="G3" s="318"/>
      <c r="H3" s="318"/>
      <c r="I3" s="3" t="s">
        <v>279</v>
      </c>
      <c r="J3" s="3" t="s">
        <v>279</v>
      </c>
      <c r="K3" s="3" t="s">
        <v>279</v>
      </c>
      <c r="L3" s="3" t="s">
        <v>279</v>
      </c>
      <c r="M3" s="3" t="s">
        <v>279</v>
      </c>
      <c r="N3" s="318"/>
      <c r="O3" s="318"/>
    </row>
    <row r="4" spans="1:15" ht="17.100000000000001" customHeight="1" x14ac:dyDescent="0.15">
      <c r="A4" s="10">
        <v>1</v>
      </c>
      <c r="B4" s="11">
        <v>230908063</v>
      </c>
      <c r="C4" s="10" t="s">
        <v>280</v>
      </c>
      <c r="D4" s="12" t="s">
        <v>118</v>
      </c>
      <c r="E4" s="13" t="s">
        <v>60</v>
      </c>
      <c r="F4" s="13" t="s">
        <v>281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282</v>
      </c>
    </row>
    <row r="5" spans="1:15" ht="17.100000000000001" customHeight="1" x14ac:dyDescent="0.15">
      <c r="A5" s="10">
        <v>2</v>
      </c>
      <c r="B5" s="11">
        <v>230914026</v>
      </c>
      <c r="C5" s="10" t="s">
        <v>280</v>
      </c>
      <c r="D5" s="10" t="s">
        <v>119</v>
      </c>
      <c r="E5" s="13" t="s">
        <v>60</v>
      </c>
      <c r="F5" s="13" t="s">
        <v>281</v>
      </c>
      <c r="G5" s="34"/>
      <c r="H5" s="34"/>
      <c r="I5" s="10">
        <v>1</v>
      </c>
      <c r="J5" s="10">
        <v>0</v>
      </c>
      <c r="K5" s="10">
        <v>1</v>
      </c>
      <c r="L5" s="10">
        <v>0</v>
      </c>
      <c r="M5" s="10">
        <v>0</v>
      </c>
      <c r="N5" s="34"/>
      <c r="O5" s="10" t="s">
        <v>282</v>
      </c>
    </row>
    <row r="6" spans="1:15" ht="17.100000000000001" customHeight="1" x14ac:dyDescent="0.15">
      <c r="A6" s="10">
        <v>3</v>
      </c>
      <c r="B6" s="11">
        <v>230924034</v>
      </c>
      <c r="C6" s="10" t="s">
        <v>280</v>
      </c>
      <c r="D6" s="10" t="s">
        <v>116</v>
      </c>
      <c r="E6" s="13" t="s">
        <v>60</v>
      </c>
      <c r="F6" s="13" t="s">
        <v>281</v>
      </c>
      <c r="G6" s="34"/>
      <c r="H6" s="34"/>
      <c r="I6" s="10">
        <v>1</v>
      </c>
      <c r="J6" s="10">
        <v>1</v>
      </c>
      <c r="K6" s="10">
        <v>0</v>
      </c>
      <c r="L6" s="10">
        <v>0</v>
      </c>
      <c r="M6" s="10">
        <v>1</v>
      </c>
      <c r="N6" s="34"/>
      <c r="O6" s="10" t="s">
        <v>282</v>
      </c>
    </row>
    <row r="7" spans="1:15" ht="17.100000000000001" customHeight="1" x14ac:dyDescent="0.15">
      <c r="A7" s="10">
        <v>4</v>
      </c>
      <c r="B7" s="30">
        <v>230918059</v>
      </c>
      <c r="C7" s="10" t="s">
        <v>280</v>
      </c>
      <c r="D7" s="10" t="s">
        <v>117</v>
      </c>
      <c r="E7" s="13" t="s">
        <v>60</v>
      </c>
      <c r="F7" s="13" t="s">
        <v>281</v>
      </c>
      <c r="G7" s="34"/>
      <c r="H7" s="34"/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10"/>
      <c r="O7" s="10" t="s">
        <v>282</v>
      </c>
    </row>
    <row r="8" spans="1:15" s="2" customFormat="1" x14ac:dyDescent="0.15">
      <c r="A8" s="308" t="s">
        <v>283</v>
      </c>
      <c r="B8" s="309"/>
      <c r="C8" s="309"/>
      <c r="D8" s="310"/>
      <c r="E8" s="311"/>
      <c r="F8" s="312"/>
      <c r="G8" s="312"/>
      <c r="H8" s="312"/>
      <c r="I8" s="313"/>
      <c r="J8" s="308" t="s">
        <v>284</v>
      </c>
      <c r="K8" s="309"/>
      <c r="L8" s="309"/>
      <c r="M8" s="310"/>
      <c r="N8" s="33"/>
      <c r="O8" s="37"/>
    </row>
    <row r="9" spans="1:15" ht="16.5" x14ac:dyDescent="0.15">
      <c r="A9" s="314" t="s">
        <v>285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 O5 O6:O7 O8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0"/>
  <sheetViews>
    <sheetView zoomScalePageLayoutView="125" workbookViewId="0">
      <selection activeCell="B4" sqref="B4:F7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07" t="s">
        <v>286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3" s="1" customFormat="1" ht="16.5" x14ac:dyDescent="0.3">
      <c r="A2" s="316" t="s">
        <v>264</v>
      </c>
      <c r="B2" s="317" t="s">
        <v>269</v>
      </c>
      <c r="C2" s="317" t="s">
        <v>265</v>
      </c>
      <c r="D2" s="317" t="s">
        <v>266</v>
      </c>
      <c r="E2" s="317" t="s">
        <v>267</v>
      </c>
      <c r="F2" s="317" t="s">
        <v>268</v>
      </c>
      <c r="G2" s="316" t="s">
        <v>287</v>
      </c>
      <c r="H2" s="316"/>
      <c r="I2" s="316" t="s">
        <v>288</v>
      </c>
      <c r="J2" s="316"/>
      <c r="K2" s="322" t="s">
        <v>289</v>
      </c>
      <c r="L2" s="324" t="s">
        <v>290</v>
      </c>
      <c r="M2" s="326" t="s">
        <v>291</v>
      </c>
    </row>
    <row r="3" spans="1:13" s="1" customFormat="1" ht="16.5" x14ac:dyDescent="0.3">
      <c r="A3" s="316"/>
      <c r="B3" s="318"/>
      <c r="C3" s="318"/>
      <c r="D3" s="318"/>
      <c r="E3" s="318"/>
      <c r="F3" s="318"/>
      <c r="G3" s="3" t="s">
        <v>292</v>
      </c>
      <c r="H3" s="3" t="s">
        <v>293</v>
      </c>
      <c r="I3" s="3" t="s">
        <v>292</v>
      </c>
      <c r="J3" s="3" t="s">
        <v>293</v>
      </c>
      <c r="K3" s="323"/>
      <c r="L3" s="325"/>
      <c r="M3" s="327"/>
    </row>
    <row r="4" spans="1:13" x14ac:dyDescent="0.15">
      <c r="A4" s="12">
        <v>1</v>
      </c>
      <c r="B4" s="10" t="s">
        <v>281</v>
      </c>
      <c r="C4" s="11">
        <v>230908063</v>
      </c>
      <c r="D4" s="10" t="s">
        <v>280</v>
      </c>
      <c r="E4" s="12" t="s">
        <v>118</v>
      </c>
      <c r="F4" s="13" t="s">
        <v>60</v>
      </c>
      <c r="G4" s="10">
        <v>2</v>
      </c>
      <c r="H4" s="10">
        <v>0.4</v>
      </c>
      <c r="I4" s="10">
        <v>1.4</v>
      </c>
      <c r="J4" s="10">
        <v>1</v>
      </c>
      <c r="K4" s="10"/>
      <c r="L4" s="10"/>
      <c r="M4" s="10" t="s">
        <v>282</v>
      </c>
    </row>
    <row r="5" spans="1:13" x14ac:dyDescent="0.15">
      <c r="A5" s="12">
        <v>2</v>
      </c>
      <c r="B5" s="10" t="s">
        <v>281</v>
      </c>
      <c r="C5" s="11">
        <v>230914026</v>
      </c>
      <c r="D5" s="10" t="s">
        <v>280</v>
      </c>
      <c r="E5" s="10" t="s">
        <v>119</v>
      </c>
      <c r="F5" s="13" t="s">
        <v>60</v>
      </c>
      <c r="G5" s="10">
        <v>1</v>
      </c>
      <c r="H5" s="10">
        <v>1</v>
      </c>
      <c r="I5" s="10">
        <v>1.4</v>
      </c>
      <c r="J5" s="10">
        <v>1.6</v>
      </c>
      <c r="K5" s="10"/>
      <c r="L5" s="10"/>
      <c r="M5" s="10" t="s">
        <v>282</v>
      </c>
    </row>
    <row r="6" spans="1:13" x14ac:dyDescent="0.15">
      <c r="A6" s="12">
        <v>3</v>
      </c>
      <c r="B6" s="10" t="s">
        <v>281</v>
      </c>
      <c r="C6" s="11">
        <v>230924034</v>
      </c>
      <c r="D6" s="10" t="s">
        <v>280</v>
      </c>
      <c r="E6" s="10" t="s">
        <v>116</v>
      </c>
      <c r="F6" s="13" t="s">
        <v>60</v>
      </c>
      <c r="G6" s="10">
        <v>1</v>
      </c>
      <c r="H6" s="10">
        <v>1</v>
      </c>
      <c r="I6" s="10">
        <v>1</v>
      </c>
      <c r="J6" s="10">
        <v>2</v>
      </c>
      <c r="K6" s="34"/>
      <c r="L6" s="34"/>
      <c r="M6" s="10" t="s">
        <v>282</v>
      </c>
    </row>
    <row r="7" spans="1:13" x14ac:dyDescent="0.15">
      <c r="A7" s="12">
        <v>4</v>
      </c>
      <c r="B7" s="10" t="s">
        <v>281</v>
      </c>
      <c r="C7" s="10">
        <v>230918059</v>
      </c>
      <c r="D7" s="10" t="s">
        <v>280</v>
      </c>
      <c r="E7" s="14" t="s">
        <v>117</v>
      </c>
      <c r="F7" s="13" t="s">
        <v>60</v>
      </c>
      <c r="G7" s="10">
        <v>1</v>
      </c>
      <c r="H7" s="10">
        <v>1.8</v>
      </c>
      <c r="I7" s="10">
        <v>1.4</v>
      </c>
      <c r="J7" s="10">
        <v>2.6</v>
      </c>
      <c r="K7" s="34"/>
      <c r="L7" s="34"/>
      <c r="M7" s="10" t="s">
        <v>282</v>
      </c>
    </row>
    <row r="8" spans="1:13" x14ac:dyDescent="0.15">
      <c r="A8" s="29"/>
      <c r="B8" s="30"/>
      <c r="C8" s="30"/>
      <c r="D8" s="30"/>
      <c r="E8" s="14"/>
      <c r="F8" s="31"/>
      <c r="G8" s="14"/>
      <c r="H8" s="32"/>
      <c r="I8" s="30"/>
      <c r="J8" s="30"/>
      <c r="K8" s="35"/>
      <c r="L8" s="36"/>
      <c r="M8" s="14"/>
    </row>
    <row r="9" spans="1:13" s="2" customFormat="1" x14ac:dyDescent="0.15">
      <c r="A9" s="308" t="s">
        <v>283</v>
      </c>
      <c r="B9" s="309"/>
      <c r="C9" s="309"/>
      <c r="D9" s="309"/>
      <c r="E9" s="310"/>
      <c r="F9" s="311"/>
      <c r="G9" s="313"/>
      <c r="H9" s="308" t="s">
        <v>294</v>
      </c>
      <c r="I9" s="309"/>
      <c r="J9" s="309"/>
      <c r="K9" s="310"/>
      <c r="L9" s="319"/>
      <c r="M9" s="320"/>
    </row>
    <row r="10" spans="1:13" ht="16.5" x14ac:dyDescent="0.15">
      <c r="A10" s="314" t="s">
        <v>295</v>
      </c>
      <c r="B10" s="321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8" type="noConversion"/>
  <dataValidations count="1">
    <dataValidation type="list" allowBlank="1" showInputMessage="1" showErrorMessage="1" sqref="M4 M5 M8 M1:M3 M6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07" t="s">
        <v>296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</row>
    <row r="2" spans="1:23" s="1" customFormat="1" ht="15.95" customHeight="1" x14ac:dyDescent="0.3">
      <c r="A2" s="317" t="s">
        <v>297</v>
      </c>
      <c r="B2" s="317" t="s">
        <v>269</v>
      </c>
      <c r="C2" s="317" t="s">
        <v>265</v>
      </c>
      <c r="D2" s="317" t="s">
        <v>266</v>
      </c>
      <c r="E2" s="317" t="s">
        <v>267</v>
      </c>
      <c r="F2" s="317" t="s">
        <v>268</v>
      </c>
      <c r="G2" s="328" t="s">
        <v>298</v>
      </c>
      <c r="H2" s="329"/>
      <c r="I2" s="330"/>
      <c r="J2" s="328" t="s">
        <v>299</v>
      </c>
      <c r="K2" s="329"/>
      <c r="L2" s="330"/>
      <c r="M2" s="328" t="s">
        <v>300</v>
      </c>
      <c r="N2" s="329"/>
      <c r="O2" s="330"/>
      <c r="P2" s="328" t="s">
        <v>301</v>
      </c>
      <c r="Q2" s="329"/>
      <c r="R2" s="330"/>
      <c r="S2" s="329" t="s">
        <v>302</v>
      </c>
      <c r="T2" s="329"/>
      <c r="U2" s="330"/>
      <c r="V2" s="342" t="s">
        <v>303</v>
      </c>
      <c r="W2" s="342" t="s">
        <v>278</v>
      </c>
    </row>
    <row r="3" spans="1:23" s="1" customFormat="1" ht="16.5" x14ac:dyDescent="0.3">
      <c r="A3" s="318"/>
      <c r="B3" s="341"/>
      <c r="C3" s="341"/>
      <c r="D3" s="341"/>
      <c r="E3" s="341"/>
      <c r="F3" s="341"/>
      <c r="G3" s="3" t="s">
        <v>304</v>
      </c>
      <c r="H3" s="3" t="s">
        <v>66</v>
      </c>
      <c r="I3" s="3" t="s">
        <v>269</v>
      </c>
      <c r="J3" s="3" t="s">
        <v>304</v>
      </c>
      <c r="K3" s="3" t="s">
        <v>66</v>
      </c>
      <c r="L3" s="3" t="s">
        <v>269</v>
      </c>
      <c r="M3" s="3" t="s">
        <v>304</v>
      </c>
      <c r="N3" s="3" t="s">
        <v>66</v>
      </c>
      <c r="O3" s="3" t="s">
        <v>269</v>
      </c>
      <c r="P3" s="3" t="s">
        <v>304</v>
      </c>
      <c r="Q3" s="3" t="s">
        <v>66</v>
      </c>
      <c r="R3" s="3" t="s">
        <v>269</v>
      </c>
      <c r="S3" s="3" t="s">
        <v>304</v>
      </c>
      <c r="T3" s="3" t="s">
        <v>66</v>
      </c>
      <c r="U3" s="3" t="s">
        <v>269</v>
      </c>
      <c r="V3" s="343"/>
      <c r="W3" s="343"/>
    </row>
    <row r="4" spans="1:23" x14ac:dyDescent="0.15">
      <c r="A4" s="336" t="s">
        <v>305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37"/>
      <c r="B5" s="6"/>
      <c r="C5" s="6"/>
      <c r="D5" s="6"/>
      <c r="E5" s="6"/>
      <c r="F5" s="6"/>
      <c r="G5" s="328" t="s">
        <v>306</v>
      </c>
      <c r="H5" s="329"/>
      <c r="I5" s="330"/>
      <c r="J5" s="328" t="s">
        <v>307</v>
      </c>
      <c r="K5" s="329"/>
      <c r="L5" s="330"/>
      <c r="M5" s="328" t="s">
        <v>308</v>
      </c>
      <c r="N5" s="329"/>
      <c r="O5" s="330"/>
      <c r="P5" s="328" t="s">
        <v>309</v>
      </c>
      <c r="Q5" s="329"/>
      <c r="R5" s="330"/>
      <c r="S5" s="329" t="s">
        <v>310</v>
      </c>
      <c r="T5" s="329"/>
      <c r="U5" s="330"/>
      <c r="V5" s="6"/>
      <c r="W5" s="6"/>
    </row>
    <row r="6" spans="1:23" ht="16.5" x14ac:dyDescent="0.15">
      <c r="A6" s="337"/>
      <c r="B6" s="6"/>
      <c r="C6" s="6"/>
      <c r="D6" s="6"/>
      <c r="E6" s="6"/>
      <c r="F6" s="6"/>
      <c r="G6" s="3" t="s">
        <v>304</v>
      </c>
      <c r="H6" s="3" t="s">
        <v>66</v>
      </c>
      <c r="I6" s="3" t="s">
        <v>269</v>
      </c>
      <c r="J6" s="3" t="s">
        <v>304</v>
      </c>
      <c r="K6" s="3" t="s">
        <v>66</v>
      </c>
      <c r="L6" s="3" t="s">
        <v>269</v>
      </c>
      <c r="M6" s="3" t="s">
        <v>304</v>
      </c>
      <c r="N6" s="3" t="s">
        <v>66</v>
      </c>
      <c r="O6" s="3" t="s">
        <v>269</v>
      </c>
      <c r="P6" s="3" t="s">
        <v>304</v>
      </c>
      <c r="Q6" s="3" t="s">
        <v>66</v>
      </c>
      <c r="R6" s="3" t="s">
        <v>269</v>
      </c>
      <c r="S6" s="3" t="s">
        <v>304</v>
      </c>
      <c r="T6" s="3" t="s">
        <v>66</v>
      </c>
      <c r="U6" s="3" t="s">
        <v>269</v>
      </c>
      <c r="V6" s="6"/>
      <c r="W6" s="6"/>
    </row>
    <row r="7" spans="1:23" x14ac:dyDescent="0.15">
      <c r="A7" s="33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39" t="s">
        <v>311</v>
      </c>
      <c r="B8" s="339"/>
      <c r="C8" s="339"/>
      <c r="D8" s="339"/>
      <c r="E8" s="339"/>
      <c r="F8" s="33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40"/>
      <c r="B9" s="340"/>
      <c r="C9" s="340"/>
      <c r="D9" s="340"/>
      <c r="E9" s="340"/>
      <c r="F9" s="34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39" t="s">
        <v>312</v>
      </c>
      <c r="B10" s="339"/>
      <c r="C10" s="339"/>
      <c r="D10" s="339"/>
      <c r="E10" s="339"/>
      <c r="F10" s="33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40"/>
      <c r="B11" s="340"/>
      <c r="C11" s="340"/>
      <c r="D11" s="340"/>
      <c r="E11" s="340"/>
      <c r="F11" s="34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39" t="s">
        <v>313</v>
      </c>
      <c r="B12" s="339"/>
      <c r="C12" s="339"/>
      <c r="D12" s="339"/>
      <c r="E12" s="339"/>
      <c r="F12" s="33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40"/>
      <c r="B13" s="340"/>
      <c r="C13" s="340"/>
      <c r="D13" s="340"/>
      <c r="E13" s="340"/>
      <c r="F13" s="34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39" t="s">
        <v>314</v>
      </c>
      <c r="B14" s="339"/>
      <c r="C14" s="339"/>
      <c r="D14" s="339"/>
      <c r="E14" s="339"/>
      <c r="F14" s="33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40"/>
      <c r="B15" s="340"/>
      <c r="C15" s="340"/>
      <c r="D15" s="340"/>
      <c r="E15" s="340"/>
      <c r="F15" s="34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31" t="s">
        <v>315</v>
      </c>
      <c r="B17" s="332"/>
      <c r="C17" s="332"/>
      <c r="D17" s="332"/>
      <c r="E17" s="333"/>
      <c r="F17" s="334"/>
      <c r="G17" s="335"/>
      <c r="H17" s="28"/>
      <c r="I17" s="28"/>
      <c r="J17" s="331" t="s">
        <v>316</v>
      </c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3"/>
      <c r="V17" s="7"/>
      <c r="W17" s="9"/>
    </row>
    <row r="18" spans="1:23" ht="56.25" customHeight="1" x14ac:dyDescent="0.15">
      <c r="A18" s="314" t="s">
        <v>317</v>
      </c>
      <c r="B18" s="314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2020-03-11T17:34:00Z</dcterms:created>
  <dcterms:modified xsi:type="dcterms:W3CDTF">2024-01-16T09:22:35Z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27DC34CC113A442796245AD4E54D7032_13</vt:lpwstr>
  </property>
  <property fmtid="{D5CDD505-2E9C-101B-9397-08002B2CF9AE}" pid="3" name="KSOProductBuildVer">
    <vt:lpwstr>2052-12.1.0.16120</vt:lpwstr>
  </property>
</Properties>
</file>