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7" r:id="rId9"/>
    <sheet name="验货尺寸表1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<sst xmlns="http://schemas.openxmlformats.org/spreadsheetml/2006/main" count="1452" uniqueCount="444">
  <si>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</si>
  <si>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</si>
  <si>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</si>
  <si>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</si>
  <si>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</si>
  <si>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</si>
  <si>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</si>
  <si>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</si>
  <si>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</si>
  <si>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</si>
  <si>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</si>
  <si>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</si>
  <si>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</si>
  <si>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</si>
  <si>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</si>
  <si>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</si>
  <si>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</si>
  <si>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</si>
  <si>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</si>
  <si>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</si>
  <si>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</si>
  <si>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</si>
  <si>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</si>
  <si>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</si>
  <si>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</si>
  <si>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</si>
  <si>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</si>
  <si>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</si>
  <si>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</si>
  <si>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</si>
  <si>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</si>
  <si>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</si>
  <si>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</si>
  <si>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</si>
  <si>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</si>
  <si>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</si>
  <si>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</si>
  <si>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</si>
  <si>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</si>
  <si>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</si>
  <si>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</si>
  <si>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</si>
  <si>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</si>
  <si>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</si>
  <si>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</si>
  <si>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</si>
  <si>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</si>
  <si>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</si>
  <si>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</si>
  <si>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</si>
  <si>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</si>
  <si>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</si>
  <si>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</si>
  <si>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</si>
  <si>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</si>
  <si>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</si>
  <si>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</si>
  <si>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</si>
  <si>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</si>
  <si>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</si>
  <si>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</si>
  <si>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</si>
  <si>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</si>
  <si>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TAEEBM82705</t>
  </si>
  <si>
    <t>合同交期</t>
  </si>
  <si>
    <t>2024.1.15</t>
  </si>
  <si>
    <t>产前确认样</t>
  </si>
  <si>
    <t>有</t>
  </si>
  <si>
    <t>无</t>
  </si>
  <si>
    <t>品名</t>
  </si>
  <si>
    <t>女式功能外套</t>
  </si>
  <si>
    <t>上线日</t>
  </si>
  <si>
    <t>2023.12.15</t>
  </si>
  <si>
    <t>原辅材料卡</t>
  </si>
  <si>
    <t>色/号型数</t>
  </si>
  <si>
    <t>缝制预计完成日</t>
  </si>
  <si>
    <t>2024.1.5</t>
  </si>
  <si>
    <t>大货面料确认样</t>
  </si>
  <si>
    <t>订单数量</t>
  </si>
  <si>
    <t>包装预计完成日</t>
  </si>
  <si>
    <t>2024.1.8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</si>
  <si>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</si>
  <si>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</si>
  <si>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</si>
  <si>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</si>
  <si>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</si>
  <si>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</si>
  <si>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</si>
  <si>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</si>
  <si>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</si>
  <si>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</si>
  <si>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</si>
  <si>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</si>
  <si>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</si>
  <si>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</si>
  <si>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</si>
  <si>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</si>
  <si>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</si>
  <si>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</si>
  <si>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</si>
  <si>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</si>
  <si>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</si>
  <si>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</si>
  <si>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</si>
  <si>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</si>
  <si>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</si>
  <si>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</si>
  <si>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</si>
  <si>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</si>
  <si>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</si>
  <si>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</si>
  <si>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</si>
  <si>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</si>
  <si>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</si>
  <si>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</si>
  <si>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</si>
  <si>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</si>
  <si>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</si>
  <si>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</si>
  <si>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</si>
  <si>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</si>
  <si>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</si>
  <si>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</si>
  <si>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云层蓝/白色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</si>
  <si>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</si>
  <si>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</si>
  <si>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</si>
  <si>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</si>
  <si>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</si>
  <si>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</si>
  <si>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</si>
  <si>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</si>
  <si>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</si>
  <si>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</si>
  <si>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</si>
  <si>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</si>
  <si>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</si>
  <si>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</si>
  <si>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</si>
  <si>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</si>
  <si>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</si>
  <si>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</si>
  <si>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</si>
  <si>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</si>
  <si>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</si>
  <si>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</si>
  <si>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</si>
  <si>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</si>
  <si>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</si>
  <si>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</si>
  <si>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</si>
  <si>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</si>
  <si>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</si>
  <si>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</si>
  <si>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</si>
  <si>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M黑色</t>
  </si>
  <si>
    <t>XL米色</t>
  </si>
  <si>
    <t>XXL云层蓝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</si>
  <si>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</si>
  <si>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</si>
  <si>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</si>
  <si>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</si>
  <si>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</si>
  <si>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</si>
  <si>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</si>
  <si>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</si>
  <si>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</si>
  <si>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1</t>
  </si>
  <si>
    <t>0</t>
  </si>
  <si>
    <t>-0.5</t>
  </si>
  <si>
    <t>前中长</t>
  </si>
  <si>
    <t>胸围</t>
  </si>
  <si>
    <t>112</t>
  </si>
  <si>
    <t>腰围</t>
  </si>
  <si>
    <t>-1</t>
  </si>
  <si>
    <t>摆围</t>
  </si>
  <si>
    <t>116</t>
  </si>
  <si>
    <t>肩宽</t>
  </si>
  <si>
    <t>0.5</t>
  </si>
  <si>
    <t>肩点袖长</t>
  </si>
  <si>
    <t>0.4</t>
  </si>
  <si>
    <t>袖肥/2</t>
  </si>
  <si>
    <t>-0.3</t>
  </si>
  <si>
    <t>袖肘围/2</t>
  </si>
  <si>
    <t>0.2</t>
  </si>
  <si>
    <t>袖口围/2（拉量）</t>
  </si>
  <si>
    <t>0.3</t>
  </si>
  <si>
    <t>袖口围/2（松量）</t>
  </si>
  <si>
    <t>前领高</t>
  </si>
  <si>
    <t>下领围</t>
  </si>
  <si>
    <t>帽高</t>
  </si>
  <si>
    <t>帽宽</t>
  </si>
  <si>
    <t>侧插袋</t>
  </si>
  <si>
    <t>备注：</t>
  </si>
  <si>
    <t xml:space="preserve">     初期请洗测2-3件，有问题的另加测量数量。</t>
  </si>
  <si>
    <t>验货时间：2023.12.18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</si>
  <si>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</si>
  <si>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</si>
  <si>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</si>
  <si>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</si>
  <si>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</si>
  <si>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</si>
  <si>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</si>
  <si>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</si>
  <si>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</si>
  <si>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</si>
  <si>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</si>
  <si>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</si>
  <si>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</si>
  <si>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云层蓝</t>
  </si>
  <si>
    <t>S洗前/洗后</t>
  </si>
  <si>
    <t>M洗前/洗后</t>
  </si>
  <si>
    <t>L洗前/洗后</t>
  </si>
  <si>
    <t>XL洗前/洗后</t>
  </si>
  <si>
    <t>XXL洗前/洗后</t>
  </si>
  <si>
    <t>-0.5/-0.7</t>
  </si>
  <si>
    <t>0.6/0.5</t>
  </si>
  <si>
    <t>0.5/-0.5</t>
  </si>
  <si>
    <t>1/-0.6</t>
  </si>
  <si>
    <t>1/1</t>
  </si>
  <si>
    <t>-0.5/-1</t>
  </si>
  <si>
    <t>0/-0.5</t>
  </si>
  <si>
    <t>-0.5/0</t>
  </si>
  <si>
    <t>-0.6/0</t>
  </si>
  <si>
    <t>1/0</t>
  </si>
  <si>
    <t>0/0</t>
  </si>
  <si>
    <t>-1/-0.5</t>
  </si>
  <si>
    <t>-0.5/-0.5</t>
  </si>
  <si>
    <t>-0.6/-0.4</t>
  </si>
  <si>
    <t>0/-1</t>
  </si>
  <si>
    <t>-1/-1</t>
  </si>
  <si>
    <t>-0.4/-0.2</t>
  </si>
  <si>
    <t>0/-0.4</t>
  </si>
  <si>
    <t>-0.8/-0.8</t>
  </si>
  <si>
    <t>1/-0.5</t>
  </si>
  <si>
    <t>-0.2/0</t>
  </si>
  <si>
    <t>-0.4/-0.5</t>
  </si>
  <si>
    <t>0/-0.3</t>
  </si>
  <si>
    <t>-0.4/-0.8</t>
  </si>
  <si>
    <t>0.5/0.3</t>
  </si>
  <si>
    <t>0.3/0.4</t>
  </si>
  <si>
    <t>0/1</t>
  </si>
  <si>
    <t>0.5/0.4</t>
  </si>
  <si>
    <t>0/-0.2</t>
  </si>
  <si>
    <t>-1/0</t>
  </si>
  <si>
    <t>-1/-2</t>
  </si>
  <si>
    <t>-0.2/-0.2</t>
  </si>
  <si>
    <t>-0.3/-0.3</t>
  </si>
  <si>
    <t>-0.4/-0.4</t>
  </si>
  <si>
    <t>-0.2/-0.3</t>
  </si>
  <si>
    <t>-0.3/-0.4</t>
  </si>
  <si>
    <t>-0.8/-0.4</t>
  </si>
  <si>
    <t>验货时间：</t>
  </si>
  <si>
    <t>青岛金缕衣</t>
  </si>
  <si>
    <t>165/88B</t>
  </si>
  <si>
    <t>170/92B</t>
  </si>
  <si>
    <t>175/96B</t>
  </si>
  <si>
    <t>180/100B</t>
  </si>
  <si>
    <t>√√</t>
  </si>
  <si>
    <t>-0.5-0.5</t>
  </si>
  <si>
    <t>-0.4-0.4</t>
  </si>
  <si>
    <t>√+1</t>
  </si>
  <si>
    <t>-1-1</t>
  </si>
  <si>
    <t>-1√</t>
  </si>
  <si>
    <t>-0.5-1</t>
  </si>
  <si>
    <t>-0.5√</t>
  </si>
  <si>
    <t>-0.7-1</t>
  </si>
  <si>
    <t>-0.5-0.3</t>
  </si>
  <si>
    <t>√-0.2</t>
  </si>
  <si>
    <t>√-0.3</t>
  </si>
  <si>
    <t>验货时间：2023/12/28</t>
  </si>
  <si>
    <t>QC出货报告书</t>
  </si>
  <si>
    <t>合同日期</t>
  </si>
  <si>
    <t>2024.1.15交1000件,1.25号交2300件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</si>
  <si>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</si>
  <si>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</si>
  <si>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</si>
  <si>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</si>
  <si>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</si>
  <si>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</si>
  <si>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</si>
  <si>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</si>
  <si>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</si>
  <si>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</si>
  <si>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</si>
  <si>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</si>
  <si>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</si>
  <si>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</si>
  <si>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</si>
  <si>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</si>
  <si>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</si>
  <si>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</si>
  <si>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采购凭证编号：CGDD23122500004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</si>
  <si>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</si>
  <si>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</si>
  <si>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</si>
  <si>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</si>
  <si>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</si>
  <si>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</si>
  <si>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</si>
  <si>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</si>
  <si>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</si>
  <si>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</si>
  <si>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</si>
  <si>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</si>
  <si>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</si>
  <si>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</si>
  <si>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</si>
  <si>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米色：38/45/57/62</t>
  </si>
  <si>
    <t>黑色：70/81/92/110</t>
  </si>
  <si>
    <t>共抽验11箱，每箱10件，110箱验15件，合计125件</t>
  </si>
  <si>
    <t>情况说明：</t>
  </si>
  <si>
    <t xml:space="preserve">【问题点描述】  </t>
  </si>
  <si>
    <t>脏污一件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</si>
  <si>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</si>
  <si>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</si>
  <si>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</si>
  <si>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</si>
  <si>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</si>
  <si>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</si>
  <si>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</si>
  <si>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</si>
  <si>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</si>
  <si>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</si>
  <si>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2024.1.10</t>
  </si>
  <si>
    <t>采购凭证编号：CGDD23122500005</t>
  </si>
  <si>
    <t>米色：115/126/128/132</t>
  </si>
  <si>
    <t>黑色：135/142/154/160</t>
  </si>
  <si>
    <t>共抽验8箱，每箱10件，合计80件</t>
  </si>
  <si>
    <t>袖笼不对称1件</t>
  </si>
  <si>
    <t>TAZZCM81602</t>
  </si>
  <si>
    <t>男式皮肤衣</t>
  </si>
  <si>
    <t>185/104B</t>
  </si>
  <si>
    <t>190/108B</t>
  </si>
  <si>
    <t>195/112B</t>
  </si>
  <si>
    <t>-2√</t>
  </si>
  <si>
    <t>+0.4-0.3</t>
  </si>
  <si>
    <t>袖口围/2（平量）</t>
  </si>
  <si>
    <t>上领围</t>
  </si>
  <si>
    <t>侧袋口长（套结之间）</t>
  </si>
  <si>
    <t>验货时间：2024/1/10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</si>
  <si>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</si>
  <si>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</si>
  <si>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</si>
  <si>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</si>
  <si>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</si>
  <si>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</si>
  <si>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</si>
  <si>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</si>
  <si>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</si>
  <si>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</si>
  <si>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</si>
  <si>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</si>
  <si>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</si>
  <si>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</si>
  <si>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</si>
  <si>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</si>
  <si>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</si>
  <si>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9538#</t>
  </si>
  <si>
    <t>70D消尼四面弹</t>
  </si>
  <si>
    <t>YES</t>
  </si>
  <si>
    <t>9539#</t>
  </si>
  <si>
    <t>9540#</t>
  </si>
  <si>
    <t>9542#</t>
  </si>
  <si>
    <t>白色</t>
  </si>
  <si>
    <t>制表时间：11.28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</si>
  <si>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</si>
  <si>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</si>
  <si>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</si>
  <si>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</si>
  <si>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</si>
  <si>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</si>
  <si>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</si>
  <si>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</si>
  <si>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</si>
  <si>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</si>
  <si>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</si>
  <si>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</si>
  <si>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</si>
  <si>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</si>
  <si>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</si>
  <si>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</si>
  <si>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</si>
  <si>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</si>
  <si>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</si>
  <si>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</si>
  <si>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</si>
  <si>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</si>
  <si>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</si>
  <si>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</si>
  <si>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小珍珠点四面弹</t>
  </si>
  <si>
    <t>面料</t>
  </si>
  <si>
    <t>包边经编</t>
  </si>
  <si>
    <t>3# 尼龙反装开尾拉链 含上下止  葫芦头顺色喷漆</t>
  </si>
  <si>
    <t>SBS</t>
  </si>
  <si>
    <t>3#尼龙反装拉链 不含上下止 葫芦头顺色喷漆</t>
  </si>
  <si>
    <t>LP00166</t>
  </si>
  <si>
    <t xml:space="preserve">水滴反光点拉袢 </t>
  </si>
  <si>
    <t>合格</t>
  </si>
  <si>
    <t>物料6</t>
  </si>
  <si>
    <t>物料7</t>
  </si>
  <si>
    <t>物料8</t>
  </si>
  <si>
    <t>物料9</t>
  </si>
  <si>
    <t>物料10</t>
  </si>
  <si>
    <t>SD012</t>
  </si>
  <si>
    <t xml:space="preserve">旅行双孔卡扣 </t>
  </si>
  <si>
    <t>KK00086</t>
  </si>
  <si>
    <t xml:space="preserve">双孔双绳卡扣 </t>
  </si>
  <si>
    <t>三色花纹弹力绳</t>
  </si>
  <si>
    <t>哑光喷漆气眼</t>
  </si>
  <si>
    <t>洗标</t>
  </si>
  <si>
    <t>宝坤</t>
  </si>
  <si>
    <t>物料11</t>
  </si>
  <si>
    <t>物料12</t>
  </si>
  <si>
    <t>物料13</t>
  </si>
  <si>
    <t>物料14</t>
  </si>
  <si>
    <t>物料15</t>
  </si>
  <si>
    <t>主标</t>
  </si>
  <si>
    <t>洗测2次</t>
  </si>
  <si>
    <t>9640#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</si>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</sst>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rgb="FFFF0000"/>
      <name val="微软雅黑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9" borderId="6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7" applyNumberFormat="0" applyFill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69" applyNumberFormat="0" applyAlignment="0" applyProtection="0">
      <alignment vertical="center"/>
    </xf>
    <xf numFmtId="0" fontId="52" fillId="11" borderId="70" applyNumberFormat="0" applyAlignment="0" applyProtection="0">
      <alignment vertical="center"/>
    </xf>
    <xf numFmtId="0" fontId="53" fillId="11" borderId="69" applyNumberFormat="0" applyAlignment="0" applyProtection="0">
      <alignment vertical="center"/>
    </xf>
    <xf numFmtId="0" fontId="54" fillId="12" borderId="71" applyNumberFormat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  <xf numFmtId="0" fontId="12" fillId="0" borderId="0"/>
    <xf numFmtId="0" fontId="42" fillId="0" borderId="0">
      <alignment vertical="center"/>
    </xf>
    <xf numFmtId="0" fontId="0" fillId="0" borderId="0"/>
    <xf numFmtId="0" fontId="42" fillId="0" borderId="0"/>
    <xf numFmtId="0" fontId="1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10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4" borderId="2" xfId="60" applyFont="1" applyFill="1" applyBorder="1" applyAlignment="1">
      <alignment horizontal="center"/>
    </xf>
    <xf numFmtId="0" fontId="19" fillId="4" borderId="2" xfId="60" applyFont="1" applyFill="1" applyBorder="1" applyAlignment="1">
      <alignment horizontal="center"/>
    </xf>
    <xf numFmtId="0" fontId="20" fillId="4" borderId="2" xfId="60" applyFont="1" applyFill="1" applyBorder="1" applyAlignment="1">
      <alignment horizontal="center"/>
    </xf>
    <xf numFmtId="0" fontId="20" fillId="4" borderId="2" xfId="52" applyFont="1" applyFill="1" applyBorder="1" applyAlignment="1">
      <alignment horizontal="center" vertical="center"/>
    </xf>
    <xf numFmtId="0" fontId="20" fillId="4" borderId="2" xfId="61" applyFont="1" applyFill="1" applyBorder="1" applyAlignment="1">
      <alignment horizontal="center" vertical="center"/>
    </xf>
    <xf numFmtId="0" fontId="7" fillId="4" borderId="2" xfId="60" applyFont="1" applyFill="1" applyBorder="1" applyAlignment="1">
      <alignment horizontal="center"/>
    </xf>
    <xf numFmtId="0" fontId="20" fillId="4" borderId="2" xfId="62" applyFont="1" applyFill="1" applyBorder="1" applyAlignment="1">
      <alignment horizontal="center" vertical="center"/>
    </xf>
    <xf numFmtId="0" fontId="20" fillId="4" borderId="2" xfId="60" applyFont="1" applyFill="1" applyBorder="1" applyAlignment="1">
      <alignment horizontal="center" wrapText="1"/>
    </xf>
    <xf numFmtId="0" fontId="21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1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2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3" fillId="4" borderId="2" xfId="54" applyFont="1" applyFill="1" applyBorder="1">
      <alignment vertical="center"/>
    </xf>
    <xf numFmtId="49" fontId="23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4" fillId="0" borderId="19" xfId="52" applyFont="1" applyFill="1" applyBorder="1" applyAlignment="1">
      <alignment horizontal="center" vertical="top"/>
    </xf>
    <xf numFmtId="0" fontId="25" fillId="0" borderId="20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vertical="center"/>
    </xf>
    <xf numFmtId="0" fontId="26" fillId="0" borderId="10" xfId="52" applyFont="1" applyFill="1" applyBorder="1" applyAlignment="1">
      <alignment horizontal="center" vertical="center"/>
    </xf>
    <xf numFmtId="0" fontId="25" fillId="0" borderId="10" xfId="52" applyFont="1" applyFill="1" applyBorder="1" applyAlignment="1">
      <alignment vertical="center"/>
    </xf>
    <xf numFmtId="58" fontId="27" fillId="0" borderId="10" xfId="52" applyNumberFormat="1" applyFont="1" applyFill="1" applyBorder="1" applyAlignment="1">
      <alignment horizontal="center" vertical="center" wrapText="1"/>
    </xf>
    <xf numFmtId="0" fontId="27" fillId="0" borderId="10" xfId="52" applyFont="1" applyFill="1" applyBorder="1" applyAlignment="1">
      <alignment horizontal="center" vertical="center" wrapText="1"/>
    </xf>
    <xf numFmtId="0" fontId="25" fillId="0" borderId="10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righ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vertical="center"/>
    </xf>
    <xf numFmtId="0" fontId="26" fillId="0" borderId="24" xfId="52" applyFont="1" applyFill="1" applyBorder="1" applyAlignment="1">
      <alignment horizontal="right" vertical="center"/>
    </xf>
    <xf numFmtId="0" fontId="25" fillId="0" borderId="24" xfId="52" applyFont="1" applyFill="1" applyBorder="1" applyAlignment="1">
      <alignment vertical="center"/>
    </xf>
    <xf numFmtId="0" fontId="27" fillId="0" borderId="24" xfId="52" applyFont="1" applyFill="1" applyBorder="1" applyAlignment="1">
      <alignment vertical="center"/>
    </xf>
    <xf numFmtId="0" fontId="27" fillId="4" borderId="24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1" xfId="52" applyFont="1" applyFill="1" applyBorder="1" applyAlignment="1">
      <alignment vertical="center"/>
    </xf>
    <xf numFmtId="0" fontId="25" fillId="5" borderId="25" xfId="52" applyFont="1" applyFill="1" applyBorder="1" applyAlignment="1">
      <alignment horizontal="left" vertical="center"/>
    </xf>
    <xf numFmtId="0" fontId="25" fillId="5" borderId="26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vertical="center"/>
    </xf>
    <xf numFmtId="0" fontId="27" fillId="0" borderId="2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 wrapText="1"/>
    </xf>
    <xf numFmtId="0" fontId="27" fillId="0" borderId="10" xfId="52" applyFont="1" applyFill="1" applyBorder="1" applyAlignment="1">
      <alignment horizontal="left" vertical="center" wrapText="1"/>
    </xf>
    <xf numFmtId="0" fontId="25" fillId="0" borderId="23" xfId="52" applyFont="1" applyFill="1" applyBorder="1" applyAlignment="1">
      <alignment horizontal="left" vertical="center"/>
    </xf>
    <xf numFmtId="0" fontId="12" fillId="0" borderId="24" xfId="52" applyFill="1" applyBorder="1" applyAlignment="1">
      <alignment horizontal="center" vertical="center"/>
    </xf>
    <xf numFmtId="0" fontId="25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center" vertical="center"/>
    </xf>
    <xf numFmtId="49" fontId="27" fillId="0" borderId="24" xfId="52" applyNumberFormat="1" applyFont="1" applyFill="1" applyBorder="1" applyAlignment="1">
      <alignment vertical="center"/>
    </xf>
    <xf numFmtId="0" fontId="25" fillId="0" borderId="24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center" vertical="center"/>
    </xf>
    <xf numFmtId="0" fontId="25" fillId="0" borderId="11" xfId="52" applyFont="1" applyFill="1" applyBorder="1" applyAlignment="1">
      <alignment horizontal="center" vertical="center"/>
    </xf>
    <xf numFmtId="0" fontId="27" fillId="0" borderId="1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5" borderId="39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11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0" fontId="18" fillId="0" borderId="4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49" fontId="19" fillId="0" borderId="4" xfId="58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176" fontId="30" fillId="0" borderId="2" xfId="57" applyNumberFormat="1" applyFont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0" borderId="2" xfId="57" applyNumberFormat="1" applyFont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20" fillId="0" borderId="3" xfId="50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1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2" fillId="0" borderId="19" xfId="52" applyFont="1" applyBorder="1" applyAlignment="1">
      <alignment horizontal="center" vertical="top"/>
    </xf>
    <xf numFmtId="0" fontId="29" fillId="0" borderId="45" xfId="52" applyFont="1" applyBorder="1" applyAlignment="1">
      <alignment horizontal="left" vertical="center"/>
    </xf>
    <xf numFmtId="0" fontId="26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left" vertical="center"/>
    </xf>
    <xf numFmtId="0" fontId="28" fillId="0" borderId="20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8" fillId="0" borderId="37" xfId="52" applyFont="1" applyBorder="1" applyAlignment="1">
      <alignment horizontal="center" vertical="center"/>
    </xf>
    <xf numFmtId="0" fontId="29" fillId="0" borderId="20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9" fillId="0" borderId="37" xfId="52" applyFont="1" applyBorder="1" applyAlignment="1">
      <alignment horizontal="center" vertical="center"/>
    </xf>
    <xf numFmtId="0" fontId="29" fillId="0" borderId="20" xfId="52" applyFont="1" applyFill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14" fontId="26" fillId="0" borderId="10" xfId="52" applyNumberFormat="1" applyFont="1" applyBorder="1" applyAlignment="1">
      <alignment horizontal="center" vertical="center"/>
    </xf>
    <xf numFmtId="14" fontId="26" fillId="0" borderId="11" xfId="52" applyNumberFormat="1" applyFont="1" applyBorder="1" applyAlignment="1">
      <alignment horizontal="center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22" xfId="52" applyFont="1" applyBorder="1" applyAlignment="1">
      <alignment vertical="center"/>
    </xf>
    <xf numFmtId="0" fontId="26" fillId="0" borderId="10" xfId="52" applyFont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6" fillId="0" borderId="10" xfId="52" applyFont="1" applyBorder="1" applyAlignment="1">
      <alignment vertical="center"/>
    </xf>
    <xf numFmtId="0" fontId="26" fillId="0" borderId="11" xfId="52" applyFont="1" applyBorder="1" applyAlignment="1">
      <alignment vertical="center"/>
    </xf>
    <xf numFmtId="0" fontId="28" fillId="0" borderId="10" xfId="52" applyFont="1" applyBorder="1" applyAlignment="1">
      <alignment vertical="center"/>
    </xf>
    <xf numFmtId="14" fontId="26" fillId="0" borderId="10" xfId="52" applyNumberFormat="1" applyFont="1" applyFill="1" applyBorder="1" applyAlignment="1">
      <alignment horizontal="center" vertical="center"/>
    </xf>
    <xf numFmtId="14" fontId="26" fillId="0" borderId="11" xfId="52" applyNumberFormat="1" applyFont="1" applyFill="1" applyBorder="1" applyAlignment="1">
      <alignment horizontal="center" vertical="center"/>
    </xf>
    <xf numFmtId="0" fontId="26" fillId="0" borderId="27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33" fillId="0" borderId="23" xfId="52" applyFont="1" applyBorder="1" applyAlignment="1">
      <alignment vertical="center"/>
    </xf>
    <xf numFmtId="0" fontId="26" fillId="0" borderId="24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28" fillId="0" borderId="23" xfId="52" applyFont="1" applyBorder="1" applyAlignment="1">
      <alignment horizontal="left" vertical="center"/>
    </xf>
    <xf numFmtId="0" fontId="28" fillId="0" borderId="24" xfId="52" applyFont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28" fillId="0" borderId="21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0" fontId="27" fillId="0" borderId="21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7" fillId="0" borderId="36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6" fillId="0" borderId="10" xfId="52" applyFont="1" applyFill="1" applyBorder="1" applyAlignment="1">
      <alignment horizontal="left" vertical="center"/>
    </xf>
    <xf numFmtId="0" fontId="28" fillId="0" borderId="23" xfId="52" applyFont="1" applyBorder="1" applyAlignment="1">
      <alignment horizontal="center" vertical="center"/>
    </xf>
    <xf numFmtId="0" fontId="28" fillId="0" borderId="24" xfId="52" applyFont="1" applyBorder="1" applyAlignment="1">
      <alignment horizontal="center" vertical="center"/>
    </xf>
    <xf numFmtId="0" fontId="28" fillId="0" borderId="22" xfId="52" applyFont="1" applyBorder="1" applyAlignment="1">
      <alignment horizontal="center" vertical="center"/>
    </xf>
    <xf numFmtId="0" fontId="28" fillId="0" borderId="10" xfId="52" applyFont="1" applyBorder="1" applyAlignment="1">
      <alignment horizontal="center" vertical="center"/>
    </xf>
    <xf numFmtId="0" fontId="25" fillId="0" borderId="10" xfId="52" applyFont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9" fillId="0" borderId="47" xfId="52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9" fillId="0" borderId="48" xfId="52" applyFont="1" applyBorder="1" applyAlignment="1">
      <alignment vertical="center"/>
    </xf>
    <xf numFmtId="0" fontId="26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29" fillId="0" borderId="48" xfId="52" applyFont="1" applyBorder="1" applyAlignment="1">
      <alignment horizontal="center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center" vertical="center"/>
    </xf>
    <xf numFmtId="0" fontId="29" fillId="0" borderId="51" xfId="52" applyFont="1" applyFill="1" applyBorder="1" applyAlignment="1">
      <alignment horizontal="center" vertical="center"/>
    </xf>
    <xf numFmtId="0" fontId="29" fillId="0" borderId="23" xfId="52" applyFont="1" applyFill="1" applyBorder="1" applyAlignment="1">
      <alignment horizontal="center" vertical="center"/>
    </xf>
    <xf numFmtId="0" fontId="29" fillId="0" borderId="24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29" fillId="0" borderId="21" xfId="52" applyFont="1" applyFill="1" applyBorder="1" applyAlignment="1">
      <alignment horizontal="center" vertical="center"/>
    </xf>
    <xf numFmtId="0" fontId="29" fillId="0" borderId="37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8" fillId="0" borderId="38" xfId="52" applyFont="1" applyBorder="1" applyAlignment="1">
      <alignment horizontal="center" vertical="center"/>
    </xf>
    <xf numFmtId="0" fontId="25" fillId="0" borderId="11" xfId="52" applyFont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6" fillId="0" borderId="54" xfId="52" applyFont="1" applyBorder="1" applyAlignment="1">
      <alignment horizontal="center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18" fillId="4" borderId="2" xfId="57" applyFont="1" applyFill="1" applyBorder="1" applyAlignment="1">
      <alignment horizontal="center"/>
    </xf>
    <xf numFmtId="0" fontId="20" fillId="4" borderId="2" xfId="5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28" fillId="0" borderId="57" xfId="52" applyFont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/>
    </xf>
    <xf numFmtId="0" fontId="29" fillId="0" borderId="48" xfId="52" applyFont="1" applyBorder="1" applyAlignment="1">
      <alignment horizontal="left" vertical="center"/>
    </xf>
    <xf numFmtId="0" fontId="28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8" fillId="0" borderId="51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6" fillId="0" borderId="51" xfId="52" applyFont="1" applyBorder="1" applyAlignment="1">
      <alignment horizontal="center" vertical="center"/>
    </xf>
    <xf numFmtId="0" fontId="28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6" fillId="0" borderId="10" xfId="52" applyFont="1" applyBorder="1" applyAlignment="1">
      <alignment horizontal="center" vertical="center"/>
    </xf>
    <xf numFmtId="0" fontId="12" fillId="0" borderId="10" xfId="52" applyFont="1" applyBorder="1" applyAlignment="1">
      <alignment horizontal="center" vertical="center"/>
    </xf>
    <xf numFmtId="0" fontId="28" fillId="0" borderId="34" xfId="52" applyFont="1" applyBorder="1" applyAlignment="1">
      <alignment horizontal="left" vertical="center" wrapText="1"/>
    </xf>
    <xf numFmtId="0" fontId="28" fillId="0" borderId="35" xfId="52" applyFont="1" applyBorder="1" applyAlignment="1">
      <alignment horizontal="left" vertical="center" wrapText="1"/>
    </xf>
    <xf numFmtId="0" fontId="28" fillId="0" borderId="50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35" fillId="0" borderId="58" xfId="52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9" fontId="26" fillId="0" borderId="10" xfId="52" applyNumberFormat="1" applyFont="1" applyBorder="1" applyAlignment="1">
      <alignment horizontal="center" vertical="center"/>
    </xf>
    <xf numFmtId="0" fontId="26" fillId="0" borderId="22" xfId="52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6" fillId="0" borderId="31" xfId="52" applyNumberFormat="1" applyFont="1" applyBorder="1" applyAlignment="1">
      <alignment horizontal="left" vertical="center"/>
    </xf>
    <xf numFmtId="9" fontId="26" fillId="0" borderId="26" xfId="52" applyNumberFormat="1" applyFont="1" applyBorder="1" applyAlignment="1">
      <alignment horizontal="left" vertical="center"/>
    </xf>
    <xf numFmtId="9" fontId="26" fillId="0" borderId="34" xfId="52" applyNumberFormat="1" applyFont="1" applyBorder="1" applyAlignment="1">
      <alignment horizontal="left" vertical="center"/>
    </xf>
    <xf numFmtId="9" fontId="26" fillId="0" borderId="35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9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29" fillId="0" borderId="46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0" fontId="29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29" fillId="0" borderId="30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8" fillId="0" borderId="61" xfId="52" applyFont="1" applyBorder="1" applyAlignment="1">
      <alignment horizontal="left" vertical="center"/>
    </xf>
    <xf numFmtId="0" fontId="29" fillId="0" borderId="55" xfId="52" applyFont="1" applyBorder="1" applyAlignment="1">
      <alignment horizontal="left" vertical="center"/>
    </xf>
    <xf numFmtId="0" fontId="26" fillId="0" borderId="56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42" xfId="52" applyFont="1" applyBorder="1" applyAlignment="1">
      <alignment horizontal="left" vertical="center" wrapText="1"/>
    </xf>
    <xf numFmtId="0" fontId="28" fillId="0" borderId="56" xfId="52" applyFont="1" applyBorder="1" applyAlignment="1">
      <alignment horizontal="left" vertical="center"/>
    </xf>
    <xf numFmtId="0" fontId="36" fillId="0" borderId="11" xfId="52" applyFont="1" applyBorder="1" applyAlignment="1">
      <alignment horizontal="left" vertical="center"/>
    </xf>
    <xf numFmtId="0" fontId="27" fillId="0" borderId="11" xfId="52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9" fontId="26" fillId="0" borderId="39" xfId="52" applyNumberFormat="1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9" fillId="0" borderId="62" xfId="52" applyFont="1" applyBorder="1" applyAlignment="1">
      <alignment horizontal="center" vertical="center"/>
    </xf>
    <xf numFmtId="0" fontId="26" fillId="0" borderId="60" xfId="52" applyFont="1" applyBorder="1" applyAlignment="1">
      <alignment horizontal="center" vertical="center"/>
    </xf>
    <xf numFmtId="0" fontId="26" fillId="0" borderId="61" xfId="52" applyFont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1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5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5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7" customWidth="1"/>
    <col min="3" max="3" width="10.125" customWidth="1"/>
  </cols>
  <sheetData>
    <row r="1" ht="21" customHeight="1" spans="1:2">
      <c r="A1" s="478"/>
      <c r="B1" s="479" t="s">
        <v>0</v>
      </c>
    </row>
    <row r="2" spans="1:2">
      <c r="A2" s="9">
        <v>1</v>
      </c>
      <c r="B2" s="480" t="s">
        <v>1</v>
      </c>
    </row>
    <row r="3" spans="1:2">
      <c r="A3" s="9">
        <v>2</v>
      </c>
      <c r="B3" s="480" t="s">
        <v>2</v>
      </c>
    </row>
    <row r="4" spans="1:2">
      <c r="A4" s="9">
        <v>3</v>
      </c>
      <c r="B4" s="480" t="s">
        <v>3</v>
      </c>
    </row>
    <row r="5" spans="1:2">
      <c r="A5" s="9">
        <v>4</v>
      </c>
      <c r="B5" s="480" t="s">
        <v>4</v>
      </c>
    </row>
    <row r="6" spans="1:2">
      <c r="A6" s="9">
        <v>5</v>
      </c>
      <c r="B6" s="480" t="s">
        <v>5</v>
      </c>
    </row>
    <row r="7" spans="1:2">
      <c r="A7" s="9">
        <v>6</v>
      </c>
      <c r="B7" s="480" t="s">
        <v>6</v>
      </c>
    </row>
    <row r="8" s="476" customFormat="1" ht="15" customHeight="1" spans="1:2">
      <c r="A8" s="481">
        <v>7</v>
      </c>
      <c r="B8" s="482" t="s">
        <v>7</v>
      </c>
    </row>
    <row r="9" ht="18.95" customHeight="1" spans="1:2">
      <c r="A9" s="478"/>
      <c r="B9" s="483" t="s">
        <v>8</v>
      </c>
    </row>
    <row r="10" ht="15.95" customHeight="1" spans="1:2">
      <c r="A10" s="9">
        <v>1</v>
      </c>
      <c r="B10" s="484" t="s">
        <v>9</v>
      </c>
    </row>
    <row r="11" spans="1:2">
      <c r="A11" s="9">
        <v>2</v>
      </c>
      <c r="B11" s="480" t="s">
        <v>10</v>
      </c>
    </row>
    <row r="12" spans="1:2">
      <c r="A12" s="9">
        <v>3</v>
      </c>
      <c r="B12" s="482" t="s">
        <v>11</v>
      </c>
    </row>
    <row r="13" spans="1:2">
      <c r="A13" s="9">
        <v>4</v>
      </c>
      <c r="B13" s="480" t="s">
        <v>12</v>
      </c>
    </row>
    <row r="14" spans="1:2">
      <c r="A14" s="9">
        <v>5</v>
      </c>
      <c r="B14" s="480" t="s">
        <v>13</v>
      </c>
    </row>
    <row r="15" spans="1:2">
      <c r="A15" s="9">
        <v>6</v>
      </c>
      <c r="B15" s="480" t="s">
        <v>14</v>
      </c>
    </row>
    <row r="16" spans="1:2">
      <c r="A16" s="9">
        <v>7</v>
      </c>
      <c r="B16" s="480" t="s">
        <v>15</v>
      </c>
    </row>
    <row r="17" spans="1:2">
      <c r="A17" s="9">
        <v>8</v>
      </c>
      <c r="B17" s="480" t="s">
        <v>16</v>
      </c>
    </row>
    <row r="18" spans="1:2">
      <c r="A18" s="9">
        <v>9</v>
      </c>
      <c r="B18" s="480" t="s">
        <v>17</v>
      </c>
    </row>
    <row r="19" spans="1:2">
      <c r="A19" s="9"/>
      <c r="B19" s="480"/>
    </row>
    <row r="20" ht="20.25" spans="1:2">
      <c r="A20" s="478"/>
      <c r="B20" s="479" t="s">
        <v>18</v>
      </c>
    </row>
    <row r="21" spans="1:2">
      <c r="A21" s="9">
        <v>1</v>
      </c>
      <c r="B21" s="485" t="s">
        <v>19</v>
      </c>
    </row>
    <row r="22" spans="1:2">
      <c r="A22" s="9">
        <v>2</v>
      </c>
      <c r="B22" s="480" t="s">
        <v>20</v>
      </c>
    </row>
    <row r="23" spans="1:2">
      <c r="A23" s="9">
        <v>3</v>
      </c>
      <c r="B23" s="480" t="s">
        <v>21</v>
      </c>
    </row>
    <row r="24" spans="1:2">
      <c r="A24" s="9">
        <v>4</v>
      </c>
      <c r="B24" s="480" t="s">
        <v>22</v>
      </c>
    </row>
    <row r="25" spans="1:2">
      <c r="A25" s="9">
        <v>5</v>
      </c>
      <c r="B25" s="480" t="s">
        <v>23</v>
      </c>
    </row>
    <row r="26" spans="1:2">
      <c r="A26" s="9">
        <v>6</v>
      </c>
      <c r="B26" s="480" t="s">
        <v>24</v>
      </c>
    </row>
    <row r="27" spans="1:2">
      <c r="A27" s="9">
        <v>7</v>
      </c>
      <c r="B27" s="480" t="s">
        <v>25</v>
      </c>
    </row>
    <row r="28" spans="1:2">
      <c r="A28" s="9"/>
      <c r="B28" s="480"/>
    </row>
    <row r="29" ht="20.25" spans="1:2">
      <c r="A29" s="478"/>
      <c r="B29" s="479" t="s">
        <v>26</v>
      </c>
    </row>
    <row r="30" spans="1:2">
      <c r="A30" s="9">
        <v>1</v>
      </c>
      <c r="B30" s="485" t="s">
        <v>27</v>
      </c>
    </row>
    <row r="31" spans="1:2">
      <c r="A31" s="9">
        <v>2</v>
      </c>
      <c r="B31" s="480" t="s">
        <v>28</v>
      </c>
    </row>
    <row r="32" spans="1:2">
      <c r="A32" s="9">
        <v>3</v>
      </c>
      <c r="B32" s="480" t="s">
        <v>29</v>
      </c>
    </row>
    <row r="33" ht="28.5" spans="1:2">
      <c r="A33" s="9">
        <v>4</v>
      </c>
      <c r="B33" s="480" t="s">
        <v>30</v>
      </c>
    </row>
    <row r="34" spans="1:2">
      <c r="A34" s="9">
        <v>5</v>
      </c>
      <c r="B34" s="480" t="s">
        <v>31</v>
      </c>
    </row>
    <row r="35" spans="1:2">
      <c r="A35" s="9">
        <v>6</v>
      </c>
      <c r="B35" s="480" t="s">
        <v>32</v>
      </c>
    </row>
    <row r="36" spans="1:2">
      <c r="A36" s="9">
        <v>7</v>
      </c>
      <c r="B36" s="480" t="s">
        <v>33</v>
      </c>
    </row>
    <row r="37" spans="1:2">
      <c r="A37" s="9"/>
      <c r="B37" s="480"/>
    </row>
    <row r="39" spans="1:2">
      <c r="A39" s="486" t="s">
        <v>34</v>
      </c>
      <c r="B39" s="4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7" workbookViewId="0">
      <selection activeCell="O24" sqref="O24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151</v>
      </c>
      <c r="B1" s="107"/>
      <c r="C1" s="107"/>
      <c r="D1" s="107"/>
      <c r="E1" s="107"/>
      <c r="F1" s="107"/>
      <c r="G1" s="107"/>
      <c r="H1" s="107"/>
      <c r="I1" s="107"/>
      <c r="J1" s="107"/>
      <c r="K1" s="129"/>
      <c r="L1" s="129"/>
      <c r="M1" s="129"/>
      <c r="N1" s="129"/>
      <c r="O1" s="129"/>
      <c r="P1" s="129"/>
      <c r="Q1" s="129"/>
    </row>
    <row r="2" s="104" customFormat="1" ht="29.1" customHeight="1" spans="1:17">
      <c r="A2" s="108" t="s">
        <v>62</v>
      </c>
      <c r="B2" s="109" t="s">
        <v>330</v>
      </c>
      <c r="C2" s="110"/>
      <c r="D2" s="111" t="s">
        <v>69</v>
      </c>
      <c r="E2" s="112" t="s">
        <v>331</v>
      </c>
      <c r="F2" s="112"/>
      <c r="G2" s="112"/>
      <c r="H2" s="112"/>
      <c r="I2" s="130"/>
      <c r="J2" s="131" t="s">
        <v>57</v>
      </c>
      <c r="K2" s="132" t="s">
        <v>253</v>
      </c>
      <c r="L2" s="132"/>
      <c r="M2" s="132"/>
      <c r="N2" s="132"/>
      <c r="O2" s="133"/>
      <c r="P2" s="133"/>
      <c r="Q2" s="153"/>
    </row>
    <row r="3" s="104" customFormat="1" ht="29.1" customHeight="1" spans="1:17">
      <c r="A3" s="113" t="s">
        <v>152</v>
      </c>
      <c r="B3" s="114" t="s">
        <v>153</v>
      </c>
      <c r="C3" s="114"/>
      <c r="D3" s="114"/>
      <c r="E3" s="114"/>
      <c r="F3" s="114"/>
      <c r="G3" s="114"/>
      <c r="H3" s="114"/>
      <c r="I3" s="134"/>
      <c r="J3" s="135" t="s">
        <v>154</v>
      </c>
      <c r="K3" s="136"/>
      <c r="L3" s="136"/>
      <c r="M3" s="136"/>
      <c r="N3" s="136"/>
      <c r="O3" s="137"/>
      <c r="P3" s="137"/>
      <c r="Q3" s="154"/>
    </row>
    <row r="4" s="104" customFormat="1" ht="29.1" customHeight="1" spans="1:17">
      <c r="A4" s="113"/>
      <c r="B4" s="115" t="s">
        <v>115</v>
      </c>
      <c r="C4" s="115" t="s">
        <v>116</v>
      </c>
      <c r="D4" s="116" t="s">
        <v>117</v>
      </c>
      <c r="E4" s="115" t="s">
        <v>118</v>
      </c>
      <c r="F4" s="115" t="s">
        <v>119</v>
      </c>
      <c r="G4" s="115" t="s">
        <v>120</v>
      </c>
      <c r="H4" s="115" t="s">
        <v>121</v>
      </c>
      <c r="I4" s="134"/>
      <c r="J4" s="138"/>
      <c r="K4" s="139" t="s">
        <v>115</v>
      </c>
      <c r="L4" s="139" t="s">
        <v>116</v>
      </c>
      <c r="M4" s="140" t="s">
        <v>117</v>
      </c>
      <c r="N4" s="139" t="s">
        <v>118</v>
      </c>
      <c r="O4" s="115" t="s">
        <v>120</v>
      </c>
      <c r="P4" s="139"/>
      <c r="Q4" s="155"/>
    </row>
    <row r="5" s="104" customFormat="1" ht="29.1" customHeight="1" spans="1:17">
      <c r="A5" s="113"/>
      <c r="B5" s="115" t="s">
        <v>254</v>
      </c>
      <c r="C5" s="115" t="s">
        <v>255</v>
      </c>
      <c r="D5" s="116" t="s">
        <v>256</v>
      </c>
      <c r="E5" s="115" t="s">
        <v>257</v>
      </c>
      <c r="F5" s="115" t="s">
        <v>332</v>
      </c>
      <c r="G5" s="115" t="s">
        <v>333</v>
      </c>
      <c r="H5" s="115" t="s">
        <v>334</v>
      </c>
      <c r="I5" s="134"/>
      <c r="J5" s="138"/>
      <c r="K5" s="141" t="s">
        <v>254</v>
      </c>
      <c r="L5" s="141" t="s">
        <v>255</v>
      </c>
      <c r="M5" s="141" t="s">
        <v>256</v>
      </c>
      <c r="N5" s="141" t="s">
        <v>257</v>
      </c>
      <c r="O5" s="115" t="s">
        <v>333</v>
      </c>
      <c r="P5" s="141"/>
      <c r="Q5" s="141"/>
    </row>
    <row r="6" s="104" customFormat="1" ht="29.1" customHeight="1" spans="1:17">
      <c r="A6" s="117" t="s">
        <v>166</v>
      </c>
      <c r="B6" s="117">
        <f>C6-1</f>
        <v>68</v>
      </c>
      <c r="C6" s="117">
        <f>D6-2</f>
        <v>69</v>
      </c>
      <c r="D6" s="118">
        <v>71</v>
      </c>
      <c r="E6" s="117">
        <f>D6+2</f>
        <v>73</v>
      </c>
      <c r="F6" s="117">
        <f>E6+2</f>
        <v>75</v>
      </c>
      <c r="G6" s="117">
        <f>F6+1</f>
        <v>76</v>
      </c>
      <c r="H6" s="117">
        <f>G6+1</f>
        <v>77</v>
      </c>
      <c r="I6" s="134"/>
      <c r="J6" s="117" t="s">
        <v>166</v>
      </c>
      <c r="K6" s="142" t="s">
        <v>258</v>
      </c>
      <c r="L6" s="142" t="s">
        <v>258</v>
      </c>
      <c r="M6" s="142" t="s">
        <v>259</v>
      </c>
      <c r="N6" s="142" t="s">
        <v>258</v>
      </c>
      <c r="O6" s="142" t="s">
        <v>258</v>
      </c>
      <c r="P6" s="142"/>
      <c r="Q6" s="142"/>
    </row>
    <row r="7" s="104" customFormat="1" ht="29.1" customHeight="1" spans="1:17">
      <c r="A7" s="117" t="s">
        <v>170</v>
      </c>
      <c r="B7" s="117">
        <f>C7-1</f>
        <v>64.5</v>
      </c>
      <c r="C7" s="117">
        <f>D7-2</f>
        <v>65.5</v>
      </c>
      <c r="D7" s="118">
        <v>67.5</v>
      </c>
      <c r="E7" s="117">
        <f>D7+2</f>
        <v>69.5</v>
      </c>
      <c r="F7" s="117">
        <f>E7+2</f>
        <v>71.5</v>
      </c>
      <c r="G7" s="117">
        <f>F7+1</f>
        <v>72.5</v>
      </c>
      <c r="H7" s="117">
        <f>G7+1</f>
        <v>73.5</v>
      </c>
      <c r="I7" s="134"/>
      <c r="J7" s="117" t="s">
        <v>170</v>
      </c>
      <c r="K7" s="142" t="s">
        <v>258</v>
      </c>
      <c r="L7" s="143" t="s">
        <v>262</v>
      </c>
      <c r="M7" s="142" t="s">
        <v>258</v>
      </c>
      <c r="N7" s="143" t="s">
        <v>262</v>
      </c>
      <c r="O7" s="142" t="s">
        <v>258</v>
      </c>
      <c r="P7" s="143"/>
      <c r="Q7" s="142"/>
    </row>
    <row r="8" s="104" customFormat="1" ht="29.1" customHeight="1" spans="1:17">
      <c r="A8" s="117" t="s">
        <v>171</v>
      </c>
      <c r="B8" s="117">
        <f t="shared" ref="B8:B10" si="0">C8-4</f>
        <v>104</v>
      </c>
      <c r="C8" s="117">
        <f t="shared" ref="C8:C10" si="1">D8-4</f>
        <v>108</v>
      </c>
      <c r="D8" s="117">
        <v>112</v>
      </c>
      <c r="E8" s="117">
        <f t="shared" ref="E8:E10" si="2">D8+4</f>
        <v>116</v>
      </c>
      <c r="F8" s="117">
        <f>E8+4</f>
        <v>120</v>
      </c>
      <c r="G8" s="117">
        <f t="shared" ref="G8:G10" si="3">F8+6</f>
        <v>126</v>
      </c>
      <c r="H8" s="117">
        <f>G8+6</f>
        <v>132</v>
      </c>
      <c r="I8" s="134"/>
      <c r="J8" s="117" t="s">
        <v>171</v>
      </c>
      <c r="K8" s="142" t="s">
        <v>258</v>
      </c>
      <c r="L8" s="142" t="s">
        <v>258</v>
      </c>
      <c r="M8" s="142" t="s">
        <v>258</v>
      </c>
      <c r="N8" s="142" t="s">
        <v>258</v>
      </c>
      <c r="O8" s="144" t="s">
        <v>261</v>
      </c>
      <c r="P8" s="142"/>
      <c r="Q8" s="144"/>
    </row>
    <row r="9" s="104" customFormat="1" ht="29.1" customHeight="1" spans="1:17">
      <c r="A9" s="117" t="s">
        <v>173</v>
      </c>
      <c r="B9" s="117">
        <f t="shared" si="0"/>
        <v>102</v>
      </c>
      <c r="C9" s="117">
        <f t="shared" si="1"/>
        <v>106</v>
      </c>
      <c r="D9" s="117">
        <v>110</v>
      </c>
      <c r="E9" s="117">
        <f t="shared" si="2"/>
        <v>114</v>
      </c>
      <c r="F9" s="117">
        <f>E9+5</f>
        <v>119</v>
      </c>
      <c r="G9" s="117">
        <f t="shared" si="3"/>
        <v>125</v>
      </c>
      <c r="H9" s="117">
        <f>G9+7</f>
        <v>132</v>
      </c>
      <c r="I9" s="134"/>
      <c r="J9" s="117" t="s">
        <v>173</v>
      </c>
      <c r="K9" s="144" t="s">
        <v>261</v>
      </c>
      <c r="L9" s="142" t="s">
        <v>258</v>
      </c>
      <c r="M9" s="144" t="s">
        <v>261</v>
      </c>
      <c r="N9" s="142" t="s">
        <v>258</v>
      </c>
      <c r="O9" s="142" t="s">
        <v>258</v>
      </c>
      <c r="P9" s="142"/>
      <c r="Q9" s="142"/>
    </row>
    <row r="10" s="104" customFormat="1" ht="29.1" customHeight="1" spans="1:17">
      <c r="A10" s="117" t="s">
        <v>175</v>
      </c>
      <c r="B10" s="117">
        <f t="shared" si="0"/>
        <v>103</v>
      </c>
      <c r="C10" s="117">
        <f t="shared" si="1"/>
        <v>107</v>
      </c>
      <c r="D10" s="119">
        <v>111</v>
      </c>
      <c r="E10" s="117">
        <f t="shared" si="2"/>
        <v>115</v>
      </c>
      <c r="F10" s="117">
        <f>E10+5</f>
        <v>120</v>
      </c>
      <c r="G10" s="117">
        <f t="shared" si="3"/>
        <v>126</v>
      </c>
      <c r="H10" s="117">
        <f>G10+7</f>
        <v>133</v>
      </c>
      <c r="I10" s="134"/>
      <c r="J10" s="117" t="s">
        <v>175</v>
      </c>
      <c r="K10" s="142" t="s">
        <v>258</v>
      </c>
      <c r="L10" s="145" t="s">
        <v>262</v>
      </c>
      <c r="M10" s="142" t="s">
        <v>335</v>
      </c>
      <c r="N10" s="142" t="s">
        <v>258</v>
      </c>
      <c r="O10" s="144" t="s">
        <v>265</v>
      </c>
      <c r="P10" s="142"/>
      <c r="Q10" s="144"/>
    </row>
    <row r="11" s="104" customFormat="1" ht="29.1" customHeight="1" spans="1:17">
      <c r="A11" s="118" t="s">
        <v>177</v>
      </c>
      <c r="B11" s="118">
        <f>C11-1.2</f>
        <v>45.6</v>
      </c>
      <c r="C11" s="118">
        <f>D11-1.2</f>
        <v>46.8</v>
      </c>
      <c r="D11" s="119">
        <v>48</v>
      </c>
      <c r="E11" s="118">
        <f>D11+1.2</f>
        <v>49.2</v>
      </c>
      <c r="F11" s="118">
        <f>E11+1.2</f>
        <v>50.4</v>
      </c>
      <c r="G11" s="118">
        <f>F11+1.4</f>
        <v>51.8</v>
      </c>
      <c r="H11" s="118">
        <f>G11+1.4</f>
        <v>53.2</v>
      </c>
      <c r="I11" s="134"/>
      <c r="J11" s="118" t="s">
        <v>177</v>
      </c>
      <c r="K11" s="142" t="s">
        <v>258</v>
      </c>
      <c r="L11" s="142" t="s">
        <v>258</v>
      </c>
      <c r="M11" s="142" t="s">
        <v>258</v>
      </c>
      <c r="N11" s="142" t="s">
        <v>258</v>
      </c>
      <c r="O11" s="142" t="s">
        <v>258</v>
      </c>
      <c r="P11" s="145"/>
      <c r="Q11" s="144"/>
    </row>
    <row r="12" s="104" customFormat="1" ht="29.1" customHeight="1" spans="1:17">
      <c r="A12" s="118" t="s">
        <v>179</v>
      </c>
      <c r="B12" s="118">
        <f>C12-0.6</f>
        <v>60.7</v>
      </c>
      <c r="C12" s="118">
        <f>D12-1.2</f>
        <v>61.3</v>
      </c>
      <c r="D12" s="117">
        <v>62.5</v>
      </c>
      <c r="E12" s="118">
        <f>D12+1.2</f>
        <v>63.7</v>
      </c>
      <c r="F12" s="118">
        <f>E12+1.2</f>
        <v>64.9</v>
      </c>
      <c r="G12" s="118">
        <f>F12+0.6</f>
        <v>65.5</v>
      </c>
      <c r="H12" s="118">
        <f>G12+0.6</f>
        <v>66.1</v>
      </c>
      <c r="I12" s="134"/>
      <c r="J12" s="118" t="s">
        <v>179</v>
      </c>
      <c r="K12" s="144" t="s">
        <v>265</v>
      </c>
      <c r="L12" s="142" t="s">
        <v>258</v>
      </c>
      <c r="M12" s="144" t="s">
        <v>265</v>
      </c>
      <c r="N12" s="145" t="s">
        <v>266</v>
      </c>
      <c r="O12" s="142" t="s">
        <v>258</v>
      </c>
      <c r="P12" s="145"/>
      <c r="Q12" s="144"/>
    </row>
    <row r="13" s="104" customFormat="1" ht="29.1" customHeight="1" spans="1:17">
      <c r="A13" s="115" t="s">
        <v>181</v>
      </c>
      <c r="B13" s="117">
        <f>C13-0.8</f>
        <v>19.9</v>
      </c>
      <c r="C13" s="117">
        <f>D13-0.8</f>
        <v>20.7</v>
      </c>
      <c r="D13" s="117">
        <v>21.5</v>
      </c>
      <c r="E13" s="117">
        <f>D13+0.8</f>
        <v>22.3</v>
      </c>
      <c r="F13" s="117">
        <f>E13+0.8</f>
        <v>23.1</v>
      </c>
      <c r="G13" s="117">
        <f>F13+1.3</f>
        <v>24.4</v>
      </c>
      <c r="H13" s="117">
        <f>G13+1.3</f>
        <v>25.7</v>
      </c>
      <c r="I13" s="134"/>
      <c r="J13" s="115" t="s">
        <v>181</v>
      </c>
      <c r="K13" s="142" t="s">
        <v>258</v>
      </c>
      <c r="L13" s="145" t="s">
        <v>336</v>
      </c>
      <c r="M13" s="142" t="s">
        <v>258</v>
      </c>
      <c r="N13" s="142" t="s">
        <v>258</v>
      </c>
      <c r="O13" s="142" t="s">
        <v>258</v>
      </c>
      <c r="P13" s="145"/>
      <c r="Q13" s="144"/>
    </row>
    <row r="14" s="104" customFormat="1" ht="29.1" customHeight="1" spans="1:17">
      <c r="A14" s="117" t="s">
        <v>183</v>
      </c>
      <c r="B14" s="117">
        <f>C14-0.7</f>
        <v>16.6</v>
      </c>
      <c r="C14" s="117">
        <f>D14-0.7</f>
        <v>17.3</v>
      </c>
      <c r="D14" s="117">
        <v>18</v>
      </c>
      <c r="E14" s="117">
        <f>D14+0.7</f>
        <v>18.7</v>
      </c>
      <c r="F14" s="117">
        <f>E14+0.7</f>
        <v>19.4</v>
      </c>
      <c r="G14" s="117">
        <f>F14+1</f>
        <v>20.4</v>
      </c>
      <c r="H14" s="117">
        <f>G14+1</f>
        <v>21.4</v>
      </c>
      <c r="I14" s="134"/>
      <c r="J14" s="117" t="s">
        <v>183</v>
      </c>
      <c r="K14" s="144" t="s">
        <v>268</v>
      </c>
      <c r="L14" s="142" t="s">
        <v>258</v>
      </c>
      <c r="M14" s="144" t="s">
        <v>268</v>
      </c>
      <c r="N14" s="142" t="s">
        <v>258</v>
      </c>
      <c r="O14" s="142" t="s">
        <v>258</v>
      </c>
      <c r="P14" s="142"/>
      <c r="Q14" s="144"/>
    </row>
    <row r="15" s="104" customFormat="1" ht="29.1" customHeight="1" spans="1:17">
      <c r="A15" s="120" t="s">
        <v>185</v>
      </c>
      <c r="B15" s="120">
        <f t="shared" ref="B15:B21" si="4">C15-0.5</f>
        <v>12.5</v>
      </c>
      <c r="C15" s="120">
        <f t="shared" ref="C15:C21" si="5">D15-0.5</f>
        <v>13</v>
      </c>
      <c r="D15" s="120">
        <v>13.5</v>
      </c>
      <c r="E15" s="120">
        <f t="shared" ref="E15:E21" si="6">D15+0.5</f>
        <v>14</v>
      </c>
      <c r="F15" s="120">
        <f t="shared" ref="F15:F21" si="7">E15+0.5</f>
        <v>14.5</v>
      </c>
      <c r="G15" s="120">
        <f>F15+0.7</f>
        <v>15.2</v>
      </c>
      <c r="H15" s="120">
        <f>G15+0.7</f>
        <v>15.9</v>
      </c>
      <c r="I15" s="134"/>
      <c r="J15" s="120" t="s">
        <v>185</v>
      </c>
      <c r="K15" s="142" t="s">
        <v>258</v>
      </c>
      <c r="L15" s="142" t="s">
        <v>258</v>
      </c>
      <c r="M15" s="142" t="s">
        <v>258</v>
      </c>
      <c r="N15" s="142" t="s">
        <v>258</v>
      </c>
      <c r="O15" s="144" t="s">
        <v>268</v>
      </c>
      <c r="P15" s="142"/>
      <c r="Q15" s="144"/>
    </row>
    <row r="16" s="104" customFormat="1" ht="29.1" customHeight="1" spans="1:17">
      <c r="A16" s="117" t="s">
        <v>337</v>
      </c>
      <c r="B16" s="117">
        <f t="shared" si="4"/>
        <v>10</v>
      </c>
      <c r="C16" s="117">
        <f t="shared" si="5"/>
        <v>10.5</v>
      </c>
      <c r="D16" s="117">
        <v>11</v>
      </c>
      <c r="E16" s="117">
        <f t="shared" si="6"/>
        <v>11.5</v>
      </c>
      <c r="F16" s="117">
        <f t="shared" si="7"/>
        <v>12</v>
      </c>
      <c r="G16" s="117">
        <f>F16+0.7</f>
        <v>12.7</v>
      </c>
      <c r="H16" s="117">
        <f>G16+0.7</f>
        <v>13.4</v>
      </c>
      <c r="I16" s="134"/>
      <c r="J16" s="117" t="s">
        <v>337</v>
      </c>
      <c r="K16" s="144" t="s">
        <v>269</v>
      </c>
      <c r="L16" s="145" t="s">
        <v>260</v>
      </c>
      <c r="M16" s="144" t="s">
        <v>269</v>
      </c>
      <c r="N16" s="142" t="s">
        <v>258</v>
      </c>
      <c r="O16" s="142" t="s">
        <v>258</v>
      </c>
      <c r="P16" s="142"/>
      <c r="Q16" s="144"/>
    </row>
    <row r="17" s="104" customFormat="1" ht="29.1" customHeight="1" spans="1:17">
      <c r="A17" s="117" t="s">
        <v>188</v>
      </c>
      <c r="B17" s="117">
        <f>C17</f>
        <v>8</v>
      </c>
      <c r="C17" s="117">
        <f>D17</f>
        <v>8</v>
      </c>
      <c r="D17" s="117">
        <v>8</v>
      </c>
      <c r="E17" s="117">
        <f t="shared" ref="E17:H17" si="8">D17</f>
        <v>8</v>
      </c>
      <c r="F17" s="117">
        <f t="shared" si="8"/>
        <v>8</v>
      </c>
      <c r="G17" s="117">
        <f t="shared" si="8"/>
        <v>8</v>
      </c>
      <c r="H17" s="117">
        <f t="shared" si="8"/>
        <v>8</v>
      </c>
      <c r="I17" s="134"/>
      <c r="J17" s="117" t="s">
        <v>188</v>
      </c>
      <c r="K17" s="142" t="s">
        <v>258</v>
      </c>
      <c r="L17" s="143" t="s">
        <v>262</v>
      </c>
      <c r="M17" s="142" t="s">
        <v>258</v>
      </c>
      <c r="N17" s="143" t="s">
        <v>262</v>
      </c>
      <c r="O17" s="142" t="s">
        <v>258</v>
      </c>
      <c r="P17" s="143"/>
      <c r="Q17" s="144"/>
    </row>
    <row r="18" s="104" customFormat="1" ht="29.1" customHeight="1" spans="1:17">
      <c r="A18" s="117" t="s">
        <v>338</v>
      </c>
      <c r="B18" s="117">
        <f>C18-1</f>
        <v>46</v>
      </c>
      <c r="C18" s="117">
        <f t="shared" ref="C18:C22" si="9">D18-1</f>
        <v>47</v>
      </c>
      <c r="D18" s="121">
        <v>48</v>
      </c>
      <c r="E18" s="117">
        <f>D18+1</f>
        <v>49</v>
      </c>
      <c r="F18" s="117">
        <f>E18+1</f>
        <v>50</v>
      </c>
      <c r="G18" s="117">
        <f>F18+1.5</f>
        <v>51.5</v>
      </c>
      <c r="H18" s="117">
        <f>G18+1.5</f>
        <v>53</v>
      </c>
      <c r="I18" s="134"/>
      <c r="J18" s="117" t="s">
        <v>338</v>
      </c>
      <c r="K18" s="142" t="s">
        <v>258</v>
      </c>
      <c r="L18" s="144" t="s">
        <v>268</v>
      </c>
      <c r="M18" s="142" t="s">
        <v>258</v>
      </c>
      <c r="N18" s="144" t="s">
        <v>269</v>
      </c>
      <c r="O18" s="142" t="s">
        <v>258</v>
      </c>
      <c r="P18" s="142"/>
      <c r="Q18" s="144"/>
    </row>
    <row r="19" s="104" customFormat="1" ht="29.1" customHeight="1" spans="1:17">
      <c r="A19" s="117" t="s">
        <v>189</v>
      </c>
      <c r="B19" s="117">
        <f>C19-1</f>
        <v>48.5</v>
      </c>
      <c r="C19" s="117">
        <f t="shared" si="9"/>
        <v>49.5</v>
      </c>
      <c r="D19" s="121">
        <v>50.5</v>
      </c>
      <c r="E19" s="117">
        <f>D19+1</f>
        <v>51.5</v>
      </c>
      <c r="F19" s="117">
        <f>E19+1</f>
        <v>52.5</v>
      </c>
      <c r="G19" s="117">
        <f>F19+1.5</f>
        <v>54</v>
      </c>
      <c r="H19" s="117">
        <f>G19+1.5</f>
        <v>55.5</v>
      </c>
      <c r="I19" s="146"/>
      <c r="J19" s="117" t="s">
        <v>189</v>
      </c>
      <c r="K19" s="142" t="s">
        <v>258</v>
      </c>
      <c r="L19" s="142" t="s">
        <v>258</v>
      </c>
      <c r="M19" s="142" t="s">
        <v>258</v>
      </c>
      <c r="N19" s="142" t="s">
        <v>258</v>
      </c>
      <c r="O19" s="142" t="s">
        <v>258</v>
      </c>
      <c r="P19" s="142"/>
      <c r="Q19" s="144"/>
    </row>
    <row r="20" s="104" customFormat="1" ht="29.1" customHeight="1" spans="1:17">
      <c r="A20" s="117" t="s">
        <v>190</v>
      </c>
      <c r="B20" s="117">
        <f t="shared" si="4"/>
        <v>33.5</v>
      </c>
      <c r="C20" s="117">
        <f t="shared" si="5"/>
        <v>34</v>
      </c>
      <c r="D20" s="121">
        <v>34.5</v>
      </c>
      <c r="E20" s="117">
        <f t="shared" si="6"/>
        <v>35</v>
      </c>
      <c r="F20" s="117">
        <f t="shared" si="7"/>
        <v>35.5</v>
      </c>
      <c r="G20" s="117">
        <f>F20+0.5</f>
        <v>36</v>
      </c>
      <c r="H20" s="117">
        <f>G20+0.5</f>
        <v>36.5</v>
      </c>
      <c r="I20" s="146"/>
      <c r="J20" s="117" t="s">
        <v>190</v>
      </c>
      <c r="K20" s="144" t="s">
        <v>265</v>
      </c>
      <c r="L20" s="142" t="s">
        <v>258</v>
      </c>
      <c r="M20" s="144" t="s">
        <v>265</v>
      </c>
      <c r="N20" s="142" t="s">
        <v>258</v>
      </c>
      <c r="O20" s="144" t="s">
        <v>265</v>
      </c>
      <c r="P20" s="142"/>
      <c r="Q20" s="144"/>
    </row>
    <row r="21" s="104" customFormat="1" ht="29.1" customHeight="1" spans="1:17">
      <c r="A21" s="117" t="s">
        <v>191</v>
      </c>
      <c r="B21" s="117">
        <f t="shared" si="4"/>
        <v>23</v>
      </c>
      <c r="C21" s="117">
        <f t="shared" si="5"/>
        <v>23.5</v>
      </c>
      <c r="D21" s="117">
        <v>24</v>
      </c>
      <c r="E21" s="117">
        <f t="shared" si="6"/>
        <v>24.5</v>
      </c>
      <c r="F21" s="117">
        <f t="shared" si="7"/>
        <v>25</v>
      </c>
      <c r="G21" s="117">
        <f>F21+0.75</f>
        <v>25.75</v>
      </c>
      <c r="H21" s="117">
        <f>G21+0.75</f>
        <v>26.5</v>
      </c>
      <c r="I21" s="146"/>
      <c r="J21" s="117" t="s">
        <v>191</v>
      </c>
      <c r="K21" s="142" t="s">
        <v>258</v>
      </c>
      <c r="L21" s="142" t="s">
        <v>258</v>
      </c>
      <c r="M21" s="142" t="s">
        <v>258</v>
      </c>
      <c r="N21" s="144" t="s">
        <v>265</v>
      </c>
      <c r="O21" s="142" t="s">
        <v>258</v>
      </c>
      <c r="P21" s="142"/>
      <c r="Q21" s="144"/>
    </row>
    <row r="22" s="104" customFormat="1" ht="29.1" customHeight="1" spans="1:17">
      <c r="A22" s="122" t="s">
        <v>339</v>
      </c>
      <c r="B22" s="117">
        <f>C22</f>
        <v>16</v>
      </c>
      <c r="C22" s="117">
        <f t="shared" si="9"/>
        <v>16</v>
      </c>
      <c r="D22" s="119">
        <v>17</v>
      </c>
      <c r="E22" s="117">
        <f t="shared" ref="E22:H22" si="10">D22</f>
        <v>17</v>
      </c>
      <c r="F22" s="117">
        <f>E22+1.5</f>
        <v>18.5</v>
      </c>
      <c r="G22" s="117">
        <f t="shared" si="10"/>
        <v>18.5</v>
      </c>
      <c r="H22" s="117">
        <f t="shared" si="10"/>
        <v>18.5</v>
      </c>
      <c r="I22" s="146"/>
      <c r="J22" s="122" t="s">
        <v>339</v>
      </c>
      <c r="K22" s="142" t="s">
        <v>258</v>
      </c>
      <c r="L22" s="142" t="s">
        <v>258</v>
      </c>
      <c r="M22" s="142" t="s">
        <v>258</v>
      </c>
      <c r="N22" s="142" t="s">
        <v>258</v>
      </c>
      <c r="O22" s="142" t="s">
        <v>258</v>
      </c>
      <c r="P22" s="142"/>
      <c r="Q22" s="144"/>
    </row>
    <row r="23" s="104" customFormat="1" ht="29.1" customHeight="1" spans="1:17">
      <c r="A23" s="123"/>
      <c r="B23" s="124"/>
      <c r="C23" s="124"/>
      <c r="D23" s="125"/>
      <c r="E23" s="124"/>
      <c r="F23" s="124"/>
      <c r="G23" s="124"/>
      <c r="H23" s="124"/>
      <c r="I23" s="146"/>
      <c r="J23" s="147"/>
      <c r="K23" s="142"/>
      <c r="L23" s="142"/>
      <c r="M23" s="144"/>
      <c r="N23" s="142"/>
      <c r="O23" s="144"/>
      <c r="P23" s="142"/>
      <c r="Q23" s="155"/>
    </row>
    <row r="24" s="104" customFormat="1" ht="16.5" spans="1:17">
      <c r="A24" s="126"/>
      <c r="B24" s="127"/>
      <c r="C24" s="127"/>
      <c r="D24" s="127"/>
      <c r="E24" s="127"/>
      <c r="F24" s="127"/>
      <c r="G24" s="127"/>
      <c r="H24" s="127"/>
      <c r="I24" s="148"/>
      <c r="J24" s="149"/>
      <c r="K24" s="150"/>
      <c r="L24" s="150"/>
      <c r="M24" s="150"/>
      <c r="N24" s="150"/>
      <c r="O24" s="150"/>
      <c r="P24" s="150"/>
      <c r="Q24" s="150"/>
    </row>
    <row r="25" s="104" customFormat="1" ht="14.25" spans="1:17">
      <c r="A25" s="104" t="s">
        <v>194</v>
      </c>
      <c r="B25" s="128"/>
      <c r="C25" s="128"/>
      <c r="D25" s="128"/>
      <c r="E25" s="128"/>
      <c r="F25" s="128"/>
      <c r="G25" s="128"/>
      <c r="H25" s="128"/>
      <c r="I25" s="128"/>
      <c r="J25" s="151" t="s">
        <v>340</v>
      </c>
      <c r="K25" s="152"/>
      <c r="L25" s="152" t="s">
        <v>196</v>
      </c>
      <c r="M25" s="152"/>
      <c r="N25" s="152" t="s">
        <v>197</v>
      </c>
      <c r="O25" s="152"/>
      <c r="P25" s="152"/>
      <c r="Q25" s="105"/>
    </row>
    <row r="26" s="104" customFormat="1" customHeight="1" spans="1:17">
      <c r="A26" s="128"/>
      <c r="K26" s="105"/>
      <c r="L26" s="105"/>
      <c r="M26" s="105"/>
      <c r="N26" s="105"/>
      <c r="O26" s="105"/>
      <c r="P26" s="105"/>
      <c r="Q26" s="105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44" customWidth="1"/>
    <col min="2" max="2" width="11" style="4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342</v>
      </c>
      <c r="B2" s="46" t="s">
        <v>343</v>
      </c>
      <c r="C2" s="46" t="s">
        <v>344</v>
      </c>
      <c r="D2" s="46" t="s">
        <v>345</v>
      </c>
      <c r="E2" s="46" t="s">
        <v>346</v>
      </c>
      <c r="F2" s="46" t="s">
        <v>347</v>
      </c>
      <c r="G2" s="46" t="s">
        <v>348</v>
      </c>
      <c r="H2" s="46" t="s">
        <v>349</v>
      </c>
      <c r="I2" s="51" t="s">
        <v>350</v>
      </c>
      <c r="J2" s="51" t="s">
        <v>351</v>
      </c>
      <c r="K2" s="51" t="s">
        <v>352</v>
      </c>
      <c r="L2" s="51" t="s">
        <v>353</v>
      </c>
      <c r="M2" s="51" t="s">
        <v>354</v>
      </c>
      <c r="N2" s="46" t="s">
        <v>355</v>
      </c>
      <c r="O2" s="46" t="s">
        <v>356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357</v>
      </c>
      <c r="J3" s="51" t="s">
        <v>357</v>
      </c>
      <c r="K3" s="51" t="s">
        <v>357</v>
      </c>
      <c r="L3" s="51" t="s">
        <v>357</v>
      </c>
      <c r="M3" s="51" t="s">
        <v>357</v>
      </c>
      <c r="N3" s="49"/>
      <c r="O3" s="49"/>
    </row>
    <row r="4" s="40" customFormat="1" spans="1:15">
      <c r="A4" s="89">
        <v>1</v>
      </c>
      <c r="B4" s="90" t="s">
        <v>358</v>
      </c>
      <c r="C4" s="62" t="s">
        <v>359</v>
      </c>
      <c r="D4" s="89" t="s">
        <v>124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 t="shared" ref="N4:N6" si="0">SUM(I4:M4)</f>
        <v>4</v>
      </c>
      <c r="O4" s="62" t="s">
        <v>360</v>
      </c>
    </row>
    <row r="5" s="40" customFormat="1" spans="1:15">
      <c r="A5" s="89">
        <v>2</v>
      </c>
      <c r="B5" s="90" t="s">
        <v>361</v>
      </c>
      <c r="C5" s="62" t="s">
        <v>359</v>
      </c>
      <c r="D5" s="89" t="s">
        <v>209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 t="shared" si="0"/>
        <v>4</v>
      </c>
      <c r="O5" s="62" t="s">
        <v>360</v>
      </c>
    </row>
    <row r="6" s="40" customFormat="1" spans="1:15">
      <c r="A6" s="89">
        <v>3</v>
      </c>
      <c r="B6" s="90" t="s">
        <v>362</v>
      </c>
      <c r="C6" s="62" t="s">
        <v>359</v>
      </c>
      <c r="D6" s="89" t="s">
        <v>125</v>
      </c>
      <c r="E6" s="89" t="s">
        <v>63</v>
      </c>
      <c r="F6" s="62" t="s">
        <v>54</v>
      </c>
      <c r="G6" s="62"/>
      <c r="H6" s="89"/>
      <c r="I6" s="62"/>
      <c r="J6" s="62"/>
      <c r="K6" s="62">
        <v>1</v>
      </c>
      <c r="L6" s="62"/>
      <c r="M6" s="62"/>
      <c r="N6" s="62">
        <f t="shared" si="0"/>
        <v>1</v>
      </c>
      <c r="O6" s="62" t="s">
        <v>360</v>
      </c>
    </row>
    <row r="7" s="40" customFormat="1" spans="1:15">
      <c r="A7" s="89">
        <v>4</v>
      </c>
      <c r="B7" s="90" t="s">
        <v>363</v>
      </c>
      <c r="C7" s="62" t="s">
        <v>359</v>
      </c>
      <c r="D7" s="89" t="s">
        <v>364</v>
      </c>
      <c r="E7" s="89" t="s">
        <v>63</v>
      </c>
      <c r="F7" s="62" t="s">
        <v>54</v>
      </c>
      <c r="G7" s="89"/>
      <c r="H7" s="89"/>
      <c r="I7" s="62">
        <v>1</v>
      </c>
      <c r="J7" s="89"/>
      <c r="K7" s="89"/>
      <c r="L7" s="89"/>
      <c r="M7" s="89"/>
      <c r="N7" s="62"/>
      <c r="O7" s="62" t="s">
        <v>360</v>
      </c>
    </row>
    <row r="8" s="40" customFormat="1" spans="1:15">
      <c r="A8" s="89"/>
      <c r="B8" s="89"/>
      <c r="C8" s="62"/>
      <c r="D8" s="89"/>
      <c r="E8" s="89"/>
      <c r="F8" s="62"/>
      <c r="G8" s="89"/>
      <c r="H8" s="89"/>
      <c r="I8" s="89"/>
      <c r="J8" s="89"/>
      <c r="K8" s="89"/>
      <c r="L8" s="89"/>
      <c r="M8" s="89"/>
      <c r="N8" s="62"/>
      <c r="O8" s="62"/>
    </row>
    <row r="9" s="40" customFormat="1" spans="1:15">
      <c r="A9" s="89"/>
      <c r="B9" s="89"/>
      <c r="C9" s="62"/>
      <c r="D9" s="89"/>
      <c r="E9" s="89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="40" customFormat="1" spans="1:15">
      <c r="A10" s="89"/>
      <c r="B10" s="89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spans="1:15">
      <c r="A11" s="89"/>
      <c r="B11" s="89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spans="1:15">
      <c r="A12" s="89"/>
      <c r="B12" s="89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spans="1:15">
      <c r="A13" s="89"/>
      <c r="B13" s="89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spans="1:15">
      <c r="A14" s="89"/>
      <c r="B14" s="89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spans="1:15">
      <c r="A15" s="89"/>
      <c r="B15" s="89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spans="1:15">
      <c r="A16" s="89"/>
      <c r="B16" s="89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spans="1:15">
      <c r="A17" s="89"/>
      <c r="B17" s="89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spans="1: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69" t="s">
        <v>365</v>
      </c>
      <c r="B20" s="70"/>
      <c r="C20" s="70"/>
      <c r="D20" s="71"/>
      <c r="E20" s="72"/>
      <c r="F20" s="74"/>
      <c r="G20" s="74"/>
      <c r="H20" s="74"/>
      <c r="I20" s="73"/>
      <c r="J20" s="69" t="s">
        <v>366</v>
      </c>
      <c r="K20" s="70"/>
      <c r="L20" s="70"/>
      <c r="M20" s="71"/>
      <c r="N20" s="70"/>
      <c r="O20" s="84"/>
    </row>
    <row r="21" s="44" customFormat="1" ht="16.5" spans="1:15">
      <c r="A21" s="75" t="s">
        <v>367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7 O8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368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342</v>
      </c>
      <c r="B2" s="46" t="s">
        <v>347</v>
      </c>
      <c r="C2" s="87" t="s">
        <v>343</v>
      </c>
      <c r="D2" s="46" t="s">
        <v>344</v>
      </c>
      <c r="E2" s="46" t="s">
        <v>345</v>
      </c>
      <c r="F2" s="46" t="s">
        <v>346</v>
      </c>
      <c r="G2" s="47" t="s">
        <v>369</v>
      </c>
      <c r="H2" s="77"/>
      <c r="I2" s="47" t="s">
        <v>370</v>
      </c>
      <c r="J2" s="77"/>
      <c r="K2" s="96" t="s">
        <v>371</v>
      </c>
      <c r="L2" s="97" t="s">
        <v>372</v>
      </c>
      <c r="M2" s="98" t="s">
        <v>373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374</v>
      </c>
      <c r="H3" s="51" t="s">
        <v>375</v>
      </c>
      <c r="I3" s="51" t="s">
        <v>374</v>
      </c>
      <c r="J3" s="51" t="s">
        <v>375</v>
      </c>
      <c r="K3" s="99"/>
      <c r="L3" s="100"/>
      <c r="M3" s="101"/>
    </row>
    <row r="4" s="40" customFormat="1" spans="1:13">
      <c r="A4" s="89"/>
      <c r="B4" s="90" t="s">
        <v>54</v>
      </c>
      <c r="C4" s="90" t="s">
        <v>358</v>
      </c>
      <c r="D4" s="62" t="s">
        <v>359</v>
      </c>
      <c r="E4" s="89" t="s">
        <v>124</v>
      </c>
      <c r="F4" s="89" t="s">
        <v>63</v>
      </c>
      <c r="G4" s="91" t="s">
        <v>376</v>
      </c>
      <c r="H4" s="92">
        <v>0.02</v>
      </c>
      <c r="I4" s="92"/>
      <c r="J4" s="92"/>
      <c r="K4" s="92"/>
      <c r="L4" s="62"/>
      <c r="M4" s="62" t="s">
        <v>360</v>
      </c>
    </row>
    <row r="5" s="40" customFormat="1" spans="1:13">
      <c r="A5" s="89"/>
      <c r="B5" s="90" t="s">
        <v>54</v>
      </c>
      <c r="C5" s="90" t="s">
        <v>361</v>
      </c>
      <c r="D5" s="62" t="s">
        <v>359</v>
      </c>
      <c r="E5" s="89" t="s">
        <v>209</v>
      </c>
      <c r="F5" s="89" t="s">
        <v>63</v>
      </c>
      <c r="G5" s="91" t="s">
        <v>376</v>
      </c>
      <c r="H5" s="92">
        <v>0.02</v>
      </c>
      <c r="I5" s="92"/>
      <c r="J5" s="92"/>
      <c r="K5" s="92"/>
      <c r="L5" s="62"/>
      <c r="M5" s="62" t="s">
        <v>360</v>
      </c>
    </row>
    <row r="6" s="40" customFormat="1" spans="1:13">
      <c r="A6" s="89"/>
      <c r="B6" s="90" t="s">
        <v>54</v>
      </c>
      <c r="C6" s="90" t="s">
        <v>362</v>
      </c>
      <c r="D6" s="62" t="s">
        <v>359</v>
      </c>
      <c r="E6" s="89" t="s">
        <v>125</v>
      </c>
      <c r="F6" s="89" t="s">
        <v>63</v>
      </c>
      <c r="G6" s="91" t="s">
        <v>376</v>
      </c>
      <c r="H6" s="92">
        <v>0.02</v>
      </c>
      <c r="I6" s="92"/>
      <c r="J6" s="92"/>
      <c r="K6" s="92"/>
      <c r="L6" s="62"/>
      <c r="M6" s="62" t="s">
        <v>360</v>
      </c>
    </row>
    <row r="7" s="40" customFormat="1" spans="1:13">
      <c r="A7" s="89"/>
      <c r="B7" s="90" t="s">
        <v>54</v>
      </c>
      <c r="C7" s="90" t="s">
        <v>363</v>
      </c>
      <c r="D7" s="62" t="s">
        <v>359</v>
      </c>
      <c r="E7" s="89" t="s">
        <v>364</v>
      </c>
      <c r="F7" s="89" t="s">
        <v>63</v>
      </c>
      <c r="G7" s="91" t="s">
        <v>376</v>
      </c>
      <c r="H7" s="92">
        <v>0.02</v>
      </c>
      <c r="I7" s="89"/>
      <c r="J7" s="89"/>
      <c r="K7" s="89"/>
      <c r="L7" s="89"/>
      <c r="M7" s="62"/>
    </row>
    <row r="8" s="40" customFormat="1" spans="1:13">
      <c r="A8" s="89"/>
      <c r="B8" s="62"/>
      <c r="C8" s="89"/>
      <c r="D8" s="62"/>
      <c r="E8" s="89"/>
      <c r="F8" s="89"/>
      <c r="G8" s="91"/>
      <c r="H8" s="92"/>
      <c r="I8" s="89"/>
      <c r="J8" s="89"/>
      <c r="K8" s="89"/>
      <c r="L8" s="89"/>
      <c r="M8" s="62"/>
    </row>
    <row r="9" s="40" customFormat="1" spans="1:13">
      <c r="A9" s="89"/>
      <c r="B9" s="62"/>
      <c r="C9" s="89"/>
      <c r="D9" s="62"/>
      <c r="E9" s="89"/>
      <c r="F9" s="89"/>
      <c r="G9" s="91"/>
      <c r="H9" s="92"/>
      <c r="I9" s="92"/>
      <c r="J9" s="92"/>
      <c r="K9" s="92"/>
      <c r="L9" s="62"/>
      <c r="M9" s="62"/>
    </row>
    <row r="10" s="40" customFormat="1" spans="1:13">
      <c r="A10" s="89"/>
      <c r="B10" s="62"/>
      <c r="C10" s="89"/>
      <c r="D10" s="62"/>
      <c r="E10" s="89"/>
      <c r="F10" s="89"/>
      <c r="G10" s="91"/>
      <c r="H10" s="92"/>
      <c r="I10" s="92"/>
      <c r="J10" s="92"/>
      <c r="K10" s="92"/>
      <c r="L10" s="62"/>
      <c r="M10" s="62"/>
    </row>
    <row r="11" s="40" customFormat="1" spans="1:13">
      <c r="A11" s="89"/>
      <c r="B11" s="62"/>
      <c r="C11" s="89"/>
      <c r="D11" s="62"/>
      <c r="E11" s="89"/>
      <c r="F11" s="89"/>
      <c r="G11" s="91"/>
      <c r="H11" s="92"/>
      <c r="I11" s="89"/>
      <c r="J11" s="89"/>
      <c r="K11" s="89"/>
      <c r="L11" s="89"/>
      <c r="M11" s="62"/>
    </row>
    <row r="12" s="40" customFormat="1" spans="1:13">
      <c r="A12" s="89"/>
      <c r="B12" s="62"/>
      <c r="C12" s="89"/>
      <c r="D12" s="62"/>
      <c r="E12" s="89"/>
      <c r="F12" s="89"/>
      <c r="G12" s="91"/>
      <c r="H12" s="92"/>
      <c r="I12" s="89"/>
      <c r="J12" s="89"/>
      <c r="K12" s="89"/>
      <c r="L12" s="89"/>
      <c r="M12" s="62"/>
    </row>
    <row r="13" s="40" customFormat="1" spans="1:13">
      <c r="A13" s="89"/>
      <c r="B13" s="62"/>
      <c r="C13" s="89"/>
      <c r="D13" s="62"/>
      <c r="E13" s="89"/>
      <c r="F13" s="89"/>
      <c r="G13" s="91"/>
      <c r="H13" s="92"/>
      <c r="I13" s="92"/>
      <c r="J13" s="92"/>
      <c r="K13" s="92"/>
      <c r="L13" s="62"/>
      <c r="M13" s="62"/>
    </row>
    <row r="14" s="40" customFormat="1" spans="1:13">
      <c r="A14" s="89"/>
      <c r="B14" s="62"/>
      <c r="C14" s="89"/>
      <c r="D14" s="62"/>
      <c r="E14" s="89"/>
      <c r="F14" s="89"/>
      <c r="G14" s="91"/>
      <c r="H14" s="92"/>
      <c r="I14" s="92"/>
      <c r="J14" s="92"/>
      <c r="K14" s="92"/>
      <c r="L14" s="62"/>
      <c r="M14" s="62"/>
    </row>
    <row r="15" s="40" customFormat="1" spans="1:13">
      <c r="A15" s="89"/>
      <c r="B15" s="62"/>
      <c r="C15" s="89"/>
      <c r="D15" s="62"/>
      <c r="E15" s="89"/>
      <c r="F15" s="89"/>
      <c r="G15" s="91"/>
      <c r="H15" s="92"/>
      <c r="I15" s="92"/>
      <c r="J15" s="92"/>
      <c r="K15" s="92"/>
      <c r="L15" s="62"/>
      <c r="M15" s="62"/>
    </row>
    <row r="16" s="40" customFormat="1" spans="1:13">
      <c r="A16" s="89"/>
      <c r="B16" s="62"/>
      <c r="C16" s="89"/>
      <c r="D16" s="62"/>
      <c r="E16" s="89"/>
      <c r="F16" s="89"/>
      <c r="G16" s="91"/>
      <c r="H16" s="92"/>
      <c r="I16" s="92"/>
      <c r="J16" s="92"/>
      <c r="K16" s="92"/>
      <c r="L16" s="62"/>
      <c r="M16" s="62"/>
    </row>
    <row r="17" s="40" customFormat="1" spans="1:13">
      <c r="A17" s="89"/>
      <c r="B17" s="62"/>
      <c r="C17" s="93"/>
      <c r="D17" s="62"/>
      <c r="E17" s="62"/>
      <c r="F17" s="89"/>
      <c r="G17" s="91"/>
      <c r="H17" s="92"/>
      <c r="I17" s="92"/>
      <c r="J17" s="92"/>
      <c r="K17" s="92"/>
      <c r="L17" s="62"/>
      <c r="M17" s="62"/>
    </row>
    <row r="18" s="40" customFormat="1" ht="16.5" customHeight="1" spans="1:13">
      <c r="A18" s="89"/>
      <c r="B18" s="89"/>
      <c r="C18" s="93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3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69" t="s">
        <v>377</v>
      </c>
      <c r="B20" s="70"/>
      <c r="C20" s="70"/>
      <c r="D20" s="70"/>
      <c r="E20" s="71"/>
      <c r="F20" s="72"/>
      <c r="G20" s="73"/>
      <c r="H20" s="69" t="s">
        <v>366</v>
      </c>
      <c r="I20" s="70"/>
      <c r="J20" s="70"/>
      <c r="K20" s="71"/>
      <c r="L20" s="102"/>
      <c r="M20" s="84"/>
    </row>
    <row r="21" s="85" customFormat="1" ht="16.5" spans="1:13">
      <c r="A21" s="94" t="s">
        <v>378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103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H25" sqref="H25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4.3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379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380</v>
      </c>
      <c r="B2" s="46" t="s">
        <v>347</v>
      </c>
      <c r="C2" s="46" t="s">
        <v>343</v>
      </c>
      <c r="D2" s="46" t="s">
        <v>344</v>
      </c>
      <c r="E2" s="46" t="s">
        <v>345</v>
      </c>
      <c r="F2" s="46" t="s">
        <v>346</v>
      </c>
      <c r="G2" s="47" t="s">
        <v>381</v>
      </c>
      <c r="H2" s="48"/>
      <c r="I2" s="77"/>
      <c r="J2" s="47" t="s">
        <v>382</v>
      </c>
      <c r="K2" s="48"/>
      <c r="L2" s="77"/>
      <c r="M2" s="47" t="s">
        <v>383</v>
      </c>
      <c r="N2" s="48"/>
      <c r="O2" s="77"/>
      <c r="P2" s="47" t="s">
        <v>384</v>
      </c>
      <c r="Q2" s="48"/>
      <c r="R2" s="77"/>
      <c r="S2" s="48" t="s">
        <v>385</v>
      </c>
      <c r="T2" s="48"/>
      <c r="U2" s="77"/>
      <c r="V2" s="80" t="s">
        <v>386</v>
      </c>
      <c r="W2" s="80" t="s">
        <v>356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387</v>
      </c>
      <c r="H3" s="51" t="s">
        <v>69</v>
      </c>
      <c r="I3" s="51" t="s">
        <v>347</v>
      </c>
      <c r="J3" s="51" t="s">
        <v>387</v>
      </c>
      <c r="K3" s="51" t="s">
        <v>69</v>
      </c>
      <c r="L3" s="51" t="s">
        <v>347</v>
      </c>
      <c r="M3" s="51" t="s">
        <v>387</v>
      </c>
      <c r="N3" s="51" t="s">
        <v>69</v>
      </c>
      <c r="O3" s="51" t="s">
        <v>347</v>
      </c>
      <c r="P3" s="51" t="s">
        <v>387</v>
      </c>
      <c r="Q3" s="51" t="s">
        <v>69</v>
      </c>
      <c r="R3" s="51" t="s">
        <v>347</v>
      </c>
      <c r="S3" s="51" t="s">
        <v>387</v>
      </c>
      <c r="T3" s="51" t="s">
        <v>69</v>
      </c>
      <c r="U3" s="51" t="s">
        <v>347</v>
      </c>
      <c r="V3" s="81"/>
      <c r="W3" s="81"/>
    </row>
    <row r="4" s="40" customFormat="1" ht="43" customHeight="1" spans="1:23">
      <c r="A4" s="52" t="s">
        <v>388</v>
      </c>
      <c r="B4" s="52" t="s">
        <v>389</v>
      </c>
      <c r="C4" s="53" t="s">
        <v>358</v>
      </c>
      <c r="D4" s="54" t="s">
        <v>390</v>
      </c>
      <c r="E4" s="52" t="s">
        <v>124</v>
      </c>
      <c r="F4" s="52" t="s">
        <v>63</v>
      </c>
      <c r="G4" s="55"/>
      <c r="H4" s="55" t="s">
        <v>391</v>
      </c>
      <c r="I4" s="55" t="s">
        <v>54</v>
      </c>
      <c r="J4" s="55"/>
      <c r="K4" s="78" t="s">
        <v>392</v>
      </c>
      <c r="L4" s="55" t="s">
        <v>54</v>
      </c>
      <c r="N4" s="79" t="s">
        <v>393</v>
      </c>
      <c r="O4" s="55" t="s">
        <v>394</v>
      </c>
      <c r="P4" s="55"/>
      <c r="Q4" s="79" t="s">
        <v>395</v>
      </c>
      <c r="R4" s="55" t="s">
        <v>394</v>
      </c>
      <c r="S4" s="55" t="s">
        <v>396</v>
      </c>
      <c r="T4" s="79" t="s">
        <v>397</v>
      </c>
      <c r="U4" s="55" t="s">
        <v>54</v>
      </c>
      <c r="V4" s="52" t="s">
        <v>398</v>
      </c>
      <c r="W4" s="62"/>
    </row>
    <row r="5" s="41" customFormat="1" ht="16.5" spans="1:23">
      <c r="A5" s="56"/>
      <c r="B5" s="56"/>
      <c r="C5" s="57"/>
      <c r="D5" s="58"/>
      <c r="E5" s="56"/>
      <c r="F5" s="56"/>
      <c r="G5" s="47" t="s">
        <v>399</v>
      </c>
      <c r="H5" s="48"/>
      <c r="I5" s="77"/>
      <c r="J5" s="47" t="s">
        <v>400</v>
      </c>
      <c r="K5" s="48"/>
      <c r="L5" s="77"/>
      <c r="M5" s="47" t="s">
        <v>401</v>
      </c>
      <c r="N5" s="48"/>
      <c r="O5" s="77"/>
      <c r="P5" s="47" t="s">
        <v>402</v>
      </c>
      <c r="Q5" s="48"/>
      <c r="R5" s="77"/>
      <c r="S5" s="48" t="s">
        <v>403</v>
      </c>
      <c r="T5" s="48"/>
      <c r="U5" s="77"/>
      <c r="V5" s="82"/>
      <c r="W5" s="83"/>
    </row>
    <row r="6" s="41" customFormat="1" ht="16.5" spans="1:23">
      <c r="A6" s="56"/>
      <c r="B6" s="56"/>
      <c r="C6" s="57"/>
      <c r="D6" s="58"/>
      <c r="E6" s="56"/>
      <c r="F6" s="56"/>
      <c r="G6" s="51" t="s">
        <v>387</v>
      </c>
      <c r="H6" s="51" t="s">
        <v>69</v>
      </c>
      <c r="I6" s="51" t="s">
        <v>347</v>
      </c>
      <c r="J6" s="51" t="s">
        <v>387</v>
      </c>
      <c r="K6" s="51" t="s">
        <v>69</v>
      </c>
      <c r="L6" s="51" t="s">
        <v>347</v>
      </c>
      <c r="M6" s="51" t="s">
        <v>387</v>
      </c>
      <c r="N6" s="51" t="s">
        <v>69</v>
      </c>
      <c r="O6" s="51" t="s">
        <v>347</v>
      </c>
      <c r="P6" s="51" t="s">
        <v>387</v>
      </c>
      <c r="Q6" s="51" t="s">
        <v>69</v>
      </c>
      <c r="R6" s="51" t="s">
        <v>347</v>
      </c>
      <c r="S6" s="51" t="s">
        <v>387</v>
      </c>
      <c r="T6" s="51" t="s">
        <v>69</v>
      </c>
      <c r="U6" s="51" t="s">
        <v>347</v>
      </c>
      <c r="V6" s="82"/>
      <c r="W6" s="83"/>
    </row>
    <row r="7" s="40" customFormat="1" spans="1:23">
      <c r="A7" s="59"/>
      <c r="B7" s="59"/>
      <c r="C7" s="60"/>
      <c r="D7" s="61"/>
      <c r="E7" s="59"/>
      <c r="F7" s="59"/>
      <c r="G7" s="62" t="s">
        <v>404</v>
      </c>
      <c r="H7" s="63" t="s">
        <v>405</v>
      </c>
      <c r="I7" s="55" t="s">
        <v>54</v>
      </c>
      <c r="J7" s="62" t="s">
        <v>406</v>
      </c>
      <c r="K7" s="62" t="s">
        <v>407</v>
      </c>
      <c r="L7" s="55" t="s">
        <v>54</v>
      </c>
      <c r="M7" s="62"/>
      <c r="N7" s="62" t="s">
        <v>408</v>
      </c>
      <c r="O7" s="55" t="s">
        <v>54</v>
      </c>
      <c r="P7" s="62"/>
      <c r="Q7" s="62" t="s">
        <v>409</v>
      </c>
      <c r="R7" s="55" t="s">
        <v>54</v>
      </c>
      <c r="S7" s="62"/>
      <c r="T7" s="62" t="s">
        <v>410</v>
      </c>
      <c r="U7" s="55" t="s">
        <v>411</v>
      </c>
      <c r="V7" s="59"/>
      <c r="W7" s="62"/>
    </row>
    <row r="8" s="41" customFormat="1" ht="16.5" spans="1:23">
      <c r="A8" s="56"/>
      <c r="B8" s="56"/>
      <c r="C8" s="57"/>
      <c r="D8" s="58"/>
      <c r="E8" s="56"/>
      <c r="F8" s="56"/>
      <c r="G8" s="47" t="s">
        <v>412</v>
      </c>
      <c r="H8" s="48"/>
      <c r="I8" s="77"/>
      <c r="J8" s="47" t="s">
        <v>413</v>
      </c>
      <c r="K8" s="48"/>
      <c r="L8" s="77"/>
      <c r="M8" s="47" t="s">
        <v>414</v>
      </c>
      <c r="N8" s="48"/>
      <c r="O8" s="77"/>
      <c r="P8" s="47" t="s">
        <v>415</v>
      </c>
      <c r="Q8" s="48"/>
      <c r="R8" s="77"/>
      <c r="S8" s="48" t="s">
        <v>416</v>
      </c>
      <c r="T8" s="48"/>
      <c r="U8" s="77"/>
      <c r="V8" s="82"/>
      <c r="W8" s="83"/>
    </row>
    <row r="9" s="41" customFormat="1" ht="16.5" spans="1:23">
      <c r="A9" s="56"/>
      <c r="B9" s="56"/>
      <c r="C9" s="57"/>
      <c r="D9" s="58"/>
      <c r="E9" s="56"/>
      <c r="F9" s="56"/>
      <c r="G9" s="51" t="s">
        <v>387</v>
      </c>
      <c r="H9" s="51" t="s">
        <v>69</v>
      </c>
      <c r="I9" s="51" t="s">
        <v>347</v>
      </c>
      <c r="J9" s="51" t="s">
        <v>387</v>
      </c>
      <c r="K9" s="51" t="s">
        <v>69</v>
      </c>
      <c r="L9" s="51" t="s">
        <v>347</v>
      </c>
      <c r="M9" s="51" t="s">
        <v>387</v>
      </c>
      <c r="N9" s="51" t="s">
        <v>69</v>
      </c>
      <c r="O9" s="51" t="s">
        <v>347</v>
      </c>
      <c r="P9" s="51" t="s">
        <v>387</v>
      </c>
      <c r="Q9" s="51" t="s">
        <v>69</v>
      </c>
      <c r="R9" s="51" t="s">
        <v>347</v>
      </c>
      <c r="S9" s="51" t="s">
        <v>387</v>
      </c>
      <c r="T9" s="51" t="s">
        <v>69</v>
      </c>
      <c r="U9" s="51" t="s">
        <v>347</v>
      </c>
      <c r="V9" s="82"/>
      <c r="W9" s="83"/>
    </row>
    <row r="10" s="40" customFormat="1" spans="1:23">
      <c r="A10" s="59"/>
      <c r="B10" s="59"/>
      <c r="C10" s="60"/>
      <c r="D10" s="61"/>
      <c r="E10" s="59"/>
      <c r="F10" s="59"/>
      <c r="G10" s="62"/>
      <c r="H10" s="62" t="s">
        <v>417</v>
      </c>
      <c r="I10" s="55" t="s">
        <v>411</v>
      </c>
      <c r="J10" s="62"/>
      <c r="K10" s="62"/>
      <c r="L10" s="55"/>
      <c r="M10" s="62"/>
      <c r="N10" s="62"/>
      <c r="O10" s="55"/>
      <c r="P10" s="62"/>
      <c r="Q10" s="62"/>
      <c r="R10" s="55"/>
      <c r="S10" s="62"/>
      <c r="T10" s="62"/>
      <c r="U10" s="62"/>
      <c r="V10" s="59"/>
      <c r="W10" s="62"/>
    </row>
    <row r="11" s="38" customFormat="1" ht="16.5" spans="1:23">
      <c r="A11" s="56"/>
      <c r="B11" s="56"/>
      <c r="C11" s="57"/>
      <c r="D11" s="58"/>
      <c r="E11" s="56"/>
      <c r="F11" s="56"/>
      <c r="G11" s="47" t="s">
        <v>412</v>
      </c>
      <c r="H11" s="48"/>
      <c r="I11" s="77"/>
      <c r="J11" s="47" t="s">
        <v>413</v>
      </c>
      <c r="K11" s="48"/>
      <c r="L11" s="77"/>
      <c r="M11" s="47" t="s">
        <v>414</v>
      </c>
      <c r="N11" s="48"/>
      <c r="O11" s="77"/>
      <c r="P11" s="47" t="s">
        <v>415</v>
      </c>
      <c r="Q11" s="48"/>
      <c r="R11" s="77"/>
      <c r="S11" s="48" t="s">
        <v>416</v>
      </c>
      <c r="T11" s="48"/>
      <c r="U11" s="77"/>
      <c r="V11" s="82"/>
      <c r="W11" s="83"/>
    </row>
    <row r="12" s="38" customFormat="1" ht="16.5" spans="1:23">
      <c r="A12" s="56"/>
      <c r="B12" s="56"/>
      <c r="C12" s="57"/>
      <c r="D12" s="58"/>
      <c r="E12" s="56"/>
      <c r="F12" s="56"/>
      <c r="G12" s="51" t="s">
        <v>387</v>
      </c>
      <c r="H12" s="51" t="s">
        <v>69</v>
      </c>
      <c r="I12" s="51" t="s">
        <v>347</v>
      </c>
      <c r="J12" s="51" t="s">
        <v>387</v>
      </c>
      <c r="K12" s="51" t="s">
        <v>69</v>
      </c>
      <c r="L12" s="51" t="s">
        <v>347</v>
      </c>
      <c r="M12" s="51" t="s">
        <v>387</v>
      </c>
      <c r="N12" s="51" t="s">
        <v>69</v>
      </c>
      <c r="O12" s="51" t="s">
        <v>347</v>
      </c>
      <c r="P12" s="51" t="s">
        <v>387</v>
      </c>
      <c r="Q12" s="51" t="s">
        <v>69</v>
      </c>
      <c r="R12" s="51" t="s">
        <v>347</v>
      </c>
      <c r="S12" s="51" t="s">
        <v>387</v>
      </c>
      <c r="T12" s="51" t="s">
        <v>69</v>
      </c>
      <c r="U12" s="51" t="s">
        <v>347</v>
      </c>
      <c r="V12" s="82"/>
      <c r="W12" s="83"/>
    </row>
    <row r="13" s="40" customFormat="1" spans="1:23">
      <c r="A13" s="59"/>
      <c r="B13" s="59"/>
      <c r="C13" s="60"/>
      <c r="D13" s="61"/>
      <c r="E13" s="59"/>
      <c r="F13" s="59"/>
      <c r="G13" s="62"/>
      <c r="H13" s="62"/>
      <c r="I13" s="55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9"/>
      <c r="W13" s="62"/>
    </row>
    <row r="14" s="40" customFormat="1" ht="40.5" spans="1:23">
      <c r="A14" s="52" t="s">
        <v>418</v>
      </c>
      <c r="B14" s="52" t="s">
        <v>389</v>
      </c>
      <c r="C14" s="53" t="s">
        <v>419</v>
      </c>
      <c r="D14" s="54" t="s">
        <v>390</v>
      </c>
      <c r="E14" s="52" t="s">
        <v>125</v>
      </c>
      <c r="F14" s="52" t="s">
        <v>63</v>
      </c>
      <c r="G14" s="55"/>
      <c r="H14" s="55" t="s">
        <v>391</v>
      </c>
      <c r="I14" s="55" t="s">
        <v>54</v>
      </c>
      <c r="J14" s="55"/>
      <c r="K14" s="78" t="s">
        <v>392</v>
      </c>
      <c r="L14" s="55" t="s">
        <v>54</v>
      </c>
      <c r="N14" s="79" t="s">
        <v>393</v>
      </c>
      <c r="O14" s="55" t="s">
        <v>394</v>
      </c>
      <c r="P14" s="55"/>
      <c r="Q14" s="79" t="s">
        <v>395</v>
      </c>
      <c r="R14" s="55" t="s">
        <v>394</v>
      </c>
      <c r="S14" s="55" t="s">
        <v>396</v>
      </c>
      <c r="T14" s="79" t="s">
        <v>397</v>
      </c>
      <c r="U14" s="55" t="s">
        <v>54</v>
      </c>
      <c r="V14" s="52" t="s">
        <v>398</v>
      </c>
      <c r="W14" s="62"/>
    </row>
    <row r="15" s="40" customFormat="1" ht="16.5" spans="1:23">
      <c r="A15" s="56"/>
      <c r="B15" s="56"/>
      <c r="C15" s="57"/>
      <c r="D15" s="58"/>
      <c r="E15" s="56"/>
      <c r="F15" s="56"/>
      <c r="G15" s="47" t="s">
        <v>399</v>
      </c>
      <c r="H15" s="48"/>
      <c r="I15" s="77"/>
      <c r="J15" s="47" t="s">
        <v>400</v>
      </c>
      <c r="K15" s="48"/>
      <c r="L15" s="77"/>
      <c r="M15" s="47" t="s">
        <v>401</v>
      </c>
      <c r="N15" s="48"/>
      <c r="O15" s="77"/>
      <c r="P15" s="47" t="s">
        <v>402</v>
      </c>
      <c r="Q15" s="48"/>
      <c r="R15" s="77"/>
      <c r="S15" s="48" t="s">
        <v>403</v>
      </c>
      <c r="T15" s="48"/>
      <c r="U15" s="77"/>
      <c r="V15" s="82"/>
      <c r="W15" s="62"/>
    </row>
    <row r="16" s="40" customFormat="1" ht="16.5" spans="1:23">
      <c r="A16" s="56"/>
      <c r="B16" s="56"/>
      <c r="C16" s="57"/>
      <c r="D16" s="58"/>
      <c r="E16" s="56"/>
      <c r="F16" s="56"/>
      <c r="G16" s="51" t="s">
        <v>387</v>
      </c>
      <c r="H16" s="51" t="s">
        <v>69</v>
      </c>
      <c r="I16" s="51" t="s">
        <v>347</v>
      </c>
      <c r="J16" s="51" t="s">
        <v>387</v>
      </c>
      <c r="K16" s="51" t="s">
        <v>69</v>
      </c>
      <c r="L16" s="51" t="s">
        <v>347</v>
      </c>
      <c r="M16" s="51" t="s">
        <v>387</v>
      </c>
      <c r="N16" s="51" t="s">
        <v>69</v>
      </c>
      <c r="O16" s="51" t="s">
        <v>347</v>
      </c>
      <c r="P16" s="51" t="s">
        <v>387</v>
      </c>
      <c r="Q16" s="51" t="s">
        <v>69</v>
      </c>
      <c r="R16" s="51" t="s">
        <v>347</v>
      </c>
      <c r="S16" s="51" t="s">
        <v>387</v>
      </c>
      <c r="T16" s="51" t="s">
        <v>69</v>
      </c>
      <c r="U16" s="51" t="s">
        <v>347</v>
      </c>
      <c r="V16" s="82"/>
      <c r="W16" s="62"/>
    </row>
    <row r="17" s="40" customFormat="1" spans="1:23">
      <c r="A17" s="59"/>
      <c r="B17" s="59"/>
      <c r="C17" s="60"/>
      <c r="D17" s="61"/>
      <c r="E17" s="59"/>
      <c r="F17" s="59"/>
      <c r="G17" s="62" t="s">
        <v>404</v>
      </c>
      <c r="H17" s="63" t="s">
        <v>405</v>
      </c>
      <c r="I17" s="55" t="s">
        <v>54</v>
      </c>
      <c r="J17" s="62" t="s">
        <v>406</v>
      </c>
      <c r="K17" s="62" t="s">
        <v>407</v>
      </c>
      <c r="L17" s="55" t="s">
        <v>54</v>
      </c>
      <c r="M17" s="62"/>
      <c r="N17" s="62" t="s">
        <v>408</v>
      </c>
      <c r="O17" s="55" t="s">
        <v>54</v>
      </c>
      <c r="P17" s="62"/>
      <c r="Q17" s="62" t="s">
        <v>409</v>
      </c>
      <c r="R17" s="55" t="s">
        <v>54</v>
      </c>
      <c r="S17" s="62"/>
      <c r="T17" s="62" t="s">
        <v>410</v>
      </c>
      <c r="U17" s="55" t="s">
        <v>411</v>
      </c>
      <c r="V17" s="59"/>
      <c r="W17" s="62"/>
    </row>
    <row r="18" s="40" customFormat="1" ht="16.5" spans="1:23">
      <c r="A18" s="56"/>
      <c r="B18" s="56"/>
      <c r="C18" s="57"/>
      <c r="D18" s="58"/>
      <c r="E18" s="56"/>
      <c r="F18" s="56"/>
      <c r="G18" s="47" t="s">
        <v>412</v>
      </c>
      <c r="H18" s="48"/>
      <c r="I18" s="77"/>
      <c r="J18" s="47" t="s">
        <v>413</v>
      </c>
      <c r="K18" s="48"/>
      <c r="L18" s="77"/>
      <c r="M18" s="47" t="s">
        <v>414</v>
      </c>
      <c r="N18" s="48"/>
      <c r="O18" s="77"/>
      <c r="P18" s="47" t="s">
        <v>415</v>
      </c>
      <c r="Q18" s="48"/>
      <c r="R18" s="77"/>
      <c r="S18" s="48" t="s">
        <v>416</v>
      </c>
      <c r="T18" s="48"/>
      <c r="U18" s="77"/>
      <c r="V18" s="82"/>
      <c r="W18" s="62"/>
    </row>
    <row r="19" s="42" customFormat="1" ht="16.5" spans="1:23">
      <c r="A19" s="56"/>
      <c r="B19" s="56"/>
      <c r="C19" s="57"/>
      <c r="D19" s="58"/>
      <c r="E19" s="56"/>
      <c r="F19" s="56"/>
      <c r="G19" s="51" t="s">
        <v>387</v>
      </c>
      <c r="H19" s="51" t="s">
        <v>69</v>
      </c>
      <c r="I19" s="51" t="s">
        <v>347</v>
      </c>
      <c r="J19" s="51" t="s">
        <v>387</v>
      </c>
      <c r="K19" s="51" t="s">
        <v>69</v>
      </c>
      <c r="L19" s="51" t="s">
        <v>347</v>
      </c>
      <c r="M19" s="51" t="s">
        <v>387</v>
      </c>
      <c r="N19" s="51" t="s">
        <v>69</v>
      </c>
      <c r="O19" s="51" t="s">
        <v>347</v>
      </c>
      <c r="P19" s="51" t="s">
        <v>387</v>
      </c>
      <c r="Q19" s="51" t="s">
        <v>69</v>
      </c>
      <c r="R19" s="51" t="s">
        <v>347</v>
      </c>
      <c r="S19" s="51" t="s">
        <v>387</v>
      </c>
      <c r="T19" s="51" t="s">
        <v>69</v>
      </c>
      <c r="U19" s="51" t="s">
        <v>347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 t="s">
        <v>417</v>
      </c>
      <c r="I20" s="55" t="s">
        <v>411</v>
      </c>
      <c r="J20" s="62"/>
      <c r="K20" s="62"/>
      <c r="L20" s="55"/>
      <c r="M20" s="62"/>
      <c r="N20" s="62"/>
      <c r="O20" s="55"/>
      <c r="P20" s="62"/>
      <c r="Q20" s="62"/>
      <c r="R20" s="55"/>
      <c r="S20" s="62"/>
      <c r="T20" s="62"/>
      <c r="U20" s="62"/>
      <c r="V20" s="59"/>
      <c r="W20" s="65"/>
    </row>
    <row r="21" s="42" customFormat="1" ht="16.5" spans="1:23">
      <c r="A21" s="56"/>
      <c r="B21" s="56"/>
      <c r="C21" s="57"/>
      <c r="D21" s="58"/>
      <c r="E21" s="56"/>
      <c r="F21" s="56"/>
      <c r="G21" s="47" t="s">
        <v>412</v>
      </c>
      <c r="H21" s="48"/>
      <c r="I21" s="77"/>
      <c r="J21" s="47" t="s">
        <v>413</v>
      </c>
      <c r="K21" s="48"/>
      <c r="L21" s="77"/>
      <c r="M21" s="47" t="s">
        <v>414</v>
      </c>
      <c r="N21" s="48"/>
      <c r="O21" s="77"/>
      <c r="P21" s="47" t="s">
        <v>415</v>
      </c>
      <c r="Q21" s="48"/>
      <c r="R21" s="77"/>
      <c r="S21" s="48" t="s">
        <v>416</v>
      </c>
      <c r="T21" s="48"/>
      <c r="U21" s="77"/>
      <c r="V21" s="82"/>
      <c r="W21" s="65"/>
    </row>
    <row r="22" s="42" customFormat="1" ht="16.5" spans="1:23">
      <c r="A22" s="56"/>
      <c r="B22" s="56"/>
      <c r="C22" s="57"/>
      <c r="D22" s="58"/>
      <c r="E22" s="56"/>
      <c r="F22" s="56"/>
      <c r="G22" s="51" t="s">
        <v>387</v>
      </c>
      <c r="H22" s="51" t="s">
        <v>69</v>
      </c>
      <c r="I22" s="51" t="s">
        <v>347</v>
      </c>
      <c r="J22" s="51" t="s">
        <v>387</v>
      </c>
      <c r="K22" s="51" t="s">
        <v>69</v>
      </c>
      <c r="L22" s="51" t="s">
        <v>347</v>
      </c>
      <c r="M22" s="51" t="s">
        <v>387</v>
      </c>
      <c r="N22" s="51" t="s">
        <v>69</v>
      </c>
      <c r="O22" s="51" t="s">
        <v>347</v>
      </c>
      <c r="P22" s="51" t="s">
        <v>387</v>
      </c>
      <c r="Q22" s="51" t="s">
        <v>69</v>
      </c>
      <c r="R22" s="51" t="s">
        <v>347</v>
      </c>
      <c r="S22" s="51" t="s">
        <v>387</v>
      </c>
      <c r="T22" s="51" t="s">
        <v>69</v>
      </c>
      <c r="U22" s="51" t="s">
        <v>347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8.75" spans="1:23">
      <c r="A28" s="69" t="s">
        <v>377</v>
      </c>
      <c r="B28" s="70"/>
      <c r="C28" s="70"/>
      <c r="D28" s="70"/>
      <c r="E28" s="71"/>
      <c r="F28" s="72"/>
      <c r="G28" s="73"/>
      <c r="H28" s="74"/>
      <c r="I28" s="74"/>
      <c r="J28" s="69" t="s">
        <v>420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ht="16.5" spans="1:23">
      <c r="A29" s="75" t="s">
        <v>421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423</v>
      </c>
      <c r="B2" s="30" t="s">
        <v>424</v>
      </c>
      <c r="C2" s="31" t="s">
        <v>387</v>
      </c>
      <c r="D2" s="31" t="s">
        <v>345</v>
      </c>
      <c r="E2" s="32" t="s">
        <v>346</v>
      </c>
      <c r="F2" s="32" t="s">
        <v>347</v>
      </c>
      <c r="G2" s="33" t="s">
        <v>425</v>
      </c>
      <c r="H2" s="33" t="s">
        <v>426</v>
      </c>
      <c r="I2" s="33" t="s">
        <v>427</v>
      </c>
      <c r="J2" s="33" t="s">
        <v>426</v>
      </c>
      <c r="K2" s="33" t="s">
        <v>428</v>
      </c>
      <c r="L2" s="33" t="s">
        <v>426</v>
      </c>
      <c r="M2" s="32" t="s">
        <v>386</v>
      </c>
      <c r="N2" s="32" t="s">
        <v>356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377</v>
      </c>
      <c r="B25" s="12"/>
      <c r="C25" s="12"/>
      <c r="D25" s="13"/>
      <c r="E25" s="14"/>
      <c r="F25" s="37"/>
      <c r="G25" s="28"/>
      <c r="H25" s="37"/>
      <c r="I25" s="11" t="s">
        <v>429</v>
      </c>
      <c r="J25" s="12"/>
      <c r="K25" s="12"/>
      <c r="L25" s="12"/>
      <c r="M25" s="12"/>
      <c r="N25" s="19"/>
    </row>
    <row r="26" customFormat="1" ht="16.5" spans="1:14">
      <c r="A26" s="15" t="s">
        <v>430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380</v>
      </c>
      <c r="B2" s="5" t="s">
        <v>347</v>
      </c>
      <c r="C2" s="5" t="s">
        <v>343</v>
      </c>
      <c r="D2" s="5" t="s">
        <v>344</v>
      </c>
      <c r="E2" s="5" t="s">
        <v>345</v>
      </c>
      <c r="F2" s="5" t="s">
        <v>346</v>
      </c>
      <c r="G2" s="4" t="s">
        <v>432</v>
      </c>
      <c r="H2" s="4" t="s">
        <v>433</v>
      </c>
      <c r="I2" s="4" t="s">
        <v>434</v>
      </c>
      <c r="J2" s="4" t="s">
        <v>435</v>
      </c>
      <c r="K2" s="5" t="s">
        <v>386</v>
      </c>
      <c r="L2" s="5" t="s">
        <v>356</v>
      </c>
    </row>
    <row r="3" s="20" customFormat="1" ht="16.5" spans="1:12">
      <c r="A3" s="21" t="s">
        <v>388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388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418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436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437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438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377</v>
      </c>
      <c r="B11" s="12"/>
      <c r="C11" s="12"/>
      <c r="D11" s="12"/>
      <c r="E11" s="13"/>
      <c r="F11" s="14"/>
      <c r="G11" s="28"/>
      <c r="H11" s="11" t="s">
        <v>429</v>
      </c>
      <c r="I11" s="12"/>
      <c r="J11" s="12"/>
      <c r="K11" s="12"/>
      <c r="L11" s="19"/>
    </row>
    <row r="12" ht="16.5" spans="1:12">
      <c r="A12" s="15" t="s">
        <v>439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342</v>
      </c>
      <c r="B2" s="5" t="s">
        <v>347</v>
      </c>
      <c r="C2" s="5" t="s">
        <v>387</v>
      </c>
      <c r="D2" s="5" t="s">
        <v>345</v>
      </c>
      <c r="E2" s="5" t="s">
        <v>346</v>
      </c>
      <c r="F2" s="4" t="s">
        <v>441</v>
      </c>
      <c r="G2" s="4" t="s">
        <v>370</v>
      </c>
      <c r="H2" s="6" t="s">
        <v>371</v>
      </c>
      <c r="I2" s="17" t="s">
        <v>373</v>
      </c>
    </row>
    <row r="3" s="1" customFormat="1" ht="16.5" spans="1:9">
      <c r="A3" s="4"/>
      <c r="B3" s="7"/>
      <c r="C3" s="7"/>
      <c r="D3" s="7"/>
      <c r="E3" s="7"/>
      <c r="F3" s="4" t="s">
        <v>442</v>
      </c>
      <c r="G3" s="4" t="s">
        <v>374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377</v>
      </c>
      <c r="B12" s="12"/>
      <c r="C12" s="12"/>
      <c r="D12" s="13"/>
      <c r="E12" s="14"/>
      <c r="F12" s="11" t="s">
        <v>429</v>
      </c>
      <c r="G12" s="12"/>
      <c r="H12" s="13"/>
      <c r="I12" s="19"/>
    </row>
    <row r="13" ht="16.5" spans="1:9">
      <c r="A13" s="15" t="s">
        <v>443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35</v>
      </c>
      <c r="C2" s="457"/>
      <c r="D2" s="457"/>
      <c r="E2" s="457"/>
      <c r="F2" s="457"/>
      <c r="G2" s="457"/>
      <c r="H2" s="457"/>
      <c r="I2" s="471"/>
    </row>
    <row r="3" ht="27.95" customHeight="1" spans="2:9">
      <c r="B3" s="458"/>
      <c r="C3" s="459"/>
      <c r="D3" s="460" t="s">
        <v>36</v>
      </c>
      <c r="E3" s="461"/>
      <c r="F3" s="462" t="s">
        <v>37</v>
      </c>
      <c r="G3" s="463"/>
      <c r="H3" s="460" t="s">
        <v>38</v>
      </c>
      <c r="I3" s="472"/>
    </row>
    <row r="4" ht="27.95" customHeight="1" spans="2:9">
      <c r="B4" s="458" t="s">
        <v>39</v>
      </c>
      <c r="C4" s="459" t="s">
        <v>40</v>
      </c>
      <c r="D4" s="459" t="s">
        <v>41</v>
      </c>
      <c r="E4" s="459" t="s">
        <v>42</v>
      </c>
      <c r="F4" s="464" t="s">
        <v>41</v>
      </c>
      <c r="G4" s="464" t="s">
        <v>42</v>
      </c>
      <c r="H4" s="459" t="s">
        <v>41</v>
      </c>
      <c r="I4" s="473" t="s">
        <v>42</v>
      </c>
    </row>
    <row r="5" ht="27.95" customHeight="1" spans="2:9">
      <c r="B5" s="465" t="s">
        <v>43</v>
      </c>
      <c r="C5" s="9">
        <v>13</v>
      </c>
      <c r="D5" s="9">
        <v>0</v>
      </c>
      <c r="E5" s="9">
        <v>1</v>
      </c>
      <c r="F5" s="466">
        <v>0</v>
      </c>
      <c r="G5" s="466">
        <v>1</v>
      </c>
      <c r="H5" s="9">
        <v>1</v>
      </c>
      <c r="I5" s="474">
        <v>2</v>
      </c>
    </row>
    <row r="6" ht="27.95" customHeight="1" spans="2:9">
      <c r="B6" s="465" t="s">
        <v>44</v>
      </c>
      <c r="C6" s="9">
        <v>20</v>
      </c>
      <c r="D6" s="9">
        <v>0</v>
      </c>
      <c r="E6" s="9">
        <v>1</v>
      </c>
      <c r="F6" s="466">
        <v>1</v>
      </c>
      <c r="G6" s="466">
        <v>2</v>
      </c>
      <c r="H6" s="9">
        <v>2</v>
      </c>
      <c r="I6" s="474">
        <v>3</v>
      </c>
    </row>
    <row r="7" ht="27.95" customHeight="1" spans="2:9">
      <c r="B7" s="465" t="s">
        <v>45</v>
      </c>
      <c r="C7" s="9">
        <v>32</v>
      </c>
      <c r="D7" s="9">
        <v>0</v>
      </c>
      <c r="E7" s="9">
        <v>1</v>
      </c>
      <c r="F7" s="466">
        <v>2</v>
      </c>
      <c r="G7" s="466">
        <v>3</v>
      </c>
      <c r="H7" s="9">
        <v>3</v>
      </c>
      <c r="I7" s="474">
        <v>4</v>
      </c>
    </row>
    <row r="8" ht="27.95" customHeight="1" spans="2:9">
      <c r="B8" s="465" t="s">
        <v>46</v>
      </c>
      <c r="C8" s="9">
        <v>50</v>
      </c>
      <c r="D8" s="9">
        <v>1</v>
      </c>
      <c r="E8" s="9">
        <v>2</v>
      </c>
      <c r="F8" s="466">
        <v>3</v>
      </c>
      <c r="G8" s="466">
        <v>4</v>
      </c>
      <c r="H8" s="9">
        <v>5</v>
      </c>
      <c r="I8" s="474">
        <v>6</v>
      </c>
    </row>
    <row r="9" ht="27.95" customHeight="1" spans="2:9">
      <c r="B9" s="465" t="s">
        <v>47</v>
      </c>
      <c r="C9" s="9">
        <v>80</v>
      </c>
      <c r="D9" s="9">
        <v>2</v>
      </c>
      <c r="E9" s="9">
        <v>3</v>
      </c>
      <c r="F9" s="466">
        <v>5</v>
      </c>
      <c r="G9" s="466">
        <v>6</v>
      </c>
      <c r="H9" s="9">
        <v>7</v>
      </c>
      <c r="I9" s="474">
        <v>8</v>
      </c>
    </row>
    <row r="10" ht="27.95" customHeight="1" spans="2:9">
      <c r="B10" s="465" t="s">
        <v>48</v>
      </c>
      <c r="C10" s="9">
        <v>125</v>
      </c>
      <c r="D10" s="9">
        <v>3</v>
      </c>
      <c r="E10" s="9">
        <v>4</v>
      </c>
      <c r="F10" s="466">
        <v>7</v>
      </c>
      <c r="G10" s="466">
        <v>8</v>
      </c>
      <c r="H10" s="9">
        <v>10</v>
      </c>
      <c r="I10" s="474">
        <v>11</v>
      </c>
    </row>
    <row r="11" ht="27.95" customHeight="1" spans="2:9">
      <c r="B11" s="465" t="s">
        <v>49</v>
      </c>
      <c r="C11" s="9">
        <v>200</v>
      </c>
      <c r="D11" s="9">
        <v>5</v>
      </c>
      <c r="E11" s="9">
        <v>6</v>
      </c>
      <c r="F11" s="466">
        <v>10</v>
      </c>
      <c r="G11" s="466">
        <v>11</v>
      </c>
      <c r="H11" s="9">
        <v>14</v>
      </c>
      <c r="I11" s="474">
        <v>15</v>
      </c>
    </row>
    <row r="12" ht="27.95" customHeight="1" spans="2:9">
      <c r="B12" s="467" t="s">
        <v>50</v>
      </c>
      <c r="C12" s="468">
        <v>315</v>
      </c>
      <c r="D12" s="468">
        <v>7</v>
      </c>
      <c r="E12" s="468">
        <v>8</v>
      </c>
      <c r="F12" s="469">
        <v>14</v>
      </c>
      <c r="G12" s="469">
        <v>15</v>
      </c>
      <c r="H12" s="468">
        <v>21</v>
      </c>
      <c r="I12" s="475">
        <v>22</v>
      </c>
    </row>
    <row r="14" spans="2:4">
      <c r="B14" s="470" t="s">
        <v>51</v>
      </c>
      <c r="C14" s="470"/>
      <c r="D14" s="4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opLeftCell="A21" workbookViewId="0">
      <selection activeCell="N32" sqref="N32"/>
    </sheetView>
  </sheetViews>
  <sheetFormatPr defaultColWidth="10.375" defaultRowHeight="16.5" customHeight="1"/>
  <cols>
    <col min="1" max="1" width="16" style="271" customWidth="1"/>
    <col min="2" max="6" width="10.375" style="271"/>
    <col min="7" max="7" width="11.75" style="271" customWidth="1"/>
    <col min="8" max="9" width="10.375" style="271"/>
    <col min="10" max="10" width="8.875" style="271" customWidth="1"/>
    <col min="11" max="11" width="12" style="271" customWidth="1"/>
    <col min="12" max="16384" width="10.375" style="271"/>
  </cols>
  <sheetData>
    <row r="1" ht="21" spans="1:11">
      <c r="A1" s="391" t="s">
        <v>52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ht="15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50" t="s">
        <v>58</v>
      </c>
      <c r="J2" s="350"/>
      <c r="K2" s="351"/>
    </row>
    <row r="3" ht="14.25" spans="1:11">
      <c r="A3" s="277" t="s">
        <v>59</v>
      </c>
      <c r="B3" s="278"/>
      <c r="C3" s="279"/>
      <c r="D3" s="280" t="s">
        <v>60</v>
      </c>
      <c r="E3" s="281"/>
      <c r="F3" s="281"/>
      <c r="G3" s="282"/>
      <c r="H3" s="283" t="s">
        <v>61</v>
      </c>
      <c r="I3" s="352"/>
      <c r="J3" s="352"/>
      <c r="K3" s="353"/>
    </row>
    <row r="4" ht="14.25" spans="1:11">
      <c r="A4" s="284" t="s">
        <v>62</v>
      </c>
      <c r="B4" s="109" t="s">
        <v>63</v>
      </c>
      <c r="C4" s="110"/>
      <c r="D4" s="284" t="s">
        <v>64</v>
      </c>
      <c r="E4" s="285"/>
      <c r="F4" s="286" t="s">
        <v>65</v>
      </c>
      <c r="G4" s="287"/>
      <c r="H4" s="288" t="s">
        <v>66</v>
      </c>
      <c r="I4" s="354"/>
      <c r="J4" s="323" t="s">
        <v>67</v>
      </c>
      <c r="K4" s="355" t="s">
        <v>68</v>
      </c>
    </row>
    <row r="5" ht="14.25" spans="1:11">
      <c r="A5" s="289" t="s">
        <v>69</v>
      </c>
      <c r="B5" s="290" t="s">
        <v>70</v>
      </c>
      <c r="C5" s="291"/>
      <c r="D5" s="284" t="s">
        <v>71</v>
      </c>
      <c r="E5" s="285"/>
      <c r="F5" s="286" t="s">
        <v>72</v>
      </c>
      <c r="G5" s="287"/>
      <c r="H5" s="288" t="s">
        <v>73</v>
      </c>
      <c r="I5" s="354"/>
      <c r="J5" s="323" t="s">
        <v>67</v>
      </c>
      <c r="K5" s="355" t="s">
        <v>68</v>
      </c>
    </row>
    <row r="6" ht="14.25" spans="1:11">
      <c r="A6" s="284" t="s">
        <v>74</v>
      </c>
      <c r="B6" s="292">
        <v>3</v>
      </c>
      <c r="C6" s="293">
        <v>5</v>
      </c>
      <c r="D6" s="289" t="s">
        <v>75</v>
      </c>
      <c r="E6" s="294"/>
      <c r="F6" s="295" t="s">
        <v>76</v>
      </c>
      <c r="G6" s="296"/>
      <c r="H6" s="288" t="s">
        <v>77</v>
      </c>
      <c r="I6" s="354"/>
      <c r="J6" s="323" t="s">
        <v>67</v>
      </c>
      <c r="K6" s="355" t="s">
        <v>68</v>
      </c>
    </row>
    <row r="7" ht="14.25" spans="1:11">
      <c r="A7" s="284" t="s">
        <v>78</v>
      </c>
      <c r="B7" s="297">
        <v>3300</v>
      </c>
      <c r="C7" s="298"/>
      <c r="D7" s="289" t="s">
        <v>79</v>
      </c>
      <c r="E7" s="299"/>
      <c r="F7" s="295" t="s">
        <v>80</v>
      </c>
      <c r="G7" s="296"/>
      <c r="H7" s="288" t="s">
        <v>81</v>
      </c>
      <c r="I7" s="354"/>
      <c r="J7" s="323" t="s">
        <v>67</v>
      </c>
      <c r="K7" s="355" t="s">
        <v>68</v>
      </c>
    </row>
    <row r="8" ht="15" spans="1:11">
      <c r="A8" s="300" t="s">
        <v>82</v>
      </c>
      <c r="B8" s="301"/>
      <c r="C8" s="302"/>
      <c r="D8" s="303" t="s">
        <v>83</v>
      </c>
      <c r="E8" s="304"/>
      <c r="F8" s="295" t="s">
        <v>80</v>
      </c>
      <c r="G8" s="296"/>
      <c r="H8" s="305" t="s">
        <v>84</v>
      </c>
      <c r="I8" s="356"/>
      <c r="J8" s="357" t="s">
        <v>67</v>
      </c>
      <c r="K8" s="358" t="s">
        <v>68</v>
      </c>
    </row>
    <row r="9" ht="15" spans="1:11">
      <c r="A9" s="392" t="s">
        <v>85</v>
      </c>
      <c r="B9" s="393"/>
      <c r="C9" s="393"/>
      <c r="D9" s="393"/>
      <c r="E9" s="393"/>
      <c r="F9" s="393"/>
      <c r="G9" s="393"/>
      <c r="H9" s="393"/>
      <c r="I9" s="393"/>
      <c r="J9" s="393"/>
      <c r="K9" s="438"/>
    </row>
    <row r="10" ht="15" spans="1:11">
      <c r="A10" s="394" t="s">
        <v>86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39"/>
    </row>
    <row r="11" ht="14.25" spans="1:11">
      <c r="A11" s="396" t="s">
        <v>87</v>
      </c>
      <c r="B11" s="397" t="s">
        <v>88</v>
      </c>
      <c r="C11" s="398" t="s">
        <v>89</v>
      </c>
      <c r="D11" s="399"/>
      <c r="E11" s="400" t="s">
        <v>90</v>
      </c>
      <c r="F11" s="397" t="s">
        <v>88</v>
      </c>
      <c r="G11" s="398" t="s">
        <v>89</v>
      </c>
      <c r="H11" s="398" t="s">
        <v>91</v>
      </c>
      <c r="I11" s="400" t="s">
        <v>92</v>
      </c>
      <c r="J11" s="397" t="s">
        <v>88</v>
      </c>
      <c r="K11" s="440" t="s">
        <v>89</v>
      </c>
    </row>
    <row r="12" ht="14.25" spans="1:11">
      <c r="A12" s="289" t="s">
        <v>93</v>
      </c>
      <c r="B12" s="312" t="s">
        <v>88</v>
      </c>
      <c r="C12" s="290" t="s">
        <v>89</v>
      </c>
      <c r="D12" s="299"/>
      <c r="E12" s="294" t="s">
        <v>94</v>
      </c>
      <c r="F12" s="312" t="s">
        <v>88</v>
      </c>
      <c r="G12" s="290" t="s">
        <v>89</v>
      </c>
      <c r="H12" s="290" t="s">
        <v>91</v>
      </c>
      <c r="I12" s="294" t="s">
        <v>95</v>
      </c>
      <c r="J12" s="312" t="s">
        <v>88</v>
      </c>
      <c r="K12" s="291" t="s">
        <v>89</v>
      </c>
    </row>
    <row r="13" ht="14.25" spans="1:11">
      <c r="A13" s="289" t="s">
        <v>96</v>
      </c>
      <c r="B13" s="312" t="s">
        <v>88</v>
      </c>
      <c r="C13" s="290" t="s">
        <v>89</v>
      </c>
      <c r="D13" s="299"/>
      <c r="E13" s="294" t="s">
        <v>97</v>
      </c>
      <c r="F13" s="290" t="s">
        <v>98</v>
      </c>
      <c r="G13" s="290" t="s">
        <v>99</v>
      </c>
      <c r="H13" s="290" t="s">
        <v>91</v>
      </c>
      <c r="I13" s="294" t="s">
        <v>100</v>
      </c>
      <c r="J13" s="312" t="s">
        <v>88</v>
      </c>
      <c r="K13" s="291" t="s">
        <v>89</v>
      </c>
    </row>
    <row r="14" ht="15" spans="1:11">
      <c r="A14" s="303" t="s">
        <v>101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60"/>
    </row>
    <row r="15" ht="15" spans="1:11">
      <c r="A15" s="394" t="s">
        <v>102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39"/>
    </row>
    <row r="16" ht="14.25" spans="1:11">
      <c r="A16" s="401" t="s">
        <v>103</v>
      </c>
      <c r="B16" s="398" t="s">
        <v>98</v>
      </c>
      <c r="C16" s="398" t="s">
        <v>99</v>
      </c>
      <c r="D16" s="402"/>
      <c r="E16" s="403" t="s">
        <v>104</v>
      </c>
      <c r="F16" s="398" t="s">
        <v>98</v>
      </c>
      <c r="G16" s="398" t="s">
        <v>99</v>
      </c>
      <c r="H16" s="404"/>
      <c r="I16" s="403" t="s">
        <v>105</v>
      </c>
      <c r="J16" s="398" t="s">
        <v>98</v>
      </c>
      <c r="K16" s="440" t="s">
        <v>99</v>
      </c>
    </row>
    <row r="17" customHeight="1" spans="1:22">
      <c r="A17" s="326" t="s">
        <v>106</v>
      </c>
      <c r="B17" s="290" t="s">
        <v>98</v>
      </c>
      <c r="C17" s="290" t="s">
        <v>99</v>
      </c>
      <c r="D17" s="405"/>
      <c r="E17" s="327" t="s">
        <v>107</v>
      </c>
      <c r="F17" s="290" t="s">
        <v>98</v>
      </c>
      <c r="G17" s="290" t="s">
        <v>99</v>
      </c>
      <c r="H17" s="406"/>
      <c r="I17" s="327" t="s">
        <v>108</v>
      </c>
      <c r="J17" s="290" t="s">
        <v>98</v>
      </c>
      <c r="K17" s="291" t="s">
        <v>99</v>
      </c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</row>
    <row r="18" ht="18" customHeight="1" spans="1:11">
      <c r="A18" s="407" t="s">
        <v>109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2"/>
    </row>
    <row r="19" s="390" customFormat="1" ht="18" customHeight="1" spans="1:11">
      <c r="A19" s="394" t="s">
        <v>110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39"/>
    </row>
    <row r="20" customHeight="1" spans="1:11">
      <c r="A20" s="409" t="s">
        <v>111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43"/>
    </row>
    <row r="21" ht="21.75" customHeight="1" spans="1:11">
      <c r="A21" s="411" t="s">
        <v>112</v>
      </c>
      <c r="B21" s="327" t="s">
        <v>113</v>
      </c>
      <c r="C21" s="327" t="s">
        <v>114</v>
      </c>
      <c r="D21" s="327" t="s">
        <v>115</v>
      </c>
      <c r="E21" s="327" t="s">
        <v>116</v>
      </c>
      <c r="F21" s="327" t="s">
        <v>117</v>
      </c>
      <c r="G21" s="327" t="s">
        <v>118</v>
      </c>
      <c r="H21" s="327" t="s">
        <v>119</v>
      </c>
      <c r="I21" s="327" t="s">
        <v>120</v>
      </c>
      <c r="J21" s="327" t="s">
        <v>121</v>
      </c>
      <c r="K21" s="368" t="s">
        <v>122</v>
      </c>
    </row>
    <row r="22" customHeight="1" spans="1:11">
      <c r="A22" s="412" t="s">
        <v>123</v>
      </c>
      <c r="B22" s="413"/>
      <c r="C22" s="413"/>
      <c r="D22" s="413">
        <v>1</v>
      </c>
      <c r="E22" s="413">
        <v>1</v>
      </c>
      <c r="F22" s="413">
        <v>1</v>
      </c>
      <c r="G22" s="413">
        <v>1</v>
      </c>
      <c r="H22" s="413">
        <v>1</v>
      </c>
      <c r="I22" s="413"/>
      <c r="J22" s="413"/>
      <c r="K22" s="444"/>
    </row>
    <row r="23" customHeight="1" spans="1:11">
      <c r="A23" s="412" t="s">
        <v>124</v>
      </c>
      <c r="B23" s="413"/>
      <c r="C23" s="413"/>
      <c r="D23" s="413">
        <v>1</v>
      </c>
      <c r="E23" s="413">
        <v>1</v>
      </c>
      <c r="F23" s="413">
        <v>1</v>
      </c>
      <c r="G23" s="413">
        <v>1</v>
      </c>
      <c r="H23" s="413">
        <v>1</v>
      </c>
      <c r="I23" s="413"/>
      <c r="J23" s="413"/>
      <c r="K23" s="444"/>
    </row>
    <row r="24" customHeight="1" spans="1:11">
      <c r="A24" s="412" t="s">
        <v>125</v>
      </c>
      <c r="B24" s="413"/>
      <c r="C24" s="413"/>
      <c r="D24" s="413">
        <v>1</v>
      </c>
      <c r="E24" s="413">
        <v>1</v>
      </c>
      <c r="F24" s="413">
        <v>1</v>
      </c>
      <c r="G24" s="413">
        <v>1</v>
      </c>
      <c r="H24" s="413">
        <v>1</v>
      </c>
      <c r="I24" s="413"/>
      <c r="J24" s="413"/>
      <c r="K24" s="444"/>
    </row>
    <row r="25" customHeight="1" spans="1:11">
      <c r="A25" s="412"/>
      <c r="B25" s="413"/>
      <c r="C25" s="413"/>
      <c r="D25" s="413"/>
      <c r="E25" s="413"/>
      <c r="F25" s="413"/>
      <c r="G25" s="413"/>
      <c r="H25" s="413"/>
      <c r="I25" s="413"/>
      <c r="J25" s="413"/>
      <c r="K25" s="445"/>
    </row>
    <row r="26" customHeight="1" spans="1:11">
      <c r="A26" s="414"/>
      <c r="B26" s="413"/>
      <c r="C26" s="413"/>
      <c r="D26" s="413"/>
      <c r="E26" s="413"/>
      <c r="F26" s="413"/>
      <c r="G26" s="413"/>
      <c r="H26" s="413"/>
      <c r="I26" s="413"/>
      <c r="J26" s="413"/>
      <c r="K26" s="445"/>
    </row>
    <row r="27" ht="18" customHeight="1" spans="1:11">
      <c r="A27" s="415" t="s">
        <v>126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46"/>
    </row>
    <row r="28" ht="18.75" customHeight="1" spans="1:11">
      <c r="A28" s="417" t="s">
        <v>127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47"/>
    </row>
    <row r="29" ht="18.75" customHeight="1" spans="1:11">
      <c r="A29" s="419"/>
      <c r="B29" s="420"/>
      <c r="C29" s="420"/>
      <c r="D29" s="420"/>
      <c r="E29" s="420"/>
      <c r="F29" s="420"/>
      <c r="G29" s="420"/>
      <c r="H29" s="420"/>
      <c r="I29" s="420"/>
      <c r="J29" s="420"/>
      <c r="K29" s="448"/>
    </row>
    <row r="30" ht="18" customHeight="1" spans="1:11">
      <c r="A30" s="415" t="s">
        <v>128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46"/>
    </row>
    <row r="31" ht="14.25" spans="1:11">
      <c r="A31" s="421" t="s">
        <v>129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49"/>
    </row>
    <row r="32" ht="15" spans="1:11">
      <c r="A32" s="170" t="s">
        <v>130</v>
      </c>
      <c r="B32" s="172"/>
      <c r="C32" s="290" t="s">
        <v>67</v>
      </c>
      <c r="D32" s="290" t="s">
        <v>68</v>
      </c>
      <c r="E32" s="423" t="s">
        <v>131</v>
      </c>
      <c r="F32" s="424"/>
      <c r="G32" s="424"/>
      <c r="H32" s="424"/>
      <c r="I32" s="424"/>
      <c r="J32" s="424"/>
      <c r="K32" s="450"/>
    </row>
    <row r="33" ht="15" spans="1:11">
      <c r="A33" s="425" t="s">
        <v>132</v>
      </c>
      <c r="B33" s="425"/>
      <c r="C33" s="425"/>
      <c r="D33" s="425"/>
      <c r="E33" s="425"/>
      <c r="F33" s="425"/>
      <c r="G33" s="425"/>
      <c r="H33" s="425"/>
      <c r="I33" s="425"/>
      <c r="J33" s="425"/>
      <c r="K33" s="425"/>
    </row>
    <row r="34" ht="14.25" spans="1:11">
      <c r="A34" s="426" t="s">
        <v>133</v>
      </c>
      <c r="B34" s="427"/>
      <c r="C34" s="427"/>
      <c r="D34" s="427"/>
      <c r="E34" s="427"/>
      <c r="F34" s="427"/>
      <c r="G34" s="427"/>
      <c r="H34" s="427"/>
      <c r="I34" s="427"/>
      <c r="J34" s="427"/>
      <c r="K34" s="451"/>
    </row>
    <row r="35" ht="14.25" spans="1:11">
      <c r="A35" s="334" t="s">
        <v>134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72"/>
    </row>
    <row r="36" ht="14.25" spans="1:11">
      <c r="A36" s="334" t="s">
        <v>135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72"/>
    </row>
    <row r="37" ht="14.25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72"/>
    </row>
    <row r="38" ht="14.25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72"/>
    </row>
    <row r="39" ht="14.25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72"/>
    </row>
    <row r="40" ht="14.25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72"/>
    </row>
    <row r="41" ht="15" spans="1:11">
      <c r="A41" s="329" t="s">
        <v>136</v>
      </c>
      <c r="B41" s="330"/>
      <c r="C41" s="330"/>
      <c r="D41" s="330"/>
      <c r="E41" s="330"/>
      <c r="F41" s="330"/>
      <c r="G41" s="330"/>
      <c r="H41" s="330"/>
      <c r="I41" s="330"/>
      <c r="J41" s="330"/>
      <c r="K41" s="369"/>
    </row>
    <row r="42" ht="15" spans="1:11">
      <c r="A42" s="394" t="s">
        <v>137</v>
      </c>
      <c r="B42" s="395"/>
      <c r="C42" s="395"/>
      <c r="D42" s="395"/>
      <c r="E42" s="395"/>
      <c r="F42" s="395"/>
      <c r="G42" s="395"/>
      <c r="H42" s="395"/>
      <c r="I42" s="395"/>
      <c r="J42" s="395"/>
      <c r="K42" s="439"/>
    </row>
    <row r="43" ht="14.25" spans="1:11">
      <c r="A43" s="401" t="s">
        <v>138</v>
      </c>
      <c r="B43" s="398" t="s">
        <v>98</v>
      </c>
      <c r="C43" s="398" t="s">
        <v>99</v>
      </c>
      <c r="D43" s="398" t="s">
        <v>91</v>
      </c>
      <c r="E43" s="403" t="s">
        <v>139</v>
      </c>
      <c r="F43" s="398" t="s">
        <v>98</v>
      </c>
      <c r="G43" s="398" t="s">
        <v>99</v>
      </c>
      <c r="H43" s="398" t="s">
        <v>91</v>
      </c>
      <c r="I43" s="403" t="s">
        <v>140</v>
      </c>
      <c r="J43" s="398" t="s">
        <v>98</v>
      </c>
      <c r="K43" s="440" t="s">
        <v>99</v>
      </c>
    </row>
    <row r="44" ht="14.25" spans="1:11">
      <c r="A44" s="326" t="s">
        <v>90</v>
      </c>
      <c r="B44" s="290" t="s">
        <v>98</v>
      </c>
      <c r="C44" s="290" t="s">
        <v>99</v>
      </c>
      <c r="D44" s="290" t="s">
        <v>91</v>
      </c>
      <c r="E44" s="327" t="s">
        <v>97</v>
      </c>
      <c r="F44" s="290" t="s">
        <v>98</v>
      </c>
      <c r="G44" s="290" t="s">
        <v>99</v>
      </c>
      <c r="H44" s="290" t="s">
        <v>91</v>
      </c>
      <c r="I44" s="327" t="s">
        <v>108</v>
      </c>
      <c r="J44" s="290" t="s">
        <v>98</v>
      </c>
      <c r="K44" s="291" t="s">
        <v>99</v>
      </c>
    </row>
    <row r="45" ht="15" spans="1:11">
      <c r="A45" s="303" t="s">
        <v>101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60"/>
    </row>
    <row r="46" ht="15" spans="1:11">
      <c r="A46" s="425" t="s">
        <v>141</v>
      </c>
      <c r="B46" s="425"/>
      <c r="C46" s="425"/>
      <c r="D46" s="425"/>
      <c r="E46" s="425"/>
      <c r="F46" s="425"/>
      <c r="G46" s="425"/>
      <c r="H46" s="425"/>
      <c r="I46" s="425"/>
      <c r="J46" s="425"/>
      <c r="K46" s="425"/>
    </row>
    <row r="47" ht="15" spans="1:11">
      <c r="A47" s="426"/>
      <c r="B47" s="427"/>
      <c r="C47" s="427"/>
      <c r="D47" s="427"/>
      <c r="E47" s="427"/>
      <c r="F47" s="427"/>
      <c r="G47" s="427"/>
      <c r="H47" s="427"/>
      <c r="I47" s="427"/>
      <c r="J47" s="427"/>
      <c r="K47" s="451"/>
    </row>
    <row r="48" ht="15" spans="1:11">
      <c r="A48" s="428" t="s">
        <v>142</v>
      </c>
      <c r="B48" s="429" t="s">
        <v>143</v>
      </c>
      <c r="C48" s="429"/>
      <c r="D48" s="430" t="s">
        <v>144</v>
      </c>
      <c r="E48" s="431" t="s">
        <v>145</v>
      </c>
      <c r="F48" s="432" t="s">
        <v>146</v>
      </c>
      <c r="G48" s="433">
        <v>45644</v>
      </c>
      <c r="H48" s="434" t="s">
        <v>147</v>
      </c>
      <c r="I48" s="452"/>
      <c r="J48" s="453" t="s">
        <v>148</v>
      </c>
      <c r="K48" s="454"/>
    </row>
    <row r="49" ht="15" spans="1:11">
      <c r="A49" s="425" t="s">
        <v>149</v>
      </c>
      <c r="B49" s="425"/>
      <c r="C49" s="425"/>
      <c r="D49" s="425"/>
      <c r="E49" s="425"/>
      <c r="F49" s="425"/>
      <c r="G49" s="425"/>
      <c r="H49" s="425"/>
      <c r="I49" s="425"/>
      <c r="J49" s="425"/>
      <c r="K49" s="425"/>
    </row>
    <row r="50" ht="15" spans="1:11">
      <c r="A50" s="435"/>
      <c r="B50" s="436"/>
      <c r="C50" s="436"/>
      <c r="D50" s="436"/>
      <c r="E50" s="436"/>
      <c r="F50" s="436"/>
      <c r="G50" s="436"/>
      <c r="H50" s="436"/>
      <c r="I50" s="436"/>
      <c r="J50" s="436"/>
      <c r="K50" s="455"/>
    </row>
    <row r="51" ht="15" spans="1:11">
      <c r="A51" s="428" t="s">
        <v>142</v>
      </c>
      <c r="B51" s="429" t="s">
        <v>143</v>
      </c>
      <c r="C51" s="429"/>
      <c r="D51" s="430" t="s">
        <v>144</v>
      </c>
      <c r="E51" s="437"/>
      <c r="F51" s="432" t="s">
        <v>150</v>
      </c>
      <c r="G51" s="433"/>
      <c r="H51" s="434" t="s">
        <v>147</v>
      </c>
      <c r="I51" s="452"/>
      <c r="J51" s="453"/>
      <c r="K51" s="4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O18" sqref="O18"/>
    </sheetView>
  </sheetViews>
  <sheetFormatPr defaultColWidth="9" defaultRowHeight="26" customHeight="1"/>
  <cols>
    <col min="1" max="1" width="17.1666666666667" style="104" customWidth="1"/>
    <col min="2" max="8" width="9.33333333333333" style="104" customWidth="1"/>
    <col min="9" max="9" width="1.33333333333333" style="104" customWidth="1"/>
    <col min="10" max="10" width="12.6" style="104" customWidth="1"/>
    <col min="11" max="11" width="13.7" style="104" customWidth="1"/>
    <col min="12" max="12" width="12.9" style="104" customWidth="1"/>
    <col min="13" max="13" width="16.6666666666667" style="104" customWidth="1"/>
    <col min="14" max="14" width="14.1666666666667" style="104" customWidth="1"/>
    <col min="15" max="15" width="16.3333333333333" style="104" customWidth="1"/>
    <col min="16" max="16384" width="9" style="104"/>
  </cols>
  <sheetData>
    <row r="1" s="104" customFormat="1" ht="16" customHeight="1" spans="1:15">
      <c r="A1" s="252" t="s">
        <v>151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="104" customFormat="1" ht="16" customHeight="1" spans="1:15">
      <c r="A2" s="108" t="s">
        <v>62</v>
      </c>
      <c r="B2" s="109" t="s">
        <v>63</v>
      </c>
      <c r="C2" s="110"/>
      <c r="D2" s="111" t="s">
        <v>69</v>
      </c>
      <c r="E2" s="112" t="s">
        <v>70</v>
      </c>
      <c r="F2" s="112"/>
      <c r="G2" s="112"/>
      <c r="H2" s="112"/>
      <c r="I2" s="261"/>
      <c r="J2" s="262" t="s">
        <v>57</v>
      </c>
      <c r="K2" s="112" t="s">
        <v>58</v>
      </c>
      <c r="L2" s="112"/>
      <c r="M2" s="112"/>
      <c r="N2" s="112"/>
      <c r="O2" s="263"/>
    </row>
    <row r="3" s="104" customFormat="1" ht="16" customHeight="1" spans="1:15">
      <c r="A3" s="113" t="s">
        <v>152</v>
      </c>
      <c r="B3" s="114" t="s">
        <v>153</v>
      </c>
      <c r="C3" s="114"/>
      <c r="D3" s="114"/>
      <c r="E3" s="114"/>
      <c r="F3" s="114"/>
      <c r="G3" s="114"/>
      <c r="H3" s="114"/>
      <c r="I3" s="264"/>
      <c r="J3" s="135" t="s">
        <v>154</v>
      </c>
      <c r="K3" s="135"/>
      <c r="L3" s="135"/>
      <c r="M3" s="135"/>
      <c r="N3" s="135"/>
      <c r="O3" s="265"/>
    </row>
    <row r="4" s="104" customFormat="1" ht="16" customHeight="1" spans="1:15">
      <c r="A4" s="113"/>
      <c r="B4" s="238" t="s">
        <v>114</v>
      </c>
      <c r="C4" s="239" t="s">
        <v>115</v>
      </c>
      <c r="D4" s="240" t="s">
        <v>116</v>
      </c>
      <c r="E4" s="239" t="s">
        <v>117</v>
      </c>
      <c r="F4" s="239" t="s">
        <v>118</v>
      </c>
      <c r="G4" s="239" t="s">
        <v>119</v>
      </c>
      <c r="H4" s="239" t="s">
        <v>120</v>
      </c>
      <c r="I4" s="264"/>
      <c r="J4" s="138" t="s">
        <v>155</v>
      </c>
      <c r="K4" s="138" t="s">
        <v>156</v>
      </c>
      <c r="L4" s="138" t="s">
        <v>157</v>
      </c>
      <c r="M4" s="138"/>
      <c r="N4" s="138"/>
      <c r="O4" s="386"/>
    </row>
    <row r="5" s="104" customFormat="1" ht="16" customHeight="1" spans="1:15">
      <c r="A5" s="113"/>
      <c r="B5" s="238" t="s">
        <v>158</v>
      </c>
      <c r="C5" s="239" t="s">
        <v>159</v>
      </c>
      <c r="D5" s="240" t="s">
        <v>160</v>
      </c>
      <c r="E5" s="239" t="s">
        <v>161</v>
      </c>
      <c r="F5" s="239" t="s">
        <v>162</v>
      </c>
      <c r="G5" s="239" t="s">
        <v>163</v>
      </c>
      <c r="H5" s="239" t="s">
        <v>164</v>
      </c>
      <c r="I5" s="264"/>
      <c r="J5" s="387" t="s">
        <v>165</v>
      </c>
      <c r="K5" s="387" t="s">
        <v>165</v>
      </c>
      <c r="L5" s="387" t="s">
        <v>165</v>
      </c>
      <c r="M5" s="387"/>
      <c r="N5" s="387"/>
      <c r="O5" s="388"/>
    </row>
    <row r="6" s="104" customFormat="1" ht="16" customHeight="1" spans="1:15">
      <c r="A6" s="241" t="s">
        <v>166</v>
      </c>
      <c r="B6" s="242">
        <f t="shared" ref="B6:B11" si="0">C6-1</f>
        <v>60</v>
      </c>
      <c r="C6" s="242">
        <f>D6-2</f>
        <v>61</v>
      </c>
      <c r="D6" s="243">
        <v>63</v>
      </c>
      <c r="E6" s="242">
        <f>D6+2</f>
        <v>65</v>
      </c>
      <c r="F6" s="242">
        <f>E6+2</f>
        <v>67</v>
      </c>
      <c r="G6" s="242">
        <f>F6+1</f>
        <v>68</v>
      </c>
      <c r="H6" s="242">
        <f>G6+1</f>
        <v>69</v>
      </c>
      <c r="I6" s="264"/>
      <c r="J6" s="144" t="s">
        <v>167</v>
      </c>
      <c r="K6" s="144" t="s">
        <v>168</v>
      </c>
      <c r="L6" s="144" t="s">
        <v>169</v>
      </c>
      <c r="M6" s="142"/>
      <c r="N6" s="142"/>
      <c r="O6" s="389"/>
    </row>
    <row r="7" s="104" customFormat="1" ht="16" customHeight="1" spans="1:15">
      <c r="A7" s="239" t="s">
        <v>170</v>
      </c>
      <c r="B7" s="242">
        <f t="shared" si="0"/>
        <v>56</v>
      </c>
      <c r="C7" s="242">
        <f>D7-2</f>
        <v>57</v>
      </c>
      <c r="D7" s="243">
        <v>59</v>
      </c>
      <c r="E7" s="242">
        <f>D7+2</f>
        <v>61</v>
      </c>
      <c r="F7" s="242">
        <f>E7+2</f>
        <v>63</v>
      </c>
      <c r="G7" s="242">
        <f>F7+1</f>
        <v>64</v>
      </c>
      <c r="H7" s="242">
        <f>G7+1</f>
        <v>65</v>
      </c>
      <c r="I7" s="264"/>
      <c r="J7" s="144" t="s">
        <v>168</v>
      </c>
      <c r="K7" s="144" t="s">
        <v>168</v>
      </c>
      <c r="L7" s="144" t="s">
        <v>167</v>
      </c>
      <c r="M7" s="144"/>
      <c r="N7" s="144"/>
      <c r="O7" s="268"/>
    </row>
    <row r="8" s="104" customFormat="1" ht="16" customHeight="1" spans="1:15">
      <c r="A8" s="239" t="s">
        <v>171</v>
      </c>
      <c r="B8" s="242">
        <f t="shared" ref="B8:B10" si="1">C8-4</f>
        <v>104</v>
      </c>
      <c r="C8" s="242">
        <f t="shared" ref="C8:C10" si="2">D8-4</f>
        <v>108</v>
      </c>
      <c r="D8" s="244" t="s">
        <v>172</v>
      </c>
      <c r="E8" s="242">
        <f t="shared" ref="E8:E10" si="3">D8+4</f>
        <v>116</v>
      </c>
      <c r="F8" s="242">
        <f>E8+4</f>
        <v>120</v>
      </c>
      <c r="G8" s="242">
        <f t="shared" ref="G8:G10" si="4">F8+6</f>
        <v>126</v>
      </c>
      <c r="H8" s="242">
        <f>G8+6</f>
        <v>132</v>
      </c>
      <c r="I8" s="264"/>
      <c r="J8" s="144" t="s">
        <v>168</v>
      </c>
      <c r="K8" s="144" t="s">
        <v>168</v>
      </c>
      <c r="L8" s="144" t="s">
        <v>167</v>
      </c>
      <c r="M8" s="144"/>
      <c r="N8" s="144"/>
      <c r="O8" s="268"/>
    </row>
    <row r="9" s="104" customFormat="1" ht="16" customHeight="1" spans="1:15">
      <c r="A9" s="239" t="s">
        <v>173</v>
      </c>
      <c r="B9" s="242">
        <f t="shared" si="1"/>
        <v>-8</v>
      </c>
      <c r="C9" s="242">
        <f t="shared" si="2"/>
        <v>-4</v>
      </c>
      <c r="D9" s="244"/>
      <c r="E9" s="242">
        <f t="shared" si="3"/>
        <v>4</v>
      </c>
      <c r="F9" s="242">
        <f>E9+5</f>
        <v>9</v>
      </c>
      <c r="G9" s="242">
        <f t="shared" si="4"/>
        <v>15</v>
      </c>
      <c r="H9" s="242">
        <f>G9+7</f>
        <v>22</v>
      </c>
      <c r="I9" s="264"/>
      <c r="J9" s="144" t="s">
        <v>168</v>
      </c>
      <c r="K9" s="144" t="s">
        <v>174</v>
      </c>
      <c r="L9" s="144" t="s">
        <v>168</v>
      </c>
      <c r="M9" s="142"/>
      <c r="N9" s="142"/>
      <c r="O9" s="389"/>
    </row>
    <row r="10" s="104" customFormat="1" ht="16" customHeight="1" spans="1:15">
      <c r="A10" s="239" t="s">
        <v>175</v>
      </c>
      <c r="B10" s="242">
        <f t="shared" si="1"/>
        <v>108</v>
      </c>
      <c r="C10" s="242">
        <f t="shared" si="2"/>
        <v>112</v>
      </c>
      <c r="D10" s="244" t="s">
        <v>176</v>
      </c>
      <c r="E10" s="242">
        <f t="shared" si="3"/>
        <v>120</v>
      </c>
      <c r="F10" s="242">
        <f>E10+5</f>
        <v>125</v>
      </c>
      <c r="G10" s="242">
        <f t="shared" si="4"/>
        <v>131</v>
      </c>
      <c r="H10" s="242">
        <f>G10+7</f>
        <v>138</v>
      </c>
      <c r="I10" s="264"/>
      <c r="J10" s="144" t="s">
        <v>168</v>
      </c>
      <c r="K10" s="144" t="s">
        <v>167</v>
      </c>
      <c r="L10" s="144" t="s">
        <v>168</v>
      </c>
      <c r="M10" s="142"/>
      <c r="N10" s="142"/>
      <c r="O10" s="389"/>
    </row>
    <row r="11" s="104" customFormat="1" ht="16" customHeight="1" spans="1:15">
      <c r="A11" s="245" t="s">
        <v>177</v>
      </c>
      <c r="B11" s="246">
        <f t="shared" si="0"/>
        <v>48</v>
      </c>
      <c r="C11" s="246">
        <f>D11-1</f>
        <v>49</v>
      </c>
      <c r="D11" s="247">
        <v>50</v>
      </c>
      <c r="E11" s="246">
        <f>D11+1</f>
        <v>51</v>
      </c>
      <c r="F11" s="246">
        <f>E11+1</f>
        <v>52</v>
      </c>
      <c r="G11" s="246">
        <f>F11+1.2</f>
        <v>53.2</v>
      </c>
      <c r="H11" s="246">
        <f>G11+1.2</f>
        <v>54.4</v>
      </c>
      <c r="I11" s="264"/>
      <c r="J11" s="144" t="s">
        <v>168</v>
      </c>
      <c r="K11" s="144" t="s">
        <v>178</v>
      </c>
      <c r="L11" s="144" t="s">
        <v>168</v>
      </c>
      <c r="M11" s="142"/>
      <c r="N11" s="142"/>
      <c r="O11" s="389"/>
    </row>
    <row r="12" s="104" customFormat="1" ht="16" customHeight="1" spans="1:15">
      <c r="A12" s="245" t="s">
        <v>179</v>
      </c>
      <c r="B12" s="246">
        <f t="shared" ref="B12:B16" si="5">C12-0.5</f>
        <v>53.5</v>
      </c>
      <c r="C12" s="246">
        <f>D12-1</f>
        <v>54</v>
      </c>
      <c r="D12" s="247">
        <v>55</v>
      </c>
      <c r="E12" s="246">
        <f>D12+1</f>
        <v>56</v>
      </c>
      <c r="F12" s="246">
        <f>E12+1</f>
        <v>57</v>
      </c>
      <c r="G12" s="246">
        <f>F12+0.5</f>
        <v>57.5</v>
      </c>
      <c r="H12" s="246">
        <f>G12+0.5</f>
        <v>58</v>
      </c>
      <c r="I12" s="264"/>
      <c r="J12" s="144" t="s">
        <v>168</v>
      </c>
      <c r="K12" s="144" t="s">
        <v>168</v>
      </c>
      <c r="L12" s="144" t="s">
        <v>180</v>
      </c>
      <c r="M12" s="142"/>
      <c r="N12" s="142"/>
      <c r="O12" s="389"/>
    </row>
    <row r="13" s="104" customFormat="1" ht="16" customHeight="1" spans="1:15">
      <c r="A13" s="239" t="s">
        <v>181</v>
      </c>
      <c r="B13" s="242">
        <f>C13-0.8</f>
        <v>19.4</v>
      </c>
      <c r="C13" s="242">
        <f>D13-0.8</f>
        <v>20.2</v>
      </c>
      <c r="D13" s="243">
        <v>21</v>
      </c>
      <c r="E13" s="242">
        <f>D13+0.8</f>
        <v>21.8</v>
      </c>
      <c r="F13" s="242">
        <f>E13+0.8</f>
        <v>22.6</v>
      </c>
      <c r="G13" s="242">
        <f>F13+1.3</f>
        <v>23.9</v>
      </c>
      <c r="H13" s="242">
        <f>G13+1.3</f>
        <v>25.2</v>
      </c>
      <c r="I13" s="264"/>
      <c r="J13" s="144" t="s">
        <v>168</v>
      </c>
      <c r="K13" s="144" t="s">
        <v>178</v>
      </c>
      <c r="L13" s="144" t="s">
        <v>182</v>
      </c>
      <c r="M13" s="142"/>
      <c r="N13" s="142"/>
      <c r="O13" s="389"/>
    </row>
    <row r="14" s="104" customFormat="1" ht="16" customHeight="1" spans="1:15">
      <c r="A14" s="239" t="s">
        <v>183</v>
      </c>
      <c r="B14" s="248">
        <f>C14-0.7</f>
        <v>15.6</v>
      </c>
      <c r="C14" s="248">
        <f>D14-0.7</f>
        <v>16.3</v>
      </c>
      <c r="D14" s="243">
        <v>17</v>
      </c>
      <c r="E14" s="248">
        <f>D14+0.7</f>
        <v>17.7</v>
      </c>
      <c r="F14" s="248">
        <f>E14+0.7</f>
        <v>18.4</v>
      </c>
      <c r="G14" s="248">
        <f>F14+0.9</f>
        <v>19.3</v>
      </c>
      <c r="H14" s="248">
        <f>G14+0.9</f>
        <v>20.2</v>
      </c>
      <c r="I14" s="264"/>
      <c r="J14" s="144" t="s">
        <v>168</v>
      </c>
      <c r="K14" s="144" t="s">
        <v>168</v>
      </c>
      <c r="L14" s="144" t="s">
        <v>184</v>
      </c>
      <c r="M14" s="142"/>
      <c r="N14" s="142"/>
      <c r="O14" s="389"/>
    </row>
    <row r="15" s="104" customFormat="1" ht="16" customHeight="1" spans="1:15">
      <c r="A15" s="239" t="s">
        <v>185</v>
      </c>
      <c r="B15" s="242">
        <f t="shared" si="5"/>
        <v>12</v>
      </c>
      <c r="C15" s="242">
        <f t="shared" ref="C15:C20" si="6">D15-0.5</f>
        <v>12.5</v>
      </c>
      <c r="D15" s="243">
        <v>13</v>
      </c>
      <c r="E15" s="242">
        <f t="shared" ref="E15:E20" si="7">D15+0.5</f>
        <v>13.5</v>
      </c>
      <c r="F15" s="242">
        <f t="shared" ref="F15:F20" si="8">E15+0.5</f>
        <v>14</v>
      </c>
      <c r="G15" s="242">
        <f>F15+0.7</f>
        <v>14.7</v>
      </c>
      <c r="H15" s="242">
        <f>G15+0.7</f>
        <v>15.4</v>
      </c>
      <c r="I15" s="264"/>
      <c r="J15" s="144" t="s">
        <v>186</v>
      </c>
      <c r="K15" s="144" t="s">
        <v>168</v>
      </c>
      <c r="L15" s="144" t="s">
        <v>178</v>
      </c>
      <c r="M15" s="142"/>
      <c r="N15" s="142"/>
      <c r="O15" s="389"/>
    </row>
    <row r="16" s="104" customFormat="1" ht="16" customHeight="1" spans="1:15">
      <c r="A16" s="239" t="s">
        <v>187</v>
      </c>
      <c r="B16" s="242">
        <f t="shared" si="5"/>
        <v>9.5</v>
      </c>
      <c r="C16" s="242">
        <f t="shared" si="6"/>
        <v>10</v>
      </c>
      <c r="D16" s="243">
        <v>10.5</v>
      </c>
      <c r="E16" s="242">
        <f t="shared" si="7"/>
        <v>11</v>
      </c>
      <c r="F16" s="242">
        <f t="shared" si="8"/>
        <v>11.5</v>
      </c>
      <c r="G16" s="242">
        <f>F16+0.7</f>
        <v>12.2</v>
      </c>
      <c r="H16" s="242">
        <f>G16+0.7</f>
        <v>12.9</v>
      </c>
      <c r="I16" s="264"/>
      <c r="J16" s="144" t="s">
        <v>168</v>
      </c>
      <c r="K16" s="144" t="s">
        <v>168</v>
      </c>
      <c r="L16" s="144" t="s">
        <v>168</v>
      </c>
      <c r="M16" s="142"/>
      <c r="N16" s="142"/>
      <c r="O16" s="389"/>
    </row>
    <row r="17" s="104" customFormat="1" ht="16" customHeight="1" spans="1:15">
      <c r="A17" s="239" t="s">
        <v>188</v>
      </c>
      <c r="B17" s="242">
        <f>C17</f>
        <v>7.5</v>
      </c>
      <c r="C17" s="242">
        <f>D17</f>
        <v>7.5</v>
      </c>
      <c r="D17" s="243">
        <v>7.5</v>
      </c>
      <c r="E17" s="242">
        <f t="shared" ref="E17:H17" si="9">D17</f>
        <v>7.5</v>
      </c>
      <c r="F17" s="242">
        <f t="shared" si="9"/>
        <v>7.5</v>
      </c>
      <c r="G17" s="242">
        <f t="shared" si="9"/>
        <v>7.5</v>
      </c>
      <c r="H17" s="242">
        <f t="shared" si="9"/>
        <v>7.5</v>
      </c>
      <c r="I17" s="264"/>
      <c r="J17" s="144" t="s">
        <v>168</v>
      </c>
      <c r="K17" s="144" t="s">
        <v>168</v>
      </c>
      <c r="L17" s="144" t="s">
        <v>168</v>
      </c>
      <c r="M17" s="142"/>
      <c r="N17" s="142"/>
      <c r="O17" s="389"/>
    </row>
    <row r="18" s="104" customFormat="1" ht="16" customHeight="1" spans="1:15">
      <c r="A18" s="239" t="s">
        <v>189</v>
      </c>
      <c r="B18" s="242">
        <f>C18-1</f>
        <v>49</v>
      </c>
      <c r="C18" s="242">
        <f>D18-1</f>
        <v>50</v>
      </c>
      <c r="D18" s="249">
        <v>51</v>
      </c>
      <c r="E18" s="242">
        <f>D18+1</f>
        <v>52</v>
      </c>
      <c r="F18" s="242">
        <f>E18+1</f>
        <v>53</v>
      </c>
      <c r="G18" s="242">
        <f>F18+1.5</f>
        <v>54.5</v>
      </c>
      <c r="H18" s="242">
        <f>G18+1.5</f>
        <v>56</v>
      </c>
      <c r="I18" s="264"/>
      <c r="J18" s="144" t="s">
        <v>168</v>
      </c>
      <c r="K18" s="144" t="s">
        <v>168</v>
      </c>
      <c r="L18" s="144" t="s">
        <v>168</v>
      </c>
      <c r="M18" s="142"/>
      <c r="N18" s="142"/>
      <c r="O18" s="389"/>
    </row>
    <row r="19" s="104" customFormat="1" ht="16" customHeight="1" spans="1:15">
      <c r="A19" s="239" t="s">
        <v>190</v>
      </c>
      <c r="B19" s="242">
        <f>C19-0.5</f>
        <v>35</v>
      </c>
      <c r="C19" s="242">
        <f t="shared" si="6"/>
        <v>35.5</v>
      </c>
      <c r="D19" s="243">
        <v>36</v>
      </c>
      <c r="E19" s="242">
        <f t="shared" si="7"/>
        <v>36.5</v>
      </c>
      <c r="F19" s="242">
        <f t="shared" si="8"/>
        <v>37</v>
      </c>
      <c r="G19" s="242">
        <f>F19+0.5</f>
        <v>37.5</v>
      </c>
      <c r="H19" s="242">
        <f>G19</f>
        <v>37.5</v>
      </c>
      <c r="I19" s="264"/>
      <c r="J19" s="144" t="s">
        <v>168</v>
      </c>
      <c r="K19" s="144" t="s">
        <v>168</v>
      </c>
      <c r="L19" s="144" t="s">
        <v>168</v>
      </c>
      <c r="M19" s="142"/>
      <c r="N19" s="142"/>
      <c r="O19" s="389"/>
    </row>
    <row r="20" s="104" customFormat="1" ht="16" customHeight="1" spans="1:15">
      <c r="A20" s="239" t="s">
        <v>191</v>
      </c>
      <c r="B20" s="242">
        <f>C20-0.5</f>
        <v>25.5</v>
      </c>
      <c r="C20" s="242">
        <f t="shared" si="6"/>
        <v>26</v>
      </c>
      <c r="D20" s="243">
        <v>26.5</v>
      </c>
      <c r="E20" s="242">
        <f t="shared" si="7"/>
        <v>27</v>
      </c>
      <c r="F20" s="242">
        <f t="shared" si="8"/>
        <v>27.5</v>
      </c>
      <c r="G20" s="250">
        <f>F20+0.75</f>
        <v>28.25</v>
      </c>
      <c r="H20" s="250">
        <f>G20</f>
        <v>28.25</v>
      </c>
      <c r="I20" s="264"/>
      <c r="J20" s="144" t="s">
        <v>168</v>
      </c>
      <c r="K20" s="144" t="s">
        <v>168</v>
      </c>
      <c r="L20" s="144" t="s">
        <v>168</v>
      </c>
      <c r="M20" s="142"/>
      <c r="N20" s="142"/>
      <c r="O20" s="389"/>
    </row>
    <row r="21" s="104" customFormat="1" ht="16" customHeight="1" spans="1:15">
      <c r="A21" s="239" t="s">
        <v>192</v>
      </c>
      <c r="B21" s="242">
        <f>C21</f>
        <v>15</v>
      </c>
      <c r="C21" s="242">
        <f>D21-1</f>
        <v>15</v>
      </c>
      <c r="D21" s="251">
        <v>16</v>
      </c>
      <c r="E21" s="242">
        <f>D21</f>
        <v>16</v>
      </c>
      <c r="F21" s="242">
        <f>D21+1.5</f>
        <v>17.5</v>
      </c>
      <c r="G21" s="242">
        <f>D21+1.5</f>
        <v>17.5</v>
      </c>
      <c r="H21" s="242">
        <f>F21</f>
        <v>17.5</v>
      </c>
      <c r="I21" s="264"/>
      <c r="J21" s="144" t="s">
        <v>168</v>
      </c>
      <c r="K21" s="144" t="s">
        <v>168</v>
      </c>
      <c r="L21" s="144" t="s">
        <v>168</v>
      </c>
      <c r="M21" s="142"/>
      <c r="N21" s="142"/>
      <c r="O21" s="389"/>
    </row>
    <row r="22" s="104" customFormat="1" ht="16" customHeight="1" spans="1:15">
      <c r="A22" s="122"/>
      <c r="B22" s="117"/>
      <c r="C22" s="117"/>
      <c r="D22" s="119"/>
      <c r="E22" s="117"/>
      <c r="F22" s="117"/>
      <c r="G22" s="117"/>
      <c r="H22" s="117"/>
      <c r="I22" s="264"/>
      <c r="J22" s="144"/>
      <c r="K22" s="144"/>
      <c r="L22" s="144"/>
      <c r="M22" s="142"/>
      <c r="N22" s="142"/>
      <c r="O22" s="389"/>
    </row>
    <row r="23" s="104" customFormat="1" ht="16" customHeight="1" spans="1:15">
      <c r="A23" s="381"/>
      <c r="B23" s="382"/>
      <c r="C23" s="382"/>
      <c r="D23" s="382"/>
      <c r="E23" s="383"/>
      <c r="F23" s="382"/>
      <c r="G23" s="382"/>
      <c r="H23" s="382"/>
      <c r="I23" s="264"/>
      <c r="J23" s="144"/>
      <c r="K23" s="144"/>
      <c r="L23" s="144"/>
      <c r="M23" s="142"/>
      <c r="N23" s="142"/>
      <c r="O23" s="389"/>
    </row>
    <row r="24" s="104" customFormat="1" ht="20" customHeight="1" spans="1:15">
      <c r="A24" s="381"/>
      <c r="B24" s="384"/>
      <c r="C24" s="384"/>
      <c r="D24" s="385"/>
      <c r="E24" s="384"/>
      <c r="F24" s="384"/>
      <c r="G24" s="384"/>
      <c r="H24" s="384"/>
      <c r="I24" s="264"/>
      <c r="J24" s="144"/>
      <c r="K24" s="144"/>
      <c r="L24" s="144"/>
      <c r="M24" s="142"/>
      <c r="N24" s="142"/>
      <c r="O24" s="389"/>
    </row>
    <row r="25" s="104" customFormat="1" ht="14.25" spans="1:15">
      <c r="A25" s="151" t="s">
        <v>193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</row>
    <row r="26" s="104" customFormat="1" ht="14.25" spans="1:15">
      <c r="A26" s="104" t="s">
        <v>194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</row>
    <row r="27" s="104" customFormat="1" ht="14.25" spans="1:14">
      <c r="A27" s="128"/>
      <c r="B27" s="128"/>
      <c r="C27" s="128"/>
      <c r="D27" s="128"/>
      <c r="E27" s="128"/>
      <c r="F27" s="128"/>
      <c r="G27" s="128"/>
      <c r="H27" s="128"/>
      <c r="I27" s="128"/>
      <c r="J27" s="151" t="s">
        <v>195</v>
      </c>
      <c r="K27" s="270"/>
      <c r="L27" s="151" t="s">
        <v>196</v>
      </c>
      <c r="M27" s="151"/>
      <c r="N27" s="151" t="s">
        <v>197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71" customWidth="1"/>
    <col min="2" max="16384" width="10" style="271"/>
  </cols>
  <sheetData>
    <row r="1" ht="22.5" customHeight="1" spans="1:11">
      <c r="A1" s="272" t="s">
        <v>198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7.25" customHeight="1" spans="1:11">
      <c r="A2" s="273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276" t="s">
        <v>57</v>
      </c>
      <c r="I2" s="350"/>
      <c r="J2" s="350"/>
      <c r="K2" s="351"/>
    </row>
    <row r="3" customHeight="1" spans="1:11">
      <c r="A3" s="277" t="s">
        <v>59</v>
      </c>
      <c r="B3" s="278"/>
      <c r="C3" s="279"/>
      <c r="D3" s="280" t="s">
        <v>60</v>
      </c>
      <c r="E3" s="281"/>
      <c r="F3" s="281"/>
      <c r="G3" s="282"/>
      <c r="H3" s="283" t="s">
        <v>61</v>
      </c>
      <c r="I3" s="352"/>
      <c r="J3" s="352"/>
      <c r="K3" s="353"/>
    </row>
    <row r="4" customHeight="1" spans="1:11">
      <c r="A4" s="284" t="s">
        <v>62</v>
      </c>
      <c r="B4" s="109" t="s">
        <v>63</v>
      </c>
      <c r="C4" s="110"/>
      <c r="D4" s="284" t="s">
        <v>64</v>
      </c>
      <c r="E4" s="285"/>
      <c r="F4" s="286" t="s">
        <v>65</v>
      </c>
      <c r="G4" s="287"/>
      <c r="H4" s="288" t="s">
        <v>66</v>
      </c>
      <c r="I4" s="354"/>
      <c r="J4" s="323" t="s">
        <v>67</v>
      </c>
      <c r="K4" s="355" t="s">
        <v>68</v>
      </c>
    </row>
    <row r="5" customHeight="1" spans="1:11">
      <c r="A5" s="289" t="s">
        <v>69</v>
      </c>
      <c r="B5" s="290" t="s">
        <v>70</v>
      </c>
      <c r="C5" s="291"/>
      <c r="D5" s="284" t="s">
        <v>71</v>
      </c>
      <c r="E5" s="285"/>
      <c r="F5" s="286" t="s">
        <v>72</v>
      </c>
      <c r="G5" s="287"/>
      <c r="H5" s="288" t="s">
        <v>73</v>
      </c>
      <c r="I5" s="354"/>
      <c r="J5" s="323" t="s">
        <v>67</v>
      </c>
      <c r="K5" s="355" t="s">
        <v>68</v>
      </c>
    </row>
    <row r="6" customHeight="1" spans="1:11">
      <c r="A6" s="284" t="s">
        <v>74</v>
      </c>
      <c r="B6" s="292">
        <v>3</v>
      </c>
      <c r="C6" s="293">
        <v>5</v>
      </c>
      <c r="D6" s="289" t="s">
        <v>75</v>
      </c>
      <c r="E6" s="294"/>
      <c r="F6" s="295" t="s">
        <v>76</v>
      </c>
      <c r="G6" s="296"/>
      <c r="H6" s="288" t="s">
        <v>77</v>
      </c>
      <c r="I6" s="354"/>
      <c r="J6" s="323" t="s">
        <v>67</v>
      </c>
      <c r="K6" s="355" t="s">
        <v>68</v>
      </c>
    </row>
    <row r="7" customHeight="1" spans="1:11">
      <c r="A7" s="284" t="s">
        <v>78</v>
      </c>
      <c r="B7" s="297">
        <v>3300</v>
      </c>
      <c r="C7" s="298"/>
      <c r="D7" s="289" t="s">
        <v>79</v>
      </c>
      <c r="E7" s="299"/>
      <c r="F7" s="295" t="s">
        <v>80</v>
      </c>
      <c r="G7" s="296"/>
      <c r="H7" s="288" t="s">
        <v>81</v>
      </c>
      <c r="I7" s="354"/>
      <c r="J7" s="323" t="s">
        <v>67</v>
      </c>
      <c r="K7" s="355" t="s">
        <v>68</v>
      </c>
    </row>
    <row r="8" customHeight="1" spans="1:11">
      <c r="A8" s="300" t="s">
        <v>82</v>
      </c>
      <c r="B8" s="301"/>
      <c r="C8" s="302"/>
      <c r="D8" s="303" t="s">
        <v>83</v>
      </c>
      <c r="E8" s="304"/>
      <c r="F8" s="295" t="s">
        <v>80</v>
      </c>
      <c r="G8" s="296"/>
      <c r="H8" s="305" t="s">
        <v>84</v>
      </c>
      <c r="I8" s="356"/>
      <c r="J8" s="357" t="s">
        <v>67</v>
      </c>
      <c r="K8" s="358" t="s">
        <v>68</v>
      </c>
    </row>
    <row r="9" customHeight="1" spans="1:11">
      <c r="A9" s="306" t="s">
        <v>199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customHeight="1" spans="1:11">
      <c r="A10" s="307" t="s">
        <v>87</v>
      </c>
      <c r="B10" s="308" t="s">
        <v>88</v>
      </c>
      <c r="C10" s="309" t="s">
        <v>89</v>
      </c>
      <c r="D10" s="310"/>
      <c r="E10" s="311" t="s">
        <v>92</v>
      </c>
      <c r="F10" s="308" t="s">
        <v>88</v>
      </c>
      <c r="G10" s="309" t="s">
        <v>89</v>
      </c>
      <c r="H10" s="308"/>
      <c r="I10" s="311" t="s">
        <v>90</v>
      </c>
      <c r="J10" s="308" t="s">
        <v>88</v>
      </c>
      <c r="K10" s="359" t="s">
        <v>89</v>
      </c>
    </row>
    <row r="11" customHeight="1" spans="1:11">
      <c r="A11" s="289" t="s">
        <v>93</v>
      </c>
      <c r="B11" s="312" t="s">
        <v>88</v>
      </c>
      <c r="C11" s="290" t="s">
        <v>89</v>
      </c>
      <c r="D11" s="299"/>
      <c r="E11" s="294" t="s">
        <v>95</v>
      </c>
      <c r="F11" s="312" t="s">
        <v>88</v>
      </c>
      <c r="G11" s="290" t="s">
        <v>89</v>
      </c>
      <c r="H11" s="312"/>
      <c r="I11" s="294" t="s">
        <v>100</v>
      </c>
      <c r="J11" s="312" t="s">
        <v>88</v>
      </c>
      <c r="K11" s="291" t="s">
        <v>89</v>
      </c>
    </row>
    <row r="12" customHeight="1" spans="1:11">
      <c r="A12" s="303" t="s">
        <v>193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60"/>
    </row>
    <row r="13" customHeight="1" spans="1:11">
      <c r="A13" s="313" t="s">
        <v>200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customHeight="1" spans="1:11">
      <c r="A14" s="314" t="s">
        <v>201</v>
      </c>
      <c r="B14" s="315"/>
      <c r="C14" s="315"/>
      <c r="D14" s="315"/>
      <c r="E14" s="315"/>
      <c r="F14" s="315"/>
      <c r="G14" s="315"/>
      <c r="H14" s="315"/>
      <c r="I14" s="361"/>
      <c r="J14" s="361"/>
      <c r="K14" s="362"/>
    </row>
    <row r="15" customHeight="1" spans="1:11">
      <c r="A15" s="316"/>
      <c r="B15" s="317"/>
      <c r="C15" s="317"/>
      <c r="D15" s="318"/>
      <c r="E15" s="319"/>
      <c r="F15" s="317"/>
      <c r="G15" s="317"/>
      <c r="H15" s="318"/>
      <c r="I15" s="363"/>
      <c r="J15" s="364"/>
      <c r="K15" s="365"/>
    </row>
    <row r="16" customHeight="1" spans="1:11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66"/>
    </row>
    <row r="17" customHeight="1" spans="1:11">
      <c r="A17" s="313" t="s">
        <v>202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customHeight="1" spans="1:11">
      <c r="A18" s="314" t="s">
        <v>203</v>
      </c>
      <c r="B18" s="315"/>
      <c r="C18" s="315"/>
      <c r="D18" s="315"/>
      <c r="E18" s="315"/>
      <c r="F18" s="315"/>
      <c r="G18" s="315"/>
      <c r="H18" s="315"/>
      <c r="I18" s="361"/>
      <c r="J18" s="361"/>
      <c r="K18" s="362"/>
    </row>
    <row r="19" customHeight="1" spans="1:11">
      <c r="A19" s="316"/>
      <c r="B19" s="317"/>
      <c r="C19" s="317"/>
      <c r="D19" s="318"/>
      <c r="E19" s="319"/>
      <c r="F19" s="317"/>
      <c r="G19" s="317"/>
      <c r="H19" s="318"/>
      <c r="I19" s="363"/>
      <c r="J19" s="364"/>
      <c r="K19" s="365"/>
    </row>
    <row r="20" customHeight="1" spans="1:11">
      <c r="A20" s="320"/>
      <c r="B20" s="321"/>
      <c r="C20" s="321"/>
      <c r="D20" s="321"/>
      <c r="E20" s="321"/>
      <c r="F20" s="321"/>
      <c r="G20" s="321"/>
      <c r="H20" s="321"/>
      <c r="I20" s="321"/>
      <c r="J20" s="321"/>
      <c r="K20" s="366"/>
    </row>
    <row r="21" customHeight="1" spans="1:11">
      <c r="A21" s="322" t="s">
        <v>128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160" t="s">
        <v>129</v>
      </c>
      <c r="B22" s="195"/>
      <c r="C22" s="195"/>
      <c r="D22" s="195"/>
      <c r="E22" s="195"/>
      <c r="F22" s="195"/>
      <c r="G22" s="195"/>
      <c r="H22" s="195"/>
      <c r="I22" s="195"/>
      <c r="J22" s="195"/>
      <c r="K22" s="227"/>
    </row>
    <row r="23" customHeight="1" spans="1:11">
      <c r="A23" s="170" t="s">
        <v>130</v>
      </c>
      <c r="B23" s="172"/>
      <c r="C23" s="290" t="s">
        <v>67</v>
      </c>
      <c r="D23" s="290" t="s">
        <v>68</v>
      </c>
      <c r="E23" s="169"/>
      <c r="F23" s="169"/>
      <c r="G23" s="169"/>
      <c r="H23" s="169"/>
      <c r="I23" s="169"/>
      <c r="J23" s="169"/>
      <c r="K23" s="221"/>
    </row>
    <row r="24" customHeight="1" spans="1:11">
      <c r="A24" s="288" t="s">
        <v>204</v>
      </c>
      <c r="B24" s="323"/>
      <c r="C24" s="323"/>
      <c r="D24" s="323"/>
      <c r="E24" s="323"/>
      <c r="F24" s="323"/>
      <c r="G24" s="323"/>
      <c r="H24" s="323"/>
      <c r="I24" s="323"/>
      <c r="J24" s="323"/>
      <c r="K24" s="355"/>
    </row>
    <row r="25" customHeight="1" spans="1:1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67"/>
    </row>
    <row r="26" customHeight="1" spans="1:11">
      <c r="A26" s="306" t="s">
        <v>137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customHeight="1" spans="1:11">
      <c r="A27" s="277" t="s">
        <v>138</v>
      </c>
      <c r="B27" s="309" t="s">
        <v>98</v>
      </c>
      <c r="C27" s="309" t="s">
        <v>99</v>
      </c>
      <c r="D27" s="309" t="s">
        <v>91</v>
      </c>
      <c r="E27" s="278" t="s">
        <v>139</v>
      </c>
      <c r="F27" s="309" t="s">
        <v>98</v>
      </c>
      <c r="G27" s="309" t="s">
        <v>99</v>
      </c>
      <c r="H27" s="309" t="s">
        <v>91</v>
      </c>
      <c r="I27" s="278" t="s">
        <v>140</v>
      </c>
      <c r="J27" s="309" t="s">
        <v>98</v>
      </c>
      <c r="K27" s="359" t="s">
        <v>99</v>
      </c>
    </row>
    <row r="28" customHeight="1" spans="1:11">
      <c r="A28" s="326" t="s">
        <v>90</v>
      </c>
      <c r="B28" s="290" t="s">
        <v>98</v>
      </c>
      <c r="C28" s="290" t="s">
        <v>99</v>
      </c>
      <c r="D28" s="290" t="s">
        <v>91</v>
      </c>
      <c r="E28" s="327" t="s">
        <v>97</v>
      </c>
      <c r="F28" s="290" t="s">
        <v>98</v>
      </c>
      <c r="G28" s="290" t="s">
        <v>99</v>
      </c>
      <c r="H28" s="290" t="s">
        <v>91</v>
      </c>
      <c r="I28" s="327" t="s">
        <v>108</v>
      </c>
      <c r="J28" s="290" t="s">
        <v>98</v>
      </c>
      <c r="K28" s="291" t="s">
        <v>99</v>
      </c>
    </row>
    <row r="29" customHeight="1" spans="1:11">
      <c r="A29" s="284" t="s">
        <v>101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8"/>
    </row>
    <row r="30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69"/>
    </row>
    <row r="31" customHeight="1" spans="1:11">
      <c r="A31" s="331" t="s">
        <v>205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17.25" customHeight="1" spans="1:11">
      <c r="A32" s="332" t="s">
        <v>206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70"/>
    </row>
    <row r="33" ht="17.25" customHeight="1" spans="1:11">
      <c r="A33" s="271" t="s">
        <v>207</v>
      </c>
      <c r="K33" s="371"/>
    </row>
    <row r="34" ht="17.25" customHeight="1" spans="1:1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72"/>
    </row>
    <row r="35" ht="17.25" customHeight="1" spans="1:1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72"/>
    </row>
    <row r="36" ht="17.25" customHeight="1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72"/>
    </row>
    <row r="37" ht="17.25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72"/>
    </row>
    <row r="38" ht="17.25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72"/>
    </row>
    <row r="39" ht="17.25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72"/>
    </row>
    <row r="40" ht="17.25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72"/>
    </row>
    <row r="41" ht="17.25" customHeight="1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72"/>
    </row>
    <row r="42" ht="17.25" customHeight="1" spans="1:1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72"/>
    </row>
    <row r="43" ht="17.25" customHeight="1" spans="1:11">
      <c r="A43" s="329" t="s">
        <v>136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9"/>
    </row>
    <row r="44" customHeight="1" spans="1:11">
      <c r="A44" s="331" t="s">
        <v>208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73"/>
    </row>
    <row r="45" ht="18" customHeight="1" spans="1:11">
      <c r="A45" s="336" t="s">
        <v>193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74"/>
    </row>
    <row r="46" ht="18" customHeight="1" spans="1:11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74"/>
    </row>
    <row r="47" ht="18" customHeight="1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67"/>
    </row>
    <row r="48" ht="21" customHeight="1" spans="1:11">
      <c r="A48" s="338" t="s">
        <v>142</v>
      </c>
      <c r="B48" s="339" t="s">
        <v>143</v>
      </c>
      <c r="C48" s="339"/>
      <c r="D48" s="340" t="s">
        <v>144</v>
      </c>
      <c r="E48" s="341" t="s">
        <v>145</v>
      </c>
      <c r="F48" s="340" t="s">
        <v>146</v>
      </c>
      <c r="G48" s="342" t="s">
        <v>72</v>
      </c>
      <c r="H48" s="343" t="s">
        <v>147</v>
      </c>
      <c r="I48" s="343"/>
      <c r="J48" s="339" t="s">
        <v>148</v>
      </c>
      <c r="K48" s="375"/>
    </row>
    <row r="49" customHeight="1" spans="1:11">
      <c r="A49" s="344" t="s">
        <v>149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76"/>
    </row>
    <row r="50" customHeight="1" spans="1:1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77"/>
    </row>
    <row r="51" customHeight="1" spans="1:1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78"/>
    </row>
    <row r="52" ht="21" customHeight="1" spans="1:11">
      <c r="A52" s="338" t="s">
        <v>142</v>
      </c>
      <c r="B52" s="339" t="s">
        <v>143</v>
      </c>
      <c r="C52" s="339"/>
      <c r="D52" s="340" t="s">
        <v>144</v>
      </c>
      <c r="E52" s="340"/>
      <c r="F52" s="340" t="s">
        <v>146</v>
      </c>
      <c r="G52" s="340"/>
      <c r="H52" s="343" t="s">
        <v>147</v>
      </c>
      <c r="I52" s="343"/>
      <c r="J52" s="379"/>
      <c r="K52" s="38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1"/>
    </sheetView>
  </sheetViews>
  <sheetFormatPr defaultColWidth="9" defaultRowHeight="26" customHeight="1"/>
  <cols>
    <col min="1" max="1" width="17.875" style="104" customWidth="1"/>
    <col min="2" max="8" width="9.33333333333333" style="104" customWidth="1"/>
    <col min="9" max="9" width="1.33333333333333" style="104" customWidth="1"/>
    <col min="10" max="10" width="10.9" style="104" customWidth="1"/>
    <col min="11" max="11" width="11" style="104" customWidth="1"/>
    <col min="12" max="12" width="11.6" style="104" customWidth="1"/>
    <col min="13" max="13" width="11.7" style="104" customWidth="1"/>
    <col min="14" max="14" width="11.8" style="104" customWidth="1"/>
    <col min="15" max="15" width="13.4" style="104" customWidth="1"/>
    <col min="16" max="16" width="9.625" style="104" customWidth="1"/>
    <col min="17" max="16384" width="9" style="104"/>
  </cols>
  <sheetData>
    <row r="1" s="104" customFormat="1" ht="16" customHeight="1" spans="1:16">
      <c r="A1" s="252" t="s">
        <v>151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="104" customFormat="1" ht="16" customHeight="1" spans="1:16">
      <c r="A2" s="108" t="s">
        <v>62</v>
      </c>
      <c r="B2" s="109" t="s">
        <v>63</v>
      </c>
      <c r="C2" s="110"/>
      <c r="D2" s="111" t="s">
        <v>69</v>
      </c>
      <c r="E2" s="112" t="s">
        <v>70</v>
      </c>
      <c r="F2" s="112"/>
      <c r="G2" s="112"/>
      <c r="H2" s="112"/>
      <c r="I2" s="261"/>
      <c r="J2" s="262" t="s">
        <v>57</v>
      </c>
      <c r="K2" s="112" t="s">
        <v>58</v>
      </c>
      <c r="L2" s="112"/>
      <c r="M2" s="112"/>
      <c r="N2" s="112"/>
      <c r="O2" s="112"/>
      <c r="P2" s="263"/>
    </row>
    <row r="3" s="104" customFormat="1" ht="16" customHeight="1" spans="1:16">
      <c r="A3" s="113" t="s">
        <v>152</v>
      </c>
      <c r="B3" s="114" t="s">
        <v>153</v>
      </c>
      <c r="C3" s="114"/>
      <c r="D3" s="114"/>
      <c r="E3" s="114"/>
      <c r="F3" s="114"/>
      <c r="G3" s="114"/>
      <c r="H3" s="114"/>
      <c r="I3" s="264"/>
      <c r="J3" s="135" t="s">
        <v>154</v>
      </c>
      <c r="K3" s="135"/>
      <c r="L3" s="135"/>
      <c r="M3" s="135"/>
      <c r="N3" s="135"/>
      <c r="O3" s="135"/>
      <c r="P3" s="265"/>
    </row>
    <row r="4" s="104" customFormat="1" ht="16" customHeight="1" spans="1:16">
      <c r="A4" s="113"/>
      <c r="B4" s="238" t="s">
        <v>114</v>
      </c>
      <c r="C4" s="239" t="s">
        <v>115</v>
      </c>
      <c r="D4" s="240" t="s">
        <v>116</v>
      </c>
      <c r="E4" s="239" t="s">
        <v>117</v>
      </c>
      <c r="F4" s="239" t="s">
        <v>118</v>
      </c>
      <c r="G4" s="239" t="s">
        <v>119</v>
      </c>
      <c r="H4" s="239" t="s">
        <v>120</v>
      </c>
      <c r="I4" s="264"/>
      <c r="J4" s="138" t="s">
        <v>209</v>
      </c>
      <c r="K4" s="138" t="s">
        <v>124</v>
      </c>
      <c r="L4" s="138" t="s">
        <v>125</v>
      </c>
      <c r="M4" s="138" t="s">
        <v>209</v>
      </c>
      <c r="N4" s="138" t="s">
        <v>124</v>
      </c>
      <c r="O4" s="138"/>
      <c r="P4" s="138"/>
    </row>
    <row r="5" s="104" customFormat="1" ht="16" customHeight="1" spans="1:16">
      <c r="A5" s="113"/>
      <c r="B5" s="238" t="s">
        <v>158</v>
      </c>
      <c r="C5" s="239" t="s">
        <v>159</v>
      </c>
      <c r="D5" s="240" t="s">
        <v>160</v>
      </c>
      <c r="E5" s="239" t="s">
        <v>161</v>
      </c>
      <c r="F5" s="239" t="s">
        <v>162</v>
      </c>
      <c r="G5" s="239" t="s">
        <v>163</v>
      </c>
      <c r="H5" s="239" t="s">
        <v>164</v>
      </c>
      <c r="I5" s="264"/>
      <c r="J5" s="266" t="s">
        <v>210</v>
      </c>
      <c r="K5" s="147" t="s">
        <v>211</v>
      </c>
      <c r="L5" s="147" t="s">
        <v>212</v>
      </c>
      <c r="M5" s="147" t="s">
        <v>213</v>
      </c>
      <c r="N5" s="147" t="s">
        <v>214</v>
      </c>
      <c r="O5" s="147"/>
      <c r="P5" s="267"/>
    </row>
    <row r="6" s="104" customFormat="1" ht="16" customHeight="1" spans="1:16">
      <c r="A6" s="241" t="s">
        <v>166</v>
      </c>
      <c r="B6" s="242">
        <f t="shared" ref="B6:B11" si="0">C6-1</f>
        <v>60</v>
      </c>
      <c r="C6" s="242">
        <f>D6-2</f>
        <v>61</v>
      </c>
      <c r="D6" s="243">
        <v>63</v>
      </c>
      <c r="E6" s="242">
        <f>D6+2</f>
        <v>65</v>
      </c>
      <c r="F6" s="242">
        <f>E6+2</f>
        <v>67</v>
      </c>
      <c r="G6" s="242">
        <f>F6+1</f>
        <v>68</v>
      </c>
      <c r="H6" s="242">
        <f>G6+1</f>
        <v>69</v>
      </c>
      <c r="I6" s="264"/>
      <c r="J6" s="144" t="s">
        <v>215</v>
      </c>
      <c r="K6" s="144" t="s">
        <v>216</v>
      </c>
      <c r="L6" s="144" t="s">
        <v>217</v>
      </c>
      <c r="M6" s="144" t="s">
        <v>218</v>
      </c>
      <c r="N6" s="144" t="s">
        <v>219</v>
      </c>
      <c r="O6" s="144"/>
      <c r="P6" s="144"/>
    </row>
    <row r="7" s="104" customFormat="1" ht="16" customHeight="1" spans="1:16">
      <c r="A7" s="239" t="s">
        <v>170</v>
      </c>
      <c r="B7" s="242">
        <f t="shared" si="0"/>
        <v>56</v>
      </c>
      <c r="C7" s="242">
        <f>D7-2</f>
        <v>57</v>
      </c>
      <c r="D7" s="243">
        <v>59</v>
      </c>
      <c r="E7" s="242">
        <f>D7+2</f>
        <v>61</v>
      </c>
      <c r="F7" s="242">
        <f>E7+2</f>
        <v>63</v>
      </c>
      <c r="G7" s="242">
        <f>F7+1</f>
        <v>64</v>
      </c>
      <c r="H7" s="242">
        <f>G7+1</f>
        <v>65</v>
      </c>
      <c r="I7" s="264"/>
      <c r="J7" s="144" t="s">
        <v>220</v>
      </c>
      <c r="K7" s="144" t="s">
        <v>221</v>
      </c>
      <c r="L7" s="144" t="s">
        <v>222</v>
      </c>
      <c r="M7" s="144" t="s">
        <v>217</v>
      </c>
      <c r="N7" s="144" t="s">
        <v>223</v>
      </c>
      <c r="O7" s="144"/>
      <c r="P7" s="144"/>
    </row>
    <row r="8" s="104" customFormat="1" ht="16" customHeight="1" spans="1:16">
      <c r="A8" s="239" t="s">
        <v>171</v>
      </c>
      <c r="B8" s="242">
        <f t="shared" ref="B8:B10" si="1">C8-4</f>
        <v>104</v>
      </c>
      <c r="C8" s="242">
        <f t="shared" ref="C8:C10" si="2">D8-4</f>
        <v>108</v>
      </c>
      <c r="D8" s="244" t="s">
        <v>172</v>
      </c>
      <c r="E8" s="242">
        <f t="shared" ref="E8:E10" si="3">D8+4</f>
        <v>116</v>
      </c>
      <c r="F8" s="242">
        <f>E8+4</f>
        <v>120</v>
      </c>
      <c r="G8" s="242">
        <f t="shared" ref="G8:G10" si="4">F8+6</f>
        <v>126</v>
      </c>
      <c r="H8" s="242">
        <f>G8+6</f>
        <v>132</v>
      </c>
      <c r="I8" s="264"/>
      <c r="J8" s="144" t="s">
        <v>220</v>
      </c>
      <c r="K8" s="144" t="s">
        <v>224</v>
      </c>
      <c r="L8" s="144" t="s">
        <v>225</v>
      </c>
      <c r="M8" s="144" t="s">
        <v>217</v>
      </c>
      <c r="N8" s="144" t="s">
        <v>226</v>
      </c>
      <c r="O8" s="144"/>
      <c r="P8" s="144"/>
    </row>
    <row r="9" s="104" customFormat="1" ht="16" customHeight="1" spans="1:16">
      <c r="A9" s="239" t="s">
        <v>173</v>
      </c>
      <c r="B9" s="242">
        <f t="shared" si="1"/>
        <v>-8</v>
      </c>
      <c r="C9" s="242">
        <f t="shared" si="2"/>
        <v>-4</v>
      </c>
      <c r="D9" s="244"/>
      <c r="E9" s="242">
        <f t="shared" si="3"/>
        <v>4</v>
      </c>
      <c r="F9" s="242">
        <f>E9+5</f>
        <v>9</v>
      </c>
      <c r="G9" s="242">
        <f t="shared" si="4"/>
        <v>15</v>
      </c>
      <c r="H9" s="242">
        <f>G9+7</f>
        <v>22</v>
      </c>
      <c r="I9" s="264"/>
      <c r="J9" s="144" t="s">
        <v>227</v>
      </c>
      <c r="K9" s="144" t="s">
        <v>228</v>
      </c>
      <c r="L9" s="144" t="s">
        <v>229</v>
      </c>
      <c r="M9" s="144" t="s">
        <v>230</v>
      </c>
      <c r="N9" s="144" t="s">
        <v>229</v>
      </c>
      <c r="O9" s="144"/>
      <c r="P9" s="144"/>
    </row>
    <row r="10" s="104" customFormat="1" ht="16" customHeight="1" spans="1:16">
      <c r="A10" s="239" t="s">
        <v>175</v>
      </c>
      <c r="B10" s="242">
        <f t="shared" si="1"/>
        <v>108</v>
      </c>
      <c r="C10" s="242">
        <f t="shared" si="2"/>
        <v>112</v>
      </c>
      <c r="D10" s="244" t="s">
        <v>176</v>
      </c>
      <c r="E10" s="242">
        <f t="shared" si="3"/>
        <v>120</v>
      </c>
      <c r="F10" s="242">
        <f>E10+5</f>
        <v>125</v>
      </c>
      <c r="G10" s="242">
        <f t="shared" si="4"/>
        <v>131</v>
      </c>
      <c r="H10" s="242">
        <f>G10+7</f>
        <v>138</v>
      </c>
      <c r="I10" s="264"/>
      <c r="J10" s="144" t="s">
        <v>231</v>
      </c>
      <c r="K10" s="144" t="s">
        <v>232</v>
      </c>
      <c r="L10" s="144" t="s">
        <v>227</v>
      </c>
      <c r="M10" s="144" t="s">
        <v>233</v>
      </c>
      <c r="N10" s="144" t="s">
        <v>234</v>
      </c>
      <c r="O10" s="144"/>
      <c r="P10" s="144"/>
    </row>
    <row r="11" s="104" customFormat="1" ht="16" customHeight="1" spans="1:16">
      <c r="A11" s="245" t="s">
        <v>177</v>
      </c>
      <c r="B11" s="246">
        <f t="shared" si="0"/>
        <v>48</v>
      </c>
      <c r="C11" s="246">
        <f>D11-1</f>
        <v>49</v>
      </c>
      <c r="D11" s="247">
        <v>50</v>
      </c>
      <c r="E11" s="246">
        <f>D11+1</f>
        <v>51</v>
      </c>
      <c r="F11" s="246">
        <f>E11+1</f>
        <v>52</v>
      </c>
      <c r="G11" s="246">
        <f>F11+1.2</f>
        <v>53.2</v>
      </c>
      <c r="H11" s="246">
        <f>G11+1.2</f>
        <v>54.4</v>
      </c>
      <c r="I11" s="264"/>
      <c r="J11" s="144" t="s">
        <v>235</v>
      </c>
      <c r="K11" s="144" t="s">
        <v>236</v>
      </c>
      <c r="L11" s="144" t="s">
        <v>226</v>
      </c>
      <c r="M11" s="144" t="s">
        <v>237</v>
      </c>
      <c r="N11" s="144" t="s">
        <v>238</v>
      </c>
      <c r="O11" s="144"/>
      <c r="P11" s="144"/>
    </row>
    <row r="12" s="104" customFormat="1" ht="16" customHeight="1" spans="1:16">
      <c r="A12" s="245" t="s">
        <v>179</v>
      </c>
      <c r="B12" s="246">
        <f t="shared" ref="B12:B16" si="5">C12-0.5</f>
        <v>53.5</v>
      </c>
      <c r="C12" s="246">
        <f>D12-1</f>
        <v>54</v>
      </c>
      <c r="D12" s="247">
        <v>55</v>
      </c>
      <c r="E12" s="246">
        <f>D12+1</f>
        <v>56</v>
      </c>
      <c r="F12" s="246">
        <f>E12+1</f>
        <v>57</v>
      </c>
      <c r="G12" s="246">
        <f>F12+0.5</f>
        <v>57.5</v>
      </c>
      <c r="H12" s="246">
        <f>G12+0.5</f>
        <v>58</v>
      </c>
      <c r="I12" s="264"/>
      <c r="J12" s="144" t="s">
        <v>225</v>
      </c>
      <c r="K12" s="144" t="s">
        <v>239</v>
      </c>
      <c r="L12" s="144" t="s">
        <v>240</v>
      </c>
      <c r="M12" s="144" t="s">
        <v>241</v>
      </c>
      <c r="N12" s="144" t="s">
        <v>242</v>
      </c>
      <c r="O12" s="144"/>
      <c r="P12" s="144"/>
    </row>
    <row r="13" s="104" customFormat="1" ht="16" customHeight="1" spans="1:16">
      <c r="A13" s="239" t="s">
        <v>181</v>
      </c>
      <c r="B13" s="242">
        <f>C13-0.8</f>
        <v>19.4</v>
      </c>
      <c r="C13" s="242">
        <f>D13-0.8</f>
        <v>20.2</v>
      </c>
      <c r="D13" s="243">
        <v>21</v>
      </c>
      <c r="E13" s="242">
        <f>D13+0.8</f>
        <v>21.8</v>
      </c>
      <c r="F13" s="242">
        <f>E13+0.8</f>
        <v>22.6</v>
      </c>
      <c r="G13" s="242">
        <f>F13+1.3</f>
        <v>23.9</v>
      </c>
      <c r="H13" s="242">
        <f>G13+1.3</f>
        <v>25.2</v>
      </c>
      <c r="I13" s="264"/>
      <c r="J13" s="144" t="s">
        <v>222</v>
      </c>
      <c r="K13" s="144" t="s">
        <v>221</v>
      </c>
      <c r="L13" s="144" t="s">
        <v>243</v>
      </c>
      <c r="M13" s="144" t="s">
        <v>225</v>
      </c>
      <c r="N13" s="144" t="s">
        <v>244</v>
      </c>
      <c r="O13" s="144"/>
      <c r="P13" s="144"/>
    </row>
    <row r="14" s="104" customFormat="1" ht="16" customHeight="1" spans="1:16">
      <c r="A14" s="239" t="s">
        <v>183</v>
      </c>
      <c r="B14" s="248">
        <f>C14-0.7</f>
        <v>15.6</v>
      </c>
      <c r="C14" s="248">
        <f>D14-0.7</f>
        <v>16.3</v>
      </c>
      <c r="D14" s="243">
        <v>17</v>
      </c>
      <c r="E14" s="248">
        <f>D14+0.7</f>
        <v>17.7</v>
      </c>
      <c r="F14" s="248">
        <f>E14+0.7</f>
        <v>18.4</v>
      </c>
      <c r="G14" s="248">
        <f>F14+0.9</f>
        <v>19.3</v>
      </c>
      <c r="H14" s="248">
        <f>G14+0.9</f>
        <v>20.2</v>
      </c>
      <c r="I14" s="264"/>
      <c r="J14" s="144" t="s">
        <v>245</v>
      </c>
      <c r="K14" s="144" t="s">
        <v>230</v>
      </c>
      <c r="L14" s="144" t="s">
        <v>230</v>
      </c>
      <c r="M14" s="144" t="s">
        <v>226</v>
      </c>
      <c r="N14" s="144" t="s">
        <v>226</v>
      </c>
      <c r="O14" s="144"/>
      <c r="P14" s="144"/>
    </row>
    <row r="15" s="104" customFormat="1" ht="16" customHeight="1" spans="1:16">
      <c r="A15" s="239" t="s">
        <v>185</v>
      </c>
      <c r="B15" s="242">
        <f t="shared" si="5"/>
        <v>12</v>
      </c>
      <c r="C15" s="242">
        <f t="shared" ref="C15:C20" si="6">D15-0.5</f>
        <v>12.5</v>
      </c>
      <c r="D15" s="243">
        <v>13</v>
      </c>
      <c r="E15" s="242">
        <f t="shared" ref="E15:E20" si="7">D15+0.5</f>
        <v>13.5</v>
      </c>
      <c r="F15" s="242">
        <f t="shared" ref="F15:F20" si="8">E15+0.5</f>
        <v>14</v>
      </c>
      <c r="G15" s="242">
        <f>F15+0.7</f>
        <v>14.7</v>
      </c>
      <c r="H15" s="242">
        <f>G15+0.7</f>
        <v>15.4</v>
      </c>
      <c r="I15" s="264"/>
      <c r="J15" s="144" t="s">
        <v>225</v>
      </c>
      <c r="K15" s="144" t="s">
        <v>225</v>
      </c>
      <c r="L15" s="144" t="s">
        <v>243</v>
      </c>
      <c r="M15" s="144" t="s">
        <v>225</v>
      </c>
      <c r="N15" s="144" t="s">
        <v>225</v>
      </c>
      <c r="O15" s="144"/>
      <c r="P15" s="144"/>
    </row>
    <row r="16" s="104" customFormat="1" ht="16" customHeight="1" spans="1:16">
      <c r="A16" s="239" t="s">
        <v>187</v>
      </c>
      <c r="B16" s="242">
        <f t="shared" si="5"/>
        <v>9.5</v>
      </c>
      <c r="C16" s="242">
        <f t="shared" si="6"/>
        <v>10</v>
      </c>
      <c r="D16" s="243">
        <v>10.5</v>
      </c>
      <c r="E16" s="242">
        <f t="shared" si="7"/>
        <v>11</v>
      </c>
      <c r="F16" s="242">
        <f t="shared" si="8"/>
        <v>11.5</v>
      </c>
      <c r="G16" s="242">
        <f>F16+0.7</f>
        <v>12.2</v>
      </c>
      <c r="H16" s="242">
        <f>G16+0.7</f>
        <v>12.9</v>
      </c>
      <c r="I16" s="264"/>
      <c r="J16" s="144" t="s">
        <v>225</v>
      </c>
      <c r="K16" s="144" t="s">
        <v>225</v>
      </c>
      <c r="L16" s="144" t="s">
        <v>225</v>
      </c>
      <c r="M16" s="144" t="s">
        <v>225</v>
      </c>
      <c r="N16" s="144" t="s">
        <v>225</v>
      </c>
      <c r="O16" s="144"/>
      <c r="P16" s="144"/>
    </row>
    <row r="17" s="104" customFormat="1" ht="16" customHeight="1" spans="1:16">
      <c r="A17" s="239" t="s">
        <v>188</v>
      </c>
      <c r="B17" s="242">
        <f>C17</f>
        <v>7.5</v>
      </c>
      <c r="C17" s="242">
        <f>D17</f>
        <v>7.5</v>
      </c>
      <c r="D17" s="243">
        <v>7.5</v>
      </c>
      <c r="E17" s="242">
        <f t="shared" ref="E17:H17" si="9">D17</f>
        <v>7.5</v>
      </c>
      <c r="F17" s="242">
        <f t="shared" si="9"/>
        <v>7.5</v>
      </c>
      <c r="G17" s="242">
        <f t="shared" si="9"/>
        <v>7.5</v>
      </c>
      <c r="H17" s="242">
        <f t="shared" si="9"/>
        <v>7.5</v>
      </c>
      <c r="I17" s="264"/>
      <c r="J17" s="144" t="s">
        <v>246</v>
      </c>
      <c r="K17" s="144" t="s">
        <v>247</v>
      </c>
      <c r="L17" s="144" t="s">
        <v>248</v>
      </c>
      <c r="M17" s="144" t="s">
        <v>249</v>
      </c>
      <c r="N17" s="144" t="s">
        <v>250</v>
      </c>
      <c r="O17" s="144"/>
      <c r="P17" s="144"/>
    </row>
    <row r="18" s="104" customFormat="1" ht="16" customHeight="1" spans="1:16">
      <c r="A18" s="239" t="s">
        <v>189</v>
      </c>
      <c r="B18" s="242">
        <f>C18-1</f>
        <v>49</v>
      </c>
      <c r="C18" s="242">
        <f>D18-1</f>
        <v>50</v>
      </c>
      <c r="D18" s="249">
        <v>51</v>
      </c>
      <c r="E18" s="242">
        <f>D18+1</f>
        <v>52</v>
      </c>
      <c r="F18" s="242">
        <f>E18+1</f>
        <v>53</v>
      </c>
      <c r="G18" s="242">
        <f>F18+1.5</f>
        <v>54.5</v>
      </c>
      <c r="H18" s="242">
        <f>G18+1.5</f>
        <v>56</v>
      </c>
      <c r="I18" s="264"/>
      <c r="J18" s="144" t="s">
        <v>225</v>
      </c>
      <c r="K18" s="144" t="s">
        <v>225</v>
      </c>
      <c r="L18" s="144" t="s">
        <v>225</v>
      </c>
      <c r="M18" s="144" t="s">
        <v>225</v>
      </c>
      <c r="N18" s="144" t="s">
        <v>225</v>
      </c>
      <c r="O18" s="144"/>
      <c r="P18" s="144"/>
    </row>
    <row r="19" s="104" customFormat="1" ht="16" customHeight="1" spans="1:16">
      <c r="A19" s="239" t="s">
        <v>190</v>
      </c>
      <c r="B19" s="242">
        <f>C19-0.5</f>
        <v>35</v>
      </c>
      <c r="C19" s="242">
        <f t="shared" si="6"/>
        <v>35.5</v>
      </c>
      <c r="D19" s="243">
        <v>36</v>
      </c>
      <c r="E19" s="242">
        <f t="shared" si="7"/>
        <v>36.5</v>
      </c>
      <c r="F19" s="242">
        <f t="shared" si="8"/>
        <v>37</v>
      </c>
      <c r="G19" s="242">
        <f>F19+0.5</f>
        <v>37.5</v>
      </c>
      <c r="H19" s="242">
        <f>G19</f>
        <v>37.5</v>
      </c>
      <c r="I19" s="264"/>
      <c r="J19" s="144" t="s">
        <v>233</v>
      </c>
      <c r="K19" s="144" t="s">
        <v>251</v>
      </c>
      <c r="L19" s="144" t="s">
        <v>221</v>
      </c>
      <c r="M19" s="144" t="s">
        <v>226</v>
      </c>
      <c r="N19" s="144" t="s">
        <v>229</v>
      </c>
      <c r="O19" s="144"/>
      <c r="P19" s="144"/>
    </row>
    <row r="20" s="104" customFormat="1" ht="15" customHeight="1" spans="1:16">
      <c r="A20" s="239" t="s">
        <v>191</v>
      </c>
      <c r="B20" s="242">
        <f>C20-0.5</f>
        <v>25.5</v>
      </c>
      <c r="C20" s="242">
        <f t="shared" si="6"/>
        <v>26</v>
      </c>
      <c r="D20" s="243">
        <v>26.5</v>
      </c>
      <c r="E20" s="242">
        <f t="shared" si="7"/>
        <v>27</v>
      </c>
      <c r="F20" s="242">
        <f t="shared" si="8"/>
        <v>27.5</v>
      </c>
      <c r="G20" s="250">
        <f>F20+0.75</f>
        <v>28.25</v>
      </c>
      <c r="H20" s="250">
        <f>G20</f>
        <v>28.25</v>
      </c>
      <c r="I20" s="264"/>
      <c r="J20" s="144" t="s">
        <v>225</v>
      </c>
      <c r="K20" s="144" t="s">
        <v>225</v>
      </c>
      <c r="L20" s="144" t="s">
        <v>225</v>
      </c>
      <c r="M20" s="144" t="s">
        <v>225</v>
      </c>
      <c r="N20" s="144" t="s">
        <v>225</v>
      </c>
      <c r="O20" s="144"/>
      <c r="P20" s="144"/>
    </row>
    <row r="21" s="104" customFormat="1" ht="16" customHeight="1" spans="1:16">
      <c r="A21" s="239" t="s">
        <v>192</v>
      </c>
      <c r="B21" s="242">
        <f>C21</f>
        <v>15</v>
      </c>
      <c r="C21" s="242">
        <f>D21-1</f>
        <v>15</v>
      </c>
      <c r="D21" s="251">
        <v>16</v>
      </c>
      <c r="E21" s="242">
        <f>D21</f>
        <v>16</v>
      </c>
      <c r="F21" s="242">
        <f>D21+1.5</f>
        <v>17.5</v>
      </c>
      <c r="G21" s="242">
        <f>D21+1.5</f>
        <v>17.5</v>
      </c>
      <c r="H21" s="242">
        <f>F21</f>
        <v>17.5</v>
      </c>
      <c r="I21" s="264"/>
      <c r="J21" s="144" t="s">
        <v>233</v>
      </c>
      <c r="K21" s="144" t="s">
        <v>251</v>
      </c>
      <c r="L21" s="144" t="s">
        <v>221</v>
      </c>
      <c r="M21" s="144" t="s">
        <v>226</v>
      </c>
      <c r="N21" s="144" t="s">
        <v>229</v>
      </c>
      <c r="O21" s="144"/>
      <c r="P21" s="144"/>
    </row>
    <row r="22" s="104" customFormat="1" ht="16" customHeight="1" spans="1:16">
      <c r="A22" s="122"/>
      <c r="B22" s="117"/>
      <c r="C22" s="117"/>
      <c r="D22" s="119"/>
      <c r="E22" s="117"/>
      <c r="F22" s="117"/>
      <c r="G22" s="117"/>
      <c r="H22" s="117"/>
      <c r="I22" s="264"/>
      <c r="J22" s="144"/>
      <c r="K22" s="144"/>
      <c r="L22" s="144"/>
      <c r="M22" s="144"/>
      <c r="N22" s="144"/>
      <c r="O22" s="144"/>
      <c r="P22" s="144"/>
    </row>
    <row r="23" s="104" customFormat="1" ht="16" customHeight="1" spans="1:16">
      <c r="A23" s="254"/>
      <c r="B23" s="255"/>
      <c r="C23" s="255"/>
      <c r="D23" s="256"/>
      <c r="E23" s="255"/>
      <c r="F23" s="255"/>
      <c r="G23" s="255"/>
      <c r="H23" s="255"/>
      <c r="I23" s="264"/>
      <c r="J23" s="144"/>
      <c r="K23" s="144"/>
      <c r="L23" s="144"/>
      <c r="M23" s="144"/>
      <c r="N23" s="144"/>
      <c r="O23" s="144"/>
      <c r="P23" s="144"/>
    </row>
    <row r="24" s="104" customFormat="1" ht="16" customHeight="1" spans="1:16">
      <c r="A24" s="257"/>
      <c r="B24" s="258"/>
      <c r="C24" s="258"/>
      <c r="D24" s="259"/>
      <c r="E24" s="258"/>
      <c r="F24" s="258"/>
      <c r="G24" s="258"/>
      <c r="H24" s="260"/>
      <c r="I24" s="264"/>
      <c r="J24" s="144"/>
      <c r="K24" s="144"/>
      <c r="L24" s="144"/>
      <c r="M24" s="144"/>
      <c r="N24" s="144"/>
      <c r="O24" s="144"/>
      <c r="P24" s="144"/>
    </row>
    <row r="25" s="104" customFormat="1" ht="16" customHeight="1" spans="1:16">
      <c r="A25" s="126"/>
      <c r="B25" s="127"/>
      <c r="C25" s="127"/>
      <c r="D25" s="127"/>
      <c r="E25" s="127"/>
      <c r="F25" s="127"/>
      <c r="G25" s="127"/>
      <c r="H25" s="127"/>
      <c r="I25" s="264"/>
      <c r="J25" s="142"/>
      <c r="K25" s="144"/>
      <c r="L25" s="144"/>
      <c r="M25" s="144"/>
      <c r="N25" s="144"/>
      <c r="O25" s="144"/>
      <c r="P25" s="268"/>
    </row>
    <row r="26" s="104" customFormat="1" ht="14.25" spans="1:16">
      <c r="A26" s="151" t="s">
        <v>193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="104" customFormat="1" ht="14.25" spans="1:16">
      <c r="A27" s="104" t="s">
        <v>194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  <row r="28" s="104" customFormat="1" ht="14.25" spans="1:15">
      <c r="A28" s="128"/>
      <c r="B28" s="128"/>
      <c r="C28" s="128"/>
      <c r="D28" s="128"/>
      <c r="E28" s="128"/>
      <c r="F28" s="128"/>
      <c r="G28" s="128"/>
      <c r="H28" s="128"/>
      <c r="I28" s="128"/>
      <c r="J28" s="151" t="s">
        <v>252</v>
      </c>
      <c r="K28" s="269">
        <v>45288</v>
      </c>
      <c r="L28" s="270"/>
      <c r="M28" s="151" t="s">
        <v>196</v>
      </c>
      <c r="N28" s="151"/>
      <c r="O28" s="151" t="s">
        <v>197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7" workbookViewId="0">
      <selection activeCell="K20" sqref="K20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151</v>
      </c>
      <c r="B1" s="107"/>
      <c r="C1" s="107"/>
      <c r="D1" s="107"/>
      <c r="E1" s="107"/>
      <c r="F1" s="107"/>
      <c r="G1" s="107"/>
      <c r="H1" s="107"/>
      <c r="I1" s="107"/>
      <c r="J1" s="107"/>
      <c r="K1" s="129"/>
      <c r="L1" s="129"/>
      <c r="M1" s="129"/>
      <c r="N1" s="129"/>
      <c r="O1" s="129"/>
      <c r="P1" s="129"/>
      <c r="Q1" s="129"/>
    </row>
    <row r="2" s="104" customFormat="1" ht="29.1" customHeight="1" spans="1:17">
      <c r="A2" s="108" t="s">
        <v>62</v>
      </c>
      <c r="B2" s="109" t="s">
        <v>63</v>
      </c>
      <c r="C2" s="110"/>
      <c r="D2" s="111" t="s">
        <v>69</v>
      </c>
      <c r="E2" s="112" t="s">
        <v>70</v>
      </c>
      <c r="F2" s="112"/>
      <c r="G2" s="112"/>
      <c r="H2" s="112"/>
      <c r="I2" s="130"/>
      <c r="J2" s="131" t="s">
        <v>57</v>
      </c>
      <c r="K2" s="132" t="s">
        <v>253</v>
      </c>
      <c r="L2" s="132"/>
      <c r="M2" s="132"/>
      <c r="N2" s="132"/>
      <c r="O2" s="133"/>
      <c r="P2" s="133"/>
      <c r="Q2" s="153"/>
    </row>
    <row r="3" s="104" customFormat="1" ht="29.1" customHeight="1" spans="1:17">
      <c r="A3" s="113" t="s">
        <v>152</v>
      </c>
      <c r="B3" s="114" t="s">
        <v>153</v>
      </c>
      <c r="C3" s="114"/>
      <c r="D3" s="114"/>
      <c r="E3" s="114"/>
      <c r="F3" s="114"/>
      <c r="G3" s="114"/>
      <c r="H3" s="114"/>
      <c r="I3" s="134"/>
      <c r="J3" s="135" t="s">
        <v>154</v>
      </c>
      <c r="K3" s="136"/>
      <c r="L3" s="136"/>
      <c r="M3" s="136"/>
      <c r="N3" s="136"/>
      <c r="O3" s="137"/>
      <c r="P3" s="137"/>
      <c r="Q3" s="154"/>
    </row>
    <row r="4" s="104" customFormat="1" ht="29.1" customHeight="1" spans="1:17">
      <c r="A4" s="113"/>
      <c r="B4" s="238" t="s">
        <v>114</v>
      </c>
      <c r="C4" s="239" t="s">
        <v>115</v>
      </c>
      <c r="D4" s="240" t="s">
        <v>116</v>
      </c>
      <c r="E4" s="239" t="s">
        <v>117</v>
      </c>
      <c r="F4" s="239" t="s">
        <v>118</v>
      </c>
      <c r="G4" s="239" t="s">
        <v>119</v>
      </c>
      <c r="H4" s="239" t="s">
        <v>120</v>
      </c>
      <c r="I4" s="134"/>
      <c r="J4" s="138"/>
      <c r="K4" s="139" t="s">
        <v>115</v>
      </c>
      <c r="L4" s="139" t="s">
        <v>116</v>
      </c>
      <c r="M4" s="140" t="s">
        <v>117</v>
      </c>
      <c r="N4" s="139" t="s">
        <v>118</v>
      </c>
      <c r="O4" s="239" t="s">
        <v>119</v>
      </c>
      <c r="P4" s="139"/>
      <c r="Q4" s="155"/>
    </row>
    <row r="5" s="104" customFormat="1" ht="29.1" customHeight="1" spans="1:17">
      <c r="A5" s="113"/>
      <c r="B5" s="238" t="s">
        <v>158</v>
      </c>
      <c r="C5" s="239" t="s">
        <v>159</v>
      </c>
      <c r="D5" s="240" t="s">
        <v>160</v>
      </c>
      <c r="E5" s="239" t="s">
        <v>161</v>
      </c>
      <c r="F5" s="239" t="s">
        <v>162</v>
      </c>
      <c r="G5" s="239" t="s">
        <v>163</v>
      </c>
      <c r="H5" s="239" t="s">
        <v>164</v>
      </c>
      <c r="I5" s="134"/>
      <c r="J5" s="138"/>
      <c r="K5" s="141" t="s">
        <v>254</v>
      </c>
      <c r="L5" s="141" t="s">
        <v>255</v>
      </c>
      <c r="M5" s="141" t="s">
        <v>256</v>
      </c>
      <c r="N5" s="141" t="s">
        <v>257</v>
      </c>
      <c r="O5" s="239" t="s">
        <v>163</v>
      </c>
      <c r="P5" s="141"/>
      <c r="Q5" s="141"/>
    </row>
    <row r="6" s="104" customFormat="1" ht="29.1" customHeight="1" spans="1:17">
      <c r="A6" s="241" t="s">
        <v>166</v>
      </c>
      <c r="B6" s="242">
        <f t="shared" ref="B6:B11" si="0">C6-1</f>
        <v>60</v>
      </c>
      <c r="C6" s="242">
        <f>D6-2</f>
        <v>61</v>
      </c>
      <c r="D6" s="243">
        <v>63</v>
      </c>
      <c r="E6" s="242">
        <f>D6+2</f>
        <v>65</v>
      </c>
      <c r="F6" s="242">
        <f>E6+2</f>
        <v>67</v>
      </c>
      <c r="G6" s="242">
        <f>F6+1</f>
        <v>68</v>
      </c>
      <c r="H6" s="242">
        <f>G6+1</f>
        <v>69</v>
      </c>
      <c r="I6" s="134"/>
      <c r="J6" s="241" t="s">
        <v>166</v>
      </c>
      <c r="K6" s="142" t="s">
        <v>258</v>
      </c>
      <c r="L6" s="142" t="s">
        <v>258</v>
      </c>
      <c r="M6" s="142" t="s">
        <v>259</v>
      </c>
      <c r="N6" s="142" t="s">
        <v>258</v>
      </c>
      <c r="O6" s="142" t="s">
        <v>258</v>
      </c>
      <c r="P6" s="142"/>
      <c r="Q6" s="142"/>
    </row>
    <row r="7" s="104" customFormat="1" ht="29.1" customHeight="1" spans="1:17">
      <c r="A7" s="239" t="s">
        <v>170</v>
      </c>
      <c r="B7" s="242">
        <f t="shared" si="0"/>
        <v>56</v>
      </c>
      <c r="C7" s="242">
        <f>D7-2</f>
        <v>57</v>
      </c>
      <c r="D7" s="243">
        <v>59</v>
      </c>
      <c r="E7" s="242">
        <f>D7+2</f>
        <v>61</v>
      </c>
      <c r="F7" s="242">
        <f>E7+2</f>
        <v>63</v>
      </c>
      <c r="G7" s="242">
        <f>F7+1</f>
        <v>64</v>
      </c>
      <c r="H7" s="242">
        <f>G7+1</f>
        <v>65</v>
      </c>
      <c r="I7" s="134"/>
      <c r="J7" s="239" t="s">
        <v>170</v>
      </c>
      <c r="K7" s="145" t="s">
        <v>260</v>
      </c>
      <c r="L7" s="142" t="s">
        <v>258</v>
      </c>
      <c r="M7" s="142" t="s">
        <v>258</v>
      </c>
      <c r="N7" s="142" t="s">
        <v>259</v>
      </c>
      <c r="O7" s="142" t="s">
        <v>258</v>
      </c>
      <c r="P7" s="143"/>
      <c r="Q7" s="142"/>
    </row>
    <row r="8" s="104" customFormat="1" ht="29.1" customHeight="1" spans="1:17">
      <c r="A8" s="239" t="s">
        <v>171</v>
      </c>
      <c r="B8" s="242">
        <f t="shared" ref="B8:B10" si="1">C8-4</f>
        <v>104</v>
      </c>
      <c r="C8" s="242">
        <f t="shared" ref="C8:C10" si="2">D8-4</f>
        <v>108</v>
      </c>
      <c r="D8" s="244" t="s">
        <v>172</v>
      </c>
      <c r="E8" s="242">
        <f t="shared" ref="E8:E10" si="3">D8+4</f>
        <v>116</v>
      </c>
      <c r="F8" s="242">
        <f>E8+4</f>
        <v>120</v>
      </c>
      <c r="G8" s="242">
        <f t="shared" ref="G8:G10" si="4">F8+6</f>
        <v>126</v>
      </c>
      <c r="H8" s="242">
        <f>G8+6</f>
        <v>132</v>
      </c>
      <c r="I8" s="134"/>
      <c r="J8" s="239" t="s">
        <v>171</v>
      </c>
      <c r="K8" s="142" t="s">
        <v>258</v>
      </c>
      <c r="L8" s="142" t="s">
        <v>258</v>
      </c>
      <c r="M8" s="142" t="s">
        <v>258</v>
      </c>
      <c r="N8" s="142" t="s">
        <v>259</v>
      </c>
      <c r="O8" s="142" t="s">
        <v>258</v>
      </c>
      <c r="P8" s="142"/>
      <c r="Q8" s="144"/>
    </row>
    <row r="9" s="104" customFormat="1" ht="29.1" customHeight="1" spans="1:17">
      <c r="A9" s="239" t="s">
        <v>173</v>
      </c>
      <c r="B9" s="242">
        <f t="shared" si="1"/>
        <v>-8</v>
      </c>
      <c r="C9" s="242">
        <f t="shared" si="2"/>
        <v>-4</v>
      </c>
      <c r="D9" s="244"/>
      <c r="E9" s="242">
        <f t="shared" si="3"/>
        <v>4</v>
      </c>
      <c r="F9" s="242">
        <f>E9+5</f>
        <v>9</v>
      </c>
      <c r="G9" s="242">
        <f t="shared" si="4"/>
        <v>15</v>
      </c>
      <c r="H9" s="242">
        <f>G9+7</f>
        <v>22</v>
      </c>
      <c r="I9" s="134"/>
      <c r="J9" s="239" t="s">
        <v>173</v>
      </c>
      <c r="K9" s="144" t="s">
        <v>261</v>
      </c>
      <c r="L9" s="142" t="s">
        <v>258</v>
      </c>
      <c r="M9" s="144" t="s">
        <v>261</v>
      </c>
      <c r="N9" s="142" t="s">
        <v>258</v>
      </c>
      <c r="O9" s="142" t="s">
        <v>258</v>
      </c>
      <c r="P9" s="142"/>
      <c r="Q9" s="142"/>
    </row>
    <row r="10" s="104" customFormat="1" ht="29.1" customHeight="1" spans="1:17">
      <c r="A10" s="239" t="s">
        <v>175</v>
      </c>
      <c r="B10" s="242">
        <f t="shared" si="1"/>
        <v>108</v>
      </c>
      <c r="C10" s="242">
        <f t="shared" si="2"/>
        <v>112</v>
      </c>
      <c r="D10" s="244" t="s">
        <v>176</v>
      </c>
      <c r="E10" s="242">
        <f t="shared" si="3"/>
        <v>120</v>
      </c>
      <c r="F10" s="242">
        <f>E10+5</f>
        <v>125</v>
      </c>
      <c r="G10" s="242">
        <f t="shared" si="4"/>
        <v>131</v>
      </c>
      <c r="H10" s="242">
        <f>G10+7</f>
        <v>138</v>
      </c>
      <c r="I10" s="134"/>
      <c r="J10" s="239" t="s">
        <v>175</v>
      </c>
      <c r="K10" s="142" t="s">
        <v>258</v>
      </c>
      <c r="L10" s="145" t="s">
        <v>262</v>
      </c>
      <c r="M10" s="142" t="s">
        <v>263</v>
      </c>
      <c r="N10" s="142" t="s">
        <v>258</v>
      </c>
      <c r="O10" s="142" t="s">
        <v>259</v>
      </c>
      <c r="P10" s="142"/>
      <c r="Q10" s="144"/>
    </row>
    <row r="11" s="104" customFormat="1" ht="29.1" customHeight="1" spans="1:17">
      <c r="A11" s="245" t="s">
        <v>177</v>
      </c>
      <c r="B11" s="246">
        <f t="shared" si="0"/>
        <v>48</v>
      </c>
      <c r="C11" s="246">
        <f>D11-1</f>
        <v>49</v>
      </c>
      <c r="D11" s="247">
        <v>50</v>
      </c>
      <c r="E11" s="246">
        <f>D11+1</f>
        <v>51</v>
      </c>
      <c r="F11" s="246">
        <f>E11+1</f>
        <v>52</v>
      </c>
      <c r="G11" s="246">
        <f>F11+1.2</f>
        <v>53.2</v>
      </c>
      <c r="H11" s="246">
        <f>G11+1.2</f>
        <v>54.4</v>
      </c>
      <c r="I11" s="134"/>
      <c r="J11" s="245" t="s">
        <v>177</v>
      </c>
      <c r="K11" s="144" t="s">
        <v>264</v>
      </c>
      <c r="L11" s="142" t="s">
        <v>258</v>
      </c>
      <c r="M11" s="142" t="s">
        <v>258</v>
      </c>
      <c r="N11" s="142" t="s">
        <v>258</v>
      </c>
      <c r="O11" s="142" t="s">
        <v>259</v>
      </c>
      <c r="P11" s="145"/>
      <c r="Q11" s="144"/>
    </row>
    <row r="12" s="104" customFormat="1" ht="29.1" customHeight="1" spans="1:17">
      <c r="A12" s="245" t="s">
        <v>179</v>
      </c>
      <c r="B12" s="246">
        <f t="shared" ref="B12:B16" si="5">C12-0.5</f>
        <v>53.5</v>
      </c>
      <c r="C12" s="246">
        <f>D12-1</f>
        <v>54</v>
      </c>
      <c r="D12" s="247">
        <v>55</v>
      </c>
      <c r="E12" s="246">
        <f>D12+1</f>
        <v>56</v>
      </c>
      <c r="F12" s="246">
        <f>E12+1</f>
        <v>57</v>
      </c>
      <c r="G12" s="246">
        <f>F12+0.5</f>
        <v>57.5</v>
      </c>
      <c r="H12" s="246">
        <f>G12+0.5</f>
        <v>58</v>
      </c>
      <c r="I12" s="134"/>
      <c r="J12" s="245" t="s">
        <v>179</v>
      </c>
      <c r="K12" s="144" t="s">
        <v>265</v>
      </c>
      <c r="L12" s="142" t="s">
        <v>258</v>
      </c>
      <c r="M12" s="144" t="s">
        <v>265</v>
      </c>
      <c r="N12" s="145" t="s">
        <v>266</v>
      </c>
      <c r="O12" s="142" t="s">
        <v>258</v>
      </c>
      <c r="P12" s="142"/>
      <c r="Q12" s="144"/>
    </row>
    <row r="13" s="104" customFormat="1" ht="29.1" customHeight="1" spans="1:17">
      <c r="A13" s="239" t="s">
        <v>181</v>
      </c>
      <c r="B13" s="242">
        <f>C13-0.8</f>
        <v>19.4</v>
      </c>
      <c r="C13" s="242">
        <f>D13-0.8</f>
        <v>20.2</v>
      </c>
      <c r="D13" s="243">
        <v>21</v>
      </c>
      <c r="E13" s="242">
        <f>D13+0.8</f>
        <v>21.8</v>
      </c>
      <c r="F13" s="242">
        <f>E13+0.8</f>
        <v>22.6</v>
      </c>
      <c r="G13" s="242">
        <f>F13+1.3</f>
        <v>23.9</v>
      </c>
      <c r="H13" s="242">
        <f>G13+1.3</f>
        <v>25.2</v>
      </c>
      <c r="I13" s="134"/>
      <c r="J13" s="239" t="s">
        <v>181</v>
      </c>
      <c r="K13" s="142" t="s">
        <v>258</v>
      </c>
      <c r="L13" s="145" t="s">
        <v>267</v>
      </c>
      <c r="M13" s="142" t="s">
        <v>258</v>
      </c>
      <c r="N13" s="142" t="s">
        <v>258</v>
      </c>
      <c r="O13" s="142" t="s">
        <v>258</v>
      </c>
      <c r="P13" s="145"/>
      <c r="Q13" s="144"/>
    </row>
    <row r="14" s="104" customFormat="1" ht="29.1" customHeight="1" spans="1:17">
      <c r="A14" s="239" t="s">
        <v>183</v>
      </c>
      <c r="B14" s="248">
        <f>C14-0.7</f>
        <v>15.6</v>
      </c>
      <c r="C14" s="248">
        <f>D14-0.7</f>
        <v>16.3</v>
      </c>
      <c r="D14" s="243">
        <v>17</v>
      </c>
      <c r="E14" s="248">
        <f>D14+0.7</f>
        <v>17.7</v>
      </c>
      <c r="F14" s="248">
        <f>E14+0.7</f>
        <v>18.4</v>
      </c>
      <c r="G14" s="248">
        <f>F14+0.9</f>
        <v>19.3</v>
      </c>
      <c r="H14" s="248">
        <f>G14+0.9</f>
        <v>20.2</v>
      </c>
      <c r="I14" s="134"/>
      <c r="J14" s="239" t="s">
        <v>183</v>
      </c>
      <c r="K14" s="144" t="s">
        <v>268</v>
      </c>
      <c r="L14" s="142" t="s">
        <v>258</v>
      </c>
      <c r="M14" s="144" t="s">
        <v>268</v>
      </c>
      <c r="N14" s="142" t="s">
        <v>258</v>
      </c>
      <c r="O14" s="142" t="s">
        <v>258</v>
      </c>
      <c r="P14" s="142"/>
      <c r="Q14" s="144"/>
    </row>
    <row r="15" s="104" customFormat="1" ht="29.1" customHeight="1" spans="1:17">
      <c r="A15" s="239" t="s">
        <v>185</v>
      </c>
      <c r="B15" s="242">
        <f t="shared" si="5"/>
        <v>12</v>
      </c>
      <c r="C15" s="242">
        <f t="shared" ref="C15:C20" si="6">D15-0.5</f>
        <v>12.5</v>
      </c>
      <c r="D15" s="243">
        <v>13</v>
      </c>
      <c r="E15" s="242">
        <f t="shared" ref="E15:E20" si="7">D15+0.5</f>
        <v>13.5</v>
      </c>
      <c r="F15" s="242">
        <f t="shared" ref="F15:F20" si="8">E15+0.5</f>
        <v>14</v>
      </c>
      <c r="G15" s="242">
        <f>F15+0.7</f>
        <v>14.7</v>
      </c>
      <c r="H15" s="242">
        <f>G15+0.7</f>
        <v>15.4</v>
      </c>
      <c r="I15" s="134"/>
      <c r="J15" s="239" t="s">
        <v>185</v>
      </c>
      <c r="K15" s="144" t="s">
        <v>269</v>
      </c>
      <c r="L15" s="145" t="s">
        <v>260</v>
      </c>
      <c r="M15" s="144" t="s">
        <v>269</v>
      </c>
      <c r="N15" s="142" t="s">
        <v>258</v>
      </c>
      <c r="O15" s="142" t="s">
        <v>259</v>
      </c>
      <c r="P15" s="142"/>
      <c r="Q15" s="144"/>
    </row>
    <row r="16" s="104" customFormat="1" ht="29.1" customHeight="1" spans="1:17">
      <c r="A16" s="239" t="s">
        <v>187</v>
      </c>
      <c r="B16" s="242">
        <f t="shared" si="5"/>
        <v>9.5</v>
      </c>
      <c r="C16" s="242">
        <f t="shared" si="6"/>
        <v>10</v>
      </c>
      <c r="D16" s="243">
        <v>10.5</v>
      </c>
      <c r="E16" s="242">
        <f t="shared" si="7"/>
        <v>11</v>
      </c>
      <c r="F16" s="242">
        <f t="shared" si="8"/>
        <v>11.5</v>
      </c>
      <c r="G16" s="242">
        <f>F16+0.7</f>
        <v>12.2</v>
      </c>
      <c r="H16" s="242">
        <f>G16+0.7</f>
        <v>12.9</v>
      </c>
      <c r="I16" s="134"/>
      <c r="J16" s="239" t="s">
        <v>187</v>
      </c>
      <c r="K16" s="144" t="s">
        <v>269</v>
      </c>
      <c r="L16" s="145" t="s">
        <v>260</v>
      </c>
      <c r="M16" s="144" t="s">
        <v>269</v>
      </c>
      <c r="N16" s="142" t="s">
        <v>258</v>
      </c>
      <c r="O16" s="142" t="s">
        <v>259</v>
      </c>
      <c r="P16" s="142"/>
      <c r="Q16" s="144"/>
    </row>
    <row r="17" s="104" customFormat="1" ht="29.1" customHeight="1" spans="1:17">
      <c r="A17" s="239" t="s">
        <v>188</v>
      </c>
      <c r="B17" s="242">
        <f>C17</f>
        <v>7.5</v>
      </c>
      <c r="C17" s="242">
        <f>D17</f>
        <v>7.5</v>
      </c>
      <c r="D17" s="243">
        <v>7.5</v>
      </c>
      <c r="E17" s="242">
        <f t="shared" ref="E17:H17" si="9">D17</f>
        <v>7.5</v>
      </c>
      <c r="F17" s="242">
        <f t="shared" si="9"/>
        <v>7.5</v>
      </c>
      <c r="G17" s="242">
        <f t="shared" si="9"/>
        <v>7.5</v>
      </c>
      <c r="H17" s="242">
        <f t="shared" si="9"/>
        <v>7.5</v>
      </c>
      <c r="I17" s="134"/>
      <c r="J17" s="239" t="s">
        <v>188</v>
      </c>
      <c r="K17" s="142" t="s">
        <v>258</v>
      </c>
      <c r="L17" s="143" t="s">
        <v>262</v>
      </c>
      <c r="M17" s="142" t="s">
        <v>258</v>
      </c>
      <c r="N17" s="143" t="s">
        <v>262</v>
      </c>
      <c r="O17" s="142" t="s">
        <v>258</v>
      </c>
      <c r="P17" s="142"/>
      <c r="Q17" s="144"/>
    </row>
    <row r="18" s="104" customFormat="1" ht="29.1" customHeight="1" spans="1:17">
      <c r="A18" s="239" t="s">
        <v>189</v>
      </c>
      <c r="B18" s="242">
        <f>C18-1</f>
        <v>49</v>
      </c>
      <c r="C18" s="242">
        <f>D18-1</f>
        <v>50</v>
      </c>
      <c r="D18" s="249">
        <v>51</v>
      </c>
      <c r="E18" s="242">
        <f>D18+1</f>
        <v>52</v>
      </c>
      <c r="F18" s="242">
        <f>E18+1</f>
        <v>53</v>
      </c>
      <c r="G18" s="242">
        <f>F18+1.5</f>
        <v>54.5</v>
      </c>
      <c r="H18" s="242">
        <f>G18+1.5</f>
        <v>56</v>
      </c>
      <c r="I18" s="134"/>
      <c r="J18" s="239" t="s">
        <v>189</v>
      </c>
      <c r="K18" s="142" t="s">
        <v>258</v>
      </c>
      <c r="L18" s="145" t="s">
        <v>260</v>
      </c>
      <c r="M18" s="142" t="s">
        <v>258</v>
      </c>
      <c r="N18" s="142" t="s">
        <v>258</v>
      </c>
      <c r="O18" s="142" t="s">
        <v>258</v>
      </c>
      <c r="P18" s="142"/>
      <c r="Q18" s="144"/>
    </row>
    <row r="19" s="104" customFormat="1" ht="29.1" customHeight="1" spans="1:17">
      <c r="A19" s="239" t="s">
        <v>190</v>
      </c>
      <c r="B19" s="242">
        <f>C19-0.5</f>
        <v>35</v>
      </c>
      <c r="C19" s="242">
        <f t="shared" si="6"/>
        <v>35.5</v>
      </c>
      <c r="D19" s="243">
        <v>36</v>
      </c>
      <c r="E19" s="242">
        <f t="shared" si="7"/>
        <v>36.5</v>
      </c>
      <c r="F19" s="242">
        <f t="shared" si="8"/>
        <v>37</v>
      </c>
      <c r="G19" s="242">
        <f>F19+0.5</f>
        <v>37.5</v>
      </c>
      <c r="H19" s="242">
        <f>G19</f>
        <v>37.5</v>
      </c>
      <c r="I19" s="146"/>
      <c r="J19" s="239" t="s">
        <v>190</v>
      </c>
      <c r="K19" s="142" t="s">
        <v>258</v>
      </c>
      <c r="L19" s="142" t="s">
        <v>258</v>
      </c>
      <c r="M19" s="142" t="s">
        <v>258</v>
      </c>
      <c r="N19" s="142" t="s">
        <v>259</v>
      </c>
      <c r="O19" s="142" t="s">
        <v>258</v>
      </c>
      <c r="P19" s="142"/>
      <c r="Q19" s="144"/>
    </row>
    <row r="20" s="104" customFormat="1" ht="29.1" customHeight="1" spans="1:17">
      <c r="A20" s="239" t="s">
        <v>191</v>
      </c>
      <c r="B20" s="242">
        <f>C20-0.5</f>
        <v>25.5</v>
      </c>
      <c r="C20" s="242">
        <f t="shared" si="6"/>
        <v>26</v>
      </c>
      <c r="D20" s="243">
        <v>26.5</v>
      </c>
      <c r="E20" s="242">
        <f t="shared" si="7"/>
        <v>27</v>
      </c>
      <c r="F20" s="242">
        <f t="shared" si="8"/>
        <v>27.5</v>
      </c>
      <c r="G20" s="250">
        <f>F20+0.75</f>
        <v>28.25</v>
      </c>
      <c r="H20" s="250">
        <f>G20</f>
        <v>28.25</v>
      </c>
      <c r="I20" s="146"/>
      <c r="J20" s="239" t="s">
        <v>191</v>
      </c>
      <c r="K20" s="144" t="s">
        <v>261</v>
      </c>
      <c r="L20" s="142" t="s">
        <v>258</v>
      </c>
      <c r="M20" s="144" t="s">
        <v>261</v>
      </c>
      <c r="N20" s="142" t="s">
        <v>258</v>
      </c>
      <c r="O20" s="142" t="s">
        <v>259</v>
      </c>
      <c r="P20" s="142"/>
      <c r="Q20" s="144"/>
    </row>
    <row r="21" s="104" customFormat="1" ht="30" customHeight="1" spans="1:17">
      <c r="A21" s="239" t="s">
        <v>192</v>
      </c>
      <c r="B21" s="242">
        <f>C21</f>
        <v>15</v>
      </c>
      <c r="C21" s="242">
        <f>D21-1</f>
        <v>15</v>
      </c>
      <c r="D21" s="251">
        <v>16</v>
      </c>
      <c r="E21" s="242">
        <f>D21</f>
        <v>16</v>
      </c>
      <c r="F21" s="242">
        <f>D21+1.5</f>
        <v>17.5</v>
      </c>
      <c r="G21" s="242">
        <f>D21+1.5</f>
        <v>17.5</v>
      </c>
      <c r="H21" s="242">
        <f>F21</f>
        <v>17.5</v>
      </c>
      <c r="I21" s="146"/>
      <c r="J21" s="239" t="s">
        <v>192</v>
      </c>
      <c r="K21" s="142" t="s">
        <v>258</v>
      </c>
      <c r="L21" s="142" t="s">
        <v>258</v>
      </c>
      <c r="M21" s="142" t="s">
        <v>258</v>
      </c>
      <c r="N21" s="142" t="s">
        <v>259</v>
      </c>
      <c r="O21" s="142" t="s">
        <v>258</v>
      </c>
      <c r="P21" s="142"/>
      <c r="Q21" s="144"/>
    </row>
    <row r="22" s="104" customFormat="1" ht="29.1" customHeight="1" spans="1:17">
      <c r="A22" s="122"/>
      <c r="B22" s="117"/>
      <c r="C22" s="117"/>
      <c r="D22" s="119"/>
      <c r="E22" s="117"/>
      <c r="F22" s="117"/>
      <c r="G22" s="117"/>
      <c r="H22" s="117"/>
      <c r="I22" s="146"/>
      <c r="J22" s="122"/>
      <c r="K22" s="142"/>
      <c r="L22" s="142"/>
      <c r="M22" s="142"/>
      <c r="N22" s="142"/>
      <c r="O22" s="142"/>
      <c r="P22" s="142"/>
      <c r="Q22" s="144"/>
    </row>
    <row r="23" s="104" customFormat="1" ht="29.1" customHeight="1" spans="1:17">
      <c r="A23" s="123"/>
      <c r="B23" s="124"/>
      <c r="C23" s="124"/>
      <c r="D23" s="125"/>
      <c r="E23" s="124"/>
      <c r="F23" s="124"/>
      <c r="G23" s="124"/>
      <c r="H23" s="124"/>
      <c r="I23" s="146"/>
      <c r="J23" s="147"/>
      <c r="K23" s="142"/>
      <c r="L23" s="142"/>
      <c r="M23" s="144"/>
      <c r="N23" s="142"/>
      <c r="O23" s="144"/>
      <c r="P23" s="142"/>
      <c r="Q23" s="155"/>
    </row>
    <row r="24" s="104" customFormat="1" ht="16.5" spans="1:17">
      <c r="A24" s="126"/>
      <c r="B24" s="127"/>
      <c r="C24" s="127"/>
      <c r="D24" s="127"/>
      <c r="E24" s="127"/>
      <c r="F24" s="127"/>
      <c r="G24" s="127"/>
      <c r="H24" s="127"/>
      <c r="I24" s="148"/>
      <c r="J24" s="149"/>
      <c r="K24" s="150"/>
      <c r="L24" s="150"/>
      <c r="M24" s="150"/>
      <c r="N24" s="150"/>
      <c r="O24" s="150"/>
      <c r="P24" s="150"/>
      <c r="Q24" s="150"/>
    </row>
    <row r="25" s="104" customFormat="1" ht="14.25" spans="1:17">
      <c r="A25" s="104" t="s">
        <v>194</v>
      </c>
      <c r="B25" s="128"/>
      <c r="C25" s="128"/>
      <c r="D25" s="128"/>
      <c r="E25" s="128"/>
      <c r="F25" s="128"/>
      <c r="G25" s="128"/>
      <c r="H25" s="128"/>
      <c r="I25" s="128"/>
      <c r="J25" s="151" t="s">
        <v>270</v>
      </c>
      <c r="K25" s="152"/>
      <c r="L25" s="152" t="s">
        <v>196</v>
      </c>
      <c r="M25" s="152"/>
      <c r="N25" s="152" t="s">
        <v>197</v>
      </c>
      <c r="O25" s="152"/>
      <c r="P25" s="152"/>
      <c r="Q25" s="105"/>
    </row>
    <row r="26" s="104" customFormat="1" customHeight="1" spans="1:17">
      <c r="A26" s="128"/>
      <c r="K26" s="105"/>
      <c r="L26" s="105"/>
      <c r="M26" s="105"/>
      <c r="N26" s="105"/>
      <c r="O26" s="105"/>
      <c r="P26" s="105"/>
      <c r="Q26" s="105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A30" sqref="A30:K30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s="156" customFormat="1" ht="26.25" spans="1:11">
      <c r="A1" s="159" t="s">
        <v>271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="156" customFormat="1" spans="1:11">
      <c r="A2" s="160" t="s">
        <v>53</v>
      </c>
      <c r="B2" s="161" t="s">
        <v>54</v>
      </c>
      <c r="C2" s="161"/>
      <c r="D2" s="162" t="s">
        <v>62</v>
      </c>
      <c r="E2" s="109" t="s">
        <v>63</v>
      </c>
      <c r="F2" s="110"/>
      <c r="G2" s="163" t="s">
        <v>70</v>
      </c>
      <c r="H2" s="163"/>
      <c r="I2" s="195" t="s">
        <v>57</v>
      </c>
      <c r="J2" s="163" t="s">
        <v>58</v>
      </c>
      <c r="K2" s="220"/>
    </row>
    <row r="3" s="156" customFormat="1" ht="42" customHeight="1" spans="1:11">
      <c r="A3" s="164" t="s">
        <v>78</v>
      </c>
      <c r="B3" s="165">
        <v>3300</v>
      </c>
      <c r="C3" s="165"/>
      <c r="D3" s="166" t="s">
        <v>272</v>
      </c>
      <c r="E3" s="167" t="s">
        <v>273</v>
      </c>
      <c r="F3" s="168"/>
      <c r="G3" s="168"/>
      <c r="H3" s="169" t="s">
        <v>274</v>
      </c>
      <c r="I3" s="169"/>
      <c r="J3" s="169"/>
      <c r="K3" s="221"/>
    </row>
    <row r="4" s="156" customFormat="1" spans="1:11">
      <c r="A4" s="170" t="s">
        <v>74</v>
      </c>
      <c r="B4" s="171">
        <v>3</v>
      </c>
      <c r="C4" s="171">
        <v>5</v>
      </c>
      <c r="D4" s="172" t="s">
        <v>275</v>
      </c>
      <c r="E4" s="173"/>
      <c r="F4" s="173"/>
      <c r="G4" s="173"/>
      <c r="H4" s="172" t="s">
        <v>276</v>
      </c>
      <c r="I4" s="172"/>
      <c r="J4" s="187" t="s">
        <v>67</v>
      </c>
      <c r="K4" s="222" t="s">
        <v>68</v>
      </c>
    </row>
    <row r="5" s="156" customFormat="1" spans="1:11">
      <c r="A5" s="170" t="s">
        <v>277</v>
      </c>
      <c r="B5" s="165">
        <v>1</v>
      </c>
      <c r="C5" s="165"/>
      <c r="D5" s="166" t="s">
        <v>278</v>
      </c>
      <c r="E5" s="166" t="s">
        <v>279</v>
      </c>
      <c r="F5" s="166" t="s">
        <v>280</v>
      </c>
      <c r="G5" s="166" t="s">
        <v>281</v>
      </c>
      <c r="H5" s="172" t="s">
        <v>282</v>
      </c>
      <c r="I5" s="172"/>
      <c r="J5" s="187" t="s">
        <v>67</v>
      </c>
      <c r="K5" s="222" t="s">
        <v>68</v>
      </c>
    </row>
    <row r="6" s="156" customFormat="1" ht="15" spans="1:11">
      <c r="A6" s="174" t="s">
        <v>283</v>
      </c>
      <c r="B6" s="175">
        <v>125</v>
      </c>
      <c r="C6" s="175"/>
      <c r="D6" s="176" t="s">
        <v>284</v>
      </c>
      <c r="E6" s="177"/>
      <c r="F6" s="178">
        <v>1500</v>
      </c>
      <c r="G6" s="176"/>
      <c r="H6" s="179" t="s">
        <v>285</v>
      </c>
      <c r="I6" s="179"/>
      <c r="J6" s="193" t="s">
        <v>67</v>
      </c>
      <c r="K6" s="223" t="s">
        <v>68</v>
      </c>
    </row>
    <row r="7" s="156" customFormat="1" ht="1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="156" customFormat="1" spans="1:11">
      <c r="A8" s="183" t="s">
        <v>286</v>
      </c>
      <c r="B8" s="184" t="s">
        <v>287</v>
      </c>
      <c r="C8" s="184" t="s">
        <v>288</v>
      </c>
      <c r="D8" s="184" t="s">
        <v>289</v>
      </c>
      <c r="E8" s="184" t="s">
        <v>290</v>
      </c>
      <c r="F8" s="184" t="s">
        <v>291</v>
      </c>
      <c r="G8" s="185" t="s">
        <v>292</v>
      </c>
      <c r="H8" s="186"/>
      <c r="I8" s="186"/>
      <c r="J8" s="186"/>
      <c r="K8" s="224"/>
    </row>
    <row r="9" s="156" customFormat="1" spans="1:11">
      <c r="A9" s="170" t="s">
        <v>293</v>
      </c>
      <c r="B9" s="172"/>
      <c r="C9" s="187" t="s">
        <v>67</v>
      </c>
      <c r="D9" s="187" t="s">
        <v>68</v>
      </c>
      <c r="E9" s="166" t="s">
        <v>294</v>
      </c>
      <c r="F9" s="188" t="s">
        <v>295</v>
      </c>
      <c r="G9" s="189"/>
      <c r="H9" s="190"/>
      <c r="I9" s="190"/>
      <c r="J9" s="190"/>
      <c r="K9" s="225"/>
    </row>
    <row r="10" s="156" customFormat="1" spans="1:11">
      <c r="A10" s="170" t="s">
        <v>296</v>
      </c>
      <c r="B10" s="172"/>
      <c r="C10" s="187" t="s">
        <v>67</v>
      </c>
      <c r="D10" s="187" t="s">
        <v>68</v>
      </c>
      <c r="E10" s="166" t="s">
        <v>297</v>
      </c>
      <c r="F10" s="188" t="s">
        <v>298</v>
      </c>
      <c r="G10" s="189" t="s">
        <v>299</v>
      </c>
      <c r="H10" s="190"/>
      <c r="I10" s="190"/>
      <c r="J10" s="190"/>
      <c r="K10" s="225"/>
    </row>
    <row r="11" s="156" customFormat="1" spans="1:11">
      <c r="A11" s="191" t="s">
        <v>199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6"/>
    </row>
    <row r="12" s="156" customFormat="1" spans="1:11">
      <c r="A12" s="164" t="s">
        <v>92</v>
      </c>
      <c r="B12" s="187" t="s">
        <v>88</v>
      </c>
      <c r="C12" s="187" t="s">
        <v>89</v>
      </c>
      <c r="D12" s="188"/>
      <c r="E12" s="166" t="s">
        <v>90</v>
      </c>
      <c r="F12" s="187" t="s">
        <v>88</v>
      </c>
      <c r="G12" s="187" t="s">
        <v>89</v>
      </c>
      <c r="H12" s="187"/>
      <c r="I12" s="166" t="s">
        <v>300</v>
      </c>
      <c r="J12" s="187" t="s">
        <v>88</v>
      </c>
      <c r="K12" s="222" t="s">
        <v>89</v>
      </c>
    </row>
    <row r="13" s="156" customFormat="1" spans="1:11">
      <c r="A13" s="164" t="s">
        <v>95</v>
      </c>
      <c r="B13" s="187" t="s">
        <v>88</v>
      </c>
      <c r="C13" s="187" t="s">
        <v>89</v>
      </c>
      <c r="D13" s="188"/>
      <c r="E13" s="166" t="s">
        <v>100</v>
      </c>
      <c r="F13" s="187" t="s">
        <v>88</v>
      </c>
      <c r="G13" s="187" t="s">
        <v>89</v>
      </c>
      <c r="H13" s="187"/>
      <c r="I13" s="166" t="s">
        <v>301</v>
      </c>
      <c r="J13" s="187" t="s">
        <v>88</v>
      </c>
      <c r="K13" s="222" t="s">
        <v>89</v>
      </c>
    </row>
    <row r="14" s="156" customFormat="1" ht="15" spans="1:11">
      <c r="A14" s="174" t="s">
        <v>302</v>
      </c>
      <c r="B14" s="193" t="s">
        <v>88</v>
      </c>
      <c r="C14" s="193" t="s">
        <v>89</v>
      </c>
      <c r="D14" s="177"/>
      <c r="E14" s="176" t="s">
        <v>303</v>
      </c>
      <c r="F14" s="193" t="s">
        <v>88</v>
      </c>
      <c r="G14" s="193" t="s">
        <v>89</v>
      </c>
      <c r="H14" s="193"/>
      <c r="I14" s="176" t="s">
        <v>304</v>
      </c>
      <c r="J14" s="193" t="s">
        <v>88</v>
      </c>
      <c r="K14" s="223" t="s">
        <v>89</v>
      </c>
    </row>
    <row r="15" s="156" customFormat="1" ht="15" spans="1:11">
      <c r="A15" s="180"/>
      <c r="B15" s="194"/>
      <c r="C15" s="194"/>
      <c r="D15" s="181"/>
      <c r="E15" s="180"/>
      <c r="F15" s="194"/>
      <c r="G15" s="194"/>
      <c r="H15" s="194"/>
      <c r="I15" s="180"/>
      <c r="J15" s="194"/>
      <c r="K15" s="194"/>
    </row>
    <row r="16" s="157" customFormat="1" spans="1:11">
      <c r="A16" s="160" t="s">
        <v>305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7"/>
    </row>
    <row r="17" s="156" customFormat="1" spans="1:11">
      <c r="A17" s="170" t="s">
        <v>306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8"/>
    </row>
    <row r="18" s="156" customFormat="1" spans="1:11">
      <c r="A18" s="170" t="s">
        <v>307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8"/>
    </row>
    <row r="20" s="156" customFormat="1" spans="1:11">
      <c r="A20" s="196" t="s">
        <v>308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22"/>
    </row>
    <row r="21" s="156" customFormat="1" spans="1:11">
      <c r="A21" s="197" t="s">
        <v>309</v>
      </c>
      <c r="B21" s="198"/>
      <c r="C21" s="198"/>
      <c r="D21" s="198"/>
      <c r="E21" s="198"/>
      <c r="F21" s="198"/>
      <c r="G21" s="198"/>
      <c r="H21" s="198"/>
      <c r="I21" s="198"/>
      <c r="J21" s="198"/>
      <c r="K21" s="229"/>
    </row>
    <row r="22" s="156" customForma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9"/>
    </row>
    <row r="23" s="156" customForma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9"/>
    </row>
    <row r="24" s="156" customFormat="1" spans="1:1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229"/>
    </row>
    <row r="25" s="156" customFormat="1" spans="1:11">
      <c r="A25" s="197" t="s">
        <v>310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9"/>
    </row>
    <row r="26" s="156" customFormat="1" spans="1:1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229"/>
    </row>
    <row r="27" s="156" customFormat="1" spans="1:11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30"/>
    </row>
    <row r="28" s="156" customFormat="1" spans="1:11">
      <c r="A28" s="170" t="s">
        <v>130</v>
      </c>
      <c r="B28" s="172"/>
      <c r="C28" s="187" t="s">
        <v>67</v>
      </c>
      <c r="D28" s="187" t="s">
        <v>68</v>
      </c>
      <c r="E28" s="169"/>
      <c r="F28" s="169"/>
      <c r="G28" s="169"/>
      <c r="H28" s="169"/>
      <c r="I28" s="169"/>
      <c r="J28" s="169"/>
      <c r="K28" s="221"/>
    </row>
    <row r="29" s="156" customFormat="1" ht="15" spans="1:11">
      <c r="A29" s="201" t="s">
        <v>311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1"/>
    </row>
    <row r="30" s="156" customFormat="1" ht="15" spans="1:1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</row>
    <row r="31" s="156" customFormat="1" spans="1:11">
      <c r="A31" s="204" t="s">
        <v>312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32"/>
    </row>
    <row r="32" s="156" customForma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33"/>
    </row>
    <row r="33" s="156" customFormat="1" ht="17.25" customHeight="1" spans="1:11">
      <c r="A33" s="208" t="s">
        <v>313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34"/>
    </row>
    <row r="34" s="156" customFormat="1" ht="17.25" customHeight="1" spans="1:11">
      <c r="A34" s="208" t="s">
        <v>314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34"/>
    </row>
    <row r="35" s="156" customFormat="1" ht="17.25" customHeight="1" spans="1:1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34"/>
    </row>
    <row r="36" s="156" customFormat="1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4"/>
    </row>
    <row r="37" s="156" customFormat="1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34"/>
    </row>
    <row r="38" s="156" customFormat="1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34"/>
    </row>
    <row r="39" s="156" customFormat="1" ht="17.25" customHeight="1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29"/>
    </row>
    <row r="40" s="156" customFormat="1" ht="17.25" customHeight="1" spans="1:11">
      <c r="A40" s="210"/>
      <c r="B40" s="198"/>
      <c r="C40" s="198"/>
      <c r="D40" s="198"/>
      <c r="E40" s="198"/>
      <c r="F40" s="198"/>
      <c r="G40" s="198"/>
      <c r="H40" s="198"/>
      <c r="I40" s="198"/>
      <c r="J40" s="198"/>
      <c r="K40" s="229"/>
    </row>
    <row r="41" s="156" customFormat="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35"/>
    </row>
    <row r="42" s="156" customFormat="1" ht="18.75" customHeight="1" spans="1:11">
      <c r="A42" s="213" t="s">
        <v>315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36"/>
    </row>
    <row r="43" s="158" customFormat="1" ht="18.75" customHeight="1" spans="1:11">
      <c r="A43" s="170" t="s">
        <v>316</v>
      </c>
      <c r="B43" s="172"/>
      <c r="C43" s="172"/>
      <c r="D43" s="169" t="s">
        <v>317</v>
      </c>
      <c r="E43" s="169"/>
      <c r="F43" s="215" t="s">
        <v>318</v>
      </c>
      <c r="G43" s="216"/>
      <c r="H43" s="172" t="s">
        <v>319</v>
      </c>
      <c r="I43" s="172"/>
      <c r="J43" s="172" t="s">
        <v>320</v>
      </c>
      <c r="K43" s="228"/>
    </row>
    <row r="44" s="156" customFormat="1" ht="18.75" customHeight="1" spans="1:13">
      <c r="A44" s="170" t="s">
        <v>193</v>
      </c>
      <c r="B44" s="172"/>
      <c r="C44" s="172"/>
      <c r="D44" s="172"/>
      <c r="E44" s="172"/>
      <c r="F44" s="172"/>
      <c r="G44" s="172"/>
      <c r="H44" s="172"/>
      <c r="I44" s="172"/>
      <c r="J44" s="172"/>
      <c r="K44" s="228"/>
      <c r="M44" s="158"/>
    </row>
    <row r="45" s="156" customFormat="1" ht="30.95" customHeight="1" spans="1:11">
      <c r="A45" s="170"/>
      <c r="B45" s="172"/>
      <c r="C45" s="172"/>
      <c r="D45" s="172"/>
      <c r="E45" s="172"/>
      <c r="F45" s="172"/>
      <c r="G45" s="172"/>
      <c r="H45" s="172"/>
      <c r="I45" s="172"/>
      <c r="J45" s="172"/>
      <c r="K45" s="228"/>
    </row>
    <row r="46" s="156" customFormat="1" ht="18.75" customHeight="1" spans="1:11">
      <c r="A46" s="170"/>
      <c r="B46" s="172"/>
      <c r="C46" s="172"/>
      <c r="D46" s="172"/>
      <c r="E46" s="172"/>
      <c r="F46" s="172"/>
      <c r="G46" s="172"/>
      <c r="H46" s="172"/>
      <c r="I46" s="172"/>
      <c r="J46" s="172"/>
      <c r="K46" s="228"/>
    </row>
    <row r="47" s="156" customFormat="1" ht="32.1" customHeight="1" spans="1:11">
      <c r="A47" s="174" t="s">
        <v>142</v>
      </c>
      <c r="B47" s="217" t="s">
        <v>321</v>
      </c>
      <c r="C47" s="217"/>
      <c r="D47" s="176" t="s">
        <v>322</v>
      </c>
      <c r="E47" s="177" t="s">
        <v>323</v>
      </c>
      <c r="F47" s="176" t="s">
        <v>146</v>
      </c>
      <c r="G47" s="218" t="s">
        <v>324</v>
      </c>
      <c r="H47" s="219" t="s">
        <v>147</v>
      </c>
      <c r="I47" s="219"/>
      <c r="J47" s="217" t="s">
        <v>148</v>
      </c>
      <c r="K47" s="237"/>
    </row>
    <row r="48" s="156" customFormat="1" ht="16.5" customHeight="1"/>
    <row r="49" s="156" customFormat="1" ht="16.5" customHeight="1"/>
    <row r="50" s="15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O13" sqref="O13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s="156" customFormat="1" ht="26.25" spans="1:11">
      <c r="A1" s="159" t="s">
        <v>271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="156" customFormat="1" spans="1:11">
      <c r="A2" s="160" t="s">
        <v>53</v>
      </c>
      <c r="B2" s="161" t="s">
        <v>54</v>
      </c>
      <c r="C2" s="161"/>
      <c r="D2" s="162" t="s">
        <v>62</v>
      </c>
      <c r="E2" s="109" t="s">
        <v>63</v>
      </c>
      <c r="F2" s="110"/>
      <c r="G2" s="163" t="s">
        <v>70</v>
      </c>
      <c r="H2" s="163"/>
      <c r="I2" s="195" t="s">
        <v>57</v>
      </c>
      <c r="J2" s="163" t="s">
        <v>58</v>
      </c>
      <c r="K2" s="220"/>
    </row>
    <row r="3" s="156" customFormat="1" ht="42" customHeight="1" spans="1:11">
      <c r="A3" s="164" t="s">
        <v>78</v>
      </c>
      <c r="B3" s="165">
        <v>3300</v>
      </c>
      <c r="C3" s="165"/>
      <c r="D3" s="166" t="s">
        <v>272</v>
      </c>
      <c r="E3" s="167" t="s">
        <v>273</v>
      </c>
      <c r="F3" s="168"/>
      <c r="G3" s="168"/>
      <c r="H3" s="169" t="s">
        <v>274</v>
      </c>
      <c r="I3" s="169"/>
      <c r="J3" s="169"/>
      <c r="K3" s="221"/>
    </row>
    <row r="4" s="156" customFormat="1" spans="1:11">
      <c r="A4" s="170" t="s">
        <v>74</v>
      </c>
      <c r="B4" s="171">
        <v>3</v>
      </c>
      <c r="C4" s="171">
        <v>5</v>
      </c>
      <c r="D4" s="172" t="s">
        <v>275</v>
      </c>
      <c r="E4" s="173"/>
      <c r="F4" s="173"/>
      <c r="G4" s="173"/>
      <c r="H4" s="172" t="s">
        <v>276</v>
      </c>
      <c r="I4" s="172"/>
      <c r="J4" s="187" t="s">
        <v>67</v>
      </c>
      <c r="K4" s="222" t="s">
        <v>68</v>
      </c>
    </row>
    <row r="5" s="156" customFormat="1" spans="1:11">
      <c r="A5" s="170" t="s">
        <v>277</v>
      </c>
      <c r="B5" s="165">
        <v>1</v>
      </c>
      <c r="C5" s="165"/>
      <c r="D5" s="166" t="s">
        <v>278</v>
      </c>
      <c r="E5" s="166" t="s">
        <v>279</v>
      </c>
      <c r="F5" s="166" t="s">
        <v>280</v>
      </c>
      <c r="G5" s="166" t="s">
        <v>281</v>
      </c>
      <c r="H5" s="172" t="s">
        <v>282</v>
      </c>
      <c r="I5" s="172"/>
      <c r="J5" s="187" t="s">
        <v>67</v>
      </c>
      <c r="K5" s="222" t="s">
        <v>68</v>
      </c>
    </row>
    <row r="6" s="156" customFormat="1" ht="15" spans="1:11">
      <c r="A6" s="174" t="s">
        <v>283</v>
      </c>
      <c r="B6" s="175">
        <v>80</v>
      </c>
      <c r="C6" s="175"/>
      <c r="D6" s="176" t="s">
        <v>284</v>
      </c>
      <c r="E6" s="177"/>
      <c r="F6" s="178">
        <v>1000</v>
      </c>
      <c r="G6" s="176"/>
      <c r="H6" s="179" t="s">
        <v>285</v>
      </c>
      <c r="I6" s="179"/>
      <c r="J6" s="193" t="s">
        <v>67</v>
      </c>
      <c r="K6" s="223" t="s">
        <v>68</v>
      </c>
    </row>
    <row r="7" s="156" customFormat="1" ht="1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="156" customFormat="1" spans="1:11">
      <c r="A8" s="183" t="s">
        <v>286</v>
      </c>
      <c r="B8" s="184" t="s">
        <v>287</v>
      </c>
      <c r="C8" s="184" t="s">
        <v>288</v>
      </c>
      <c r="D8" s="184" t="s">
        <v>289</v>
      </c>
      <c r="E8" s="184" t="s">
        <v>290</v>
      </c>
      <c r="F8" s="184" t="s">
        <v>291</v>
      </c>
      <c r="G8" s="185" t="s">
        <v>325</v>
      </c>
      <c r="H8" s="186"/>
      <c r="I8" s="186"/>
      <c r="J8" s="186"/>
      <c r="K8" s="224"/>
    </row>
    <row r="9" s="156" customFormat="1" spans="1:11">
      <c r="A9" s="170" t="s">
        <v>293</v>
      </c>
      <c r="B9" s="172"/>
      <c r="C9" s="187" t="s">
        <v>67</v>
      </c>
      <c r="D9" s="187" t="s">
        <v>68</v>
      </c>
      <c r="E9" s="166" t="s">
        <v>294</v>
      </c>
      <c r="F9" s="188" t="s">
        <v>295</v>
      </c>
      <c r="G9" s="189"/>
      <c r="H9" s="190"/>
      <c r="I9" s="190"/>
      <c r="J9" s="190"/>
      <c r="K9" s="225"/>
    </row>
    <row r="10" s="156" customFormat="1" spans="1:11">
      <c r="A10" s="170" t="s">
        <v>296</v>
      </c>
      <c r="B10" s="172"/>
      <c r="C10" s="187" t="s">
        <v>67</v>
      </c>
      <c r="D10" s="187" t="s">
        <v>68</v>
      </c>
      <c r="E10" s="166" t="s">
        <v>297</v>
      </c>
      <c r="F10" s="188" t="s">
        <v>298</v>
      </c>
      <c r="G10" s="189" t="s">
        <v>299</v>
      </c>
      <c r="H10" s="190"/>
      <c r="I10" s="190"/>
      <c r="J10" s="190"/>
      <c r="K10" s="225"/>
    </row>
    <row r="11" s="156" customFormat="1" spans="1:11">
      <c r="A11" s="191" t="s">
        <v>199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6"/>
    </row>
    <row r="12" s="156" customFormat="1" spans="1:11">
      <c r="A12" s="164" t="s">
        <v>92</v>
      </c>
      <c r="B12" s="187" t="s">
        <v>88</v>
      </c>
      <c r="C12" s="187" t="s">
        <v>89</v>
      </c>
      <c r="D12" s="188"/>
      <c r="E12" s="166" t="s">
        <v>90</v>
      </c>
      <c r="F12" s="187" t="s">
        <v>88</v>
      </c>
      <c r="G12" s="187" t="s">
        <v>89</v>
      </c>
      <c r="H12" s="187"/>
      <c r="I12" s="166" t="s">
        <v>300</v>
      </c>
      <c r="J12" s="187" t="s">
        <v>88</v>
      </c>
      <c r="K12" s="222" t="s">
        <v>89</v>
      </c>
    </row>
    <row r="13" s="156" customFormat="1" spans="1:11">
      <c r="A13" s="164" t="s">
        <v>95</v>
      </c>
      <c r="B13" s="187" t="s">
        <v>88</v>
      </c>
      <c r="C13" s="187" t="s">
        <v>89</v>
      </c>
      <c r="D13" s="188"/>
      <c r="E13" s="166" t="s">
        <v>100</v>
      </c>
      <c r="F13" s="187" t="s">
        <v>88</v>
      </c>
      <c r="G13" s="187" t="s">
        <v>89</v>
      </c>
      <c r="H13" s="187"/>
      <c r="I13" s="166" t="s">
        <v>301</v>
      </c>
      <c r="J13" s="187" t="s">
        <v>88</v>
      </c>
      <c r="K13" s="222" t="s">
        <v>89</v>
      </c>
    </row>
    <row r="14" s="156" customFormat="1" ht="15" spans="1:11">
      <c r="A14" s="174" t="s">
        <v>302</v>
      </c>
      <c r="B14" s="193" t="s">
        <v>88</v>
      </c>
      <c r="C14" s="193" t="s">
        <v>89</v>
      </c>
      <c r="D14" s="177"/>
      <c r="E14" s="176" t="s">
        <v>303</v>
      </c>
      <c r="F14" s="193" t="s">
        <v>88</v>
      </c>
      <c r="G14" s="193" t="s">
        <v>89</v>
      </c>
      <c r="H14" s="193"/>
      <c r="I14" s="176" t="s">
        <v>304</v>
      </c>
      <c r="J14" s="193" t="s">
        <v>88</v>
      </c>
      <c r="K14" s="223" t="s">
        <v>89</v>
      </c>
    </row>
    <row r="15" s="156" customFormat="1" ht="15" spans="1:11">
      <c r="A15" s="180"/>
      <c r="B15" s="194"/>
      <c r="C15" s="194"/>
      <c r="D15" s="181"/>
      <c r="E15" s="180"/>
      <c r="F15" s="194"/>
      <c r="G15" s="194"/>
      <c r="H15" s="194"/>
      <c r="I15" s="180"/>
      <c r="J15" s="194"/>
      <c r="K15" s="194"/>
    </row>
    <row r="16" s="157" customFormat="1" spans="1:11">
      <c r="A16" s="160" t="s">
        <v>305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7"/>
    </row>
    <row r="17" s="156" customFormat="1" spans="1:11">
      <c r="A17" s="170" t="s">
        <v>306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8"/>
    </row>
    <row r="18" s="156" customFormat="1" spans="1:11">
      <c r="A18" s="170" t="s">
        <v>307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8"/>
    </row>
    <row r="20" s="156" customFormat="1" spans="1:11">
      <c r="A20" s="196" t="s">
        <v>326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22"/>
    </row>
    <row r="21" s="156" customFormat="1" spans="1:11">
      <c r="A21" s="197" t="s">
        <v>327</v>
      </c>
      <c r="B21" s="198"/>
      <c r="C21" s="198"/>
      <c r="D21" s="198"/>
      <c r="E21" s="198"/>
      <c r="F21" s="198"/>
      <c r="G21" s="198"/>
      <c r="H21" s="198"/>
      <c r="I21" s="198"/>
      <c r="J21" s="198"/>
      <c r="K21" s="229"/>
    </row>
    <row r="22" s="156" customForma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9"/>
    </row>
    <row r="23" s="156" customForma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9"/>
    </row>
    <row r="24" s="156" customFormat="1" spans="1:1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229"/>
    </row>
    <row r="25" s="156" customFormat="1" spans="1:11">
      <c r="A25" s="197" t="s">
        <v>328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9"/>
    </row>
    <row r="26" s="156" customFormat="1" spans="1:1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229"/>
    </row>
    <row r="27" s="156" customFormat="1" spans="1:11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30"/>
    </row>
    <row r="28" s="156" customFormat="1" spans="1:11">
      <c r="A28" s="170" t="s">
        <v>130</v>
      </c>
      <c r="B28" s="172"/>
      <c r="C28" s="187" t="s">
        <v>67</v>
      </c>
      <c r="D28" s="187" t="s">
        <v>68</v>
      </c>
      <c r="E28" s="169"/>
      <c r="F28" s="169"/>
      <c r="G28" s="169"/>
      <c r="H28" s="169"/>
      <c r="I28" s="169"/>
      <c r="J28" s="169"/>
      <c r="K28" s="221"/>
    </row>
    <row r="29" s="156" customFormat="1" ht="15" spans="1:11">
      <c r="A29" s="201" t="s">
        <v>311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1"/>
    </row>
    <row r="30" s="156" customFormat="1" ht="15" spans="1:1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</row>
    <row r="31" s="156" customFormat="1" spans="1:11">
      <c r="A31" s="204" t="s">
        <v>312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32"/>
    </row>
    <row r="32" s="156" customForma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33"/>
    </row>
    <row r="33" s="156" customFormat="1" ht="17.25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34"/>
    </row>
    <row r="34" s="156" customFormat="1" ht="17.25" customHeight="1" spans="1:11">
      <c r="A34" s="208" t="s">
        <v>329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34"/>
    </row>
    <row r="35" s="156" customFormat="1" ht="17.25" customHeight="1" spans="1:1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34"/>
    </row>
    <row r="36" s="156" customFormat="1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4"/>
    </row>
    <row r="37" s="156" customFormat="1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34"/>
    </row>
    <row r="38" s="156" customFormat="1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34"/>
    </row>
    <row r="39" s="156" customFormat="1" ht="17.25" customHeight="1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29"/>
    </row>
    <row r="40" s="156" customFormat="1" ht="17.25" customHeight="1" spans="1:11">
      <c r="A40" s="210"/>
      <c r="B40" s="198"/>
      <c r="C40" s="198"/>
      <c r="D40" s="198"/>
      <c r="E40" s="198"/>
      <c r="F40" s="198"/>
      <c r="G40" s="198"/>
      <c r="H40" s="198"/>
      <c r="I40" s="198"/>
      <c r="J40" s="198"/>
      <c r="K40" s="229"/>
    </row>
    <row r="41" s="156" customFormat="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35"/>
    </row>
    <row r="42" s="156" customFormat="1" ht="18.75" customHeight="1" spans="1:11">
      <c r="A42" s="213" t="s">
        <v>315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36"/>
    </row>
    <row r="43" s="158" customFormat="1" ht="18.75" customHeight="1" spans="1:11">
      <c r="A43" s="170" t="s">
        <v>316</v>
      </c>
      <c r="B43" s="172"/>
      <c r="C43" s="172"/>
      <c r="D43" s="169" t="s">
        <v>317</v>
      </c>
      <c r="E43" s="169"/>
      <c r="F43" s="215" t="s">
        <v>318</v>
      </c>
      <c r="G43" s="216"/>
      <c r="H43" s="172" t="s">
        <v>319</v>
      </c>
      <c r="I43" s="172"/>
      <c r="J43" s="172" t="s">
        <v>320</v>
      </c>
      <c r="K43" s="228"/>
    </row>
    <row r="44" s="156" customFormat="1" ht="18.75" customHeight="1" spans="1:13">
      <c r="A44" s="170" t="s">
        <v>193</v>
      </c>
      <c r="B44" s="172"/>
      <c r="C44" s="172"/>
      <c r="D44" s="172"/>
      <c r="E44" s="172"/>
      <c r="F44" s="172"/>
      <c r="G44" s="172"/>
      <c r="H44" s="172"/>
      <c r="I44" s="172"/>
      <c r="J44" s="172"/>
      <c r="K44" s="228"/>
      <c r="M44" s="158"/>
    </row>
    <row r="45" s="156" customFormat="1" ht="30.95" customHeight="1" spans="1:11">
      <c r="A45" s="170"/>
      <c r="B45" s="172"/>
      <c r="C45" s="172"/>
      <c r="D45" s="172"/>
      <c r="E45" s="172"/>
      <c r="F45" s="172"/>
      <c r="G45" s="172"/>
      <c r="H45" s="172"/>
      <c r="I45" s="172"/>
      <c r="J45" s="172"/>
      <c r="K45" s="228"/>
    </row>
    <row r="46" s="156" customFormat="1" ht="18.75" customHeight="1" spans="1:11">
      <c r="A46" s="170"/>
      <c r="B46" s="172"/>
      <c r="C46" s="172"/>
      <c r="D46" s="172"/>
      <c r="E46" s="172"/>
      <c r="F46" s="172"/>
      <c r="G46" s="172"/>
      <c r="H46" s="172"/>
      <c r="I46" s="172"/>
      <c r="J46" s="172"/>
      <c r="K46" s="228"/>
    </row>
    <row r="47" s="156" customFormat="1" ht="32.1" customHeight="1" spans="1:11">
      <c r="A47" s="174" t="s">
        <v>142</v>
      </c>
      <c r="B47" s="217" t="s">
        <v>321</v>
      </c>
      <c r="C47" s="217"/>
      <c r="D47" s="176" t="s">
        <v>322</v>
      </c>
      <c r="E47" s="177" t="s">
        <v>323</v>
      </c>
      <c r="F47" s="176" t="s">
        <v>146</v>
      </c>
      <c r="G47" s="218" t="s">
        <v>324</v>
      </c>
      <c r="H47" s="219" t="s">
        <v>147</v>
      </c>
      <c r="I47" s="219"/>
      <c r="J47" s="217" t="s">
        <v>148</v>
      </c>
      <c r="K47" s="237"/>
    </row>
    <row r="48" s="156" customFormat="1" ht="16.5" customHeight="1"/>
    <row r="49" s="156" customFormat="1" ht="16.5" customHeight="1"/>
    <row r="50" s="15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2024-01-13T06:54:39Z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4712F23CF68645DD989C735E613B458B</vt:lpwstr>
  </property>
</Properties>
</file>