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优溢24SS\QAMMBM83236\1-9首期\"/>
    </mc:Choice>
  </mc:AlternateContent>
  <xr:revisionPtr revIDLastSave="0" documentId="13_ncr:1_{154FE0A1-C63A-4945-9D8D-FEE43FAFE8BB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B11" i="15" l="1"/>
  <c r="D11" i="15"/>
  <c r="E11" i="15"/>
  <c r="F11" i="15"/>
  <c r="G11" i="15"/>
  <c r="N11" i="7"/>
  <c r="N10" i="7"/>
  <c r="N9" i="7"/>
  <c r="N8" i="7"/>
  <c r="N7" i="7"/>
  <c r="N6" i="7"/>
  <c r="N5" i="7"/>
  <c r="N4" i="7"/>
  <c r="G16" i="17"/>
  <c r="F16" i="17"/>
  <c r="E16" i="17"/>
  <c r="D16" i="17"/>
  <c r="B16" i="17"/>
  <c r="G15" i="17"/>
  <c r="F15" i="17"/>
  <c r="E15" i="17"/>
  <c r="D15" i="17"/>
  <c r="B15" i="17"/>
  <c r="G14" i="17"/>
  <c r="F14" i="17"/>
  <c r="E14" i="17"/>
  <c r="D14" i="17"/>
  <c r="B14" i="17"/>
  <c r="G13" i="17"/>
  <c r="F13" i="17"/>
  <c r="E13" i="17"/>
  <c r="D13" i="17"/>
  <c r="B13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K36" i="5"/>
  <c r="I8" i="5"/>
  <c r="G16" i="16"/>
  <c r="F16" i="16"/>
  <c r="E16" i="16"/>
  <c r="D16" i="16"/>
  <c r="B16" i="16"/>
  <c r="G15" i="16"/>
  <c r="F15" i="16"/>
  <c r="E15" i="16"/>
  <c r="D15" i="16"/>
  <c r="B15" i="16"/>
  <c r="G14" i="16"/>
  <c r="F14" i="16"/>
  <c r="E14" i="16"/>
  <c r="D14" i="16"/>
  <c r="B14" i="16"/>
  <c r="G13" i="16"/>
  <c r="F13" i="16"/>
  <c r="E13" i="16"/>
  <c r="D13" i="16"/>
  <c r="B13" i="16"/>
  <c r="G12" i="16"/>
  <c r="F12" i="16"/>
  <c r="E12" i="16"/>
  <c r="D12" i="16"/>
  <c r="B12" i="16"/>
  <c r="G11" i="16"/>
  <c r="F11" i="16"/>
  <c r="E11" i="16"/>
  <c r="D11" i="16"/>
  <c r="B11" i="16"/>
  <c r="G10" i="16"/>
  <c r="F10" i="16"/>
  <c r="E10" i="16"/>
  <c r="D10" i="16"/>
  <c r="B10" i="16"/>
  <c r="G9" i="16"/>
  <c r="F9" i="16"/>
  <c r="E9" i="16"/>
  <c r="D9" i="16"/>
  <c r="B9" i="16"/>
  <c r="G8" i="16"/>
  <c r="F8" i="16"/>
  <c r="E8" i="16"/>
  <c r="D8" i="16"/>
  <c r="B8" i="16"/>
  <c r="G7" i="16"/>
  <c r="F7" i="16"/>
  <c r="E7" i="16"/>
  <c r="D7" i="16"/>
  <c r="B7" i="16"/>
  <c r="G6" i="16"/>
  <c r="F6" i="16"/>
  <c r="E6" i="16"/>
  <c r="D6" i="16"/>
  <c r="B6" i="16"/>
  <c r="B14" i="15"/>
  <c r="D14" i="15"/>
  <c r="F14" i="15"/>
  <c r="G14" i="15"/>
  <c r="E14" i="15"/>
  <c r="D13" i="15"/>
  <c r="E13" i="15"/>
  <c r="F13" i="15"/>
  <c r="G13" i="15"/>
  <c r="B13" i="15"/>
  <c r="D12" i="15"/>
  <c r="E12" i="15"/>
  <c r="F12" i="15"/>
  <c r="G12" i="15"/>
  <c r="B12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<sst xmlns="http://schemas.openxmlformats.org/spreadsheetml/2006/main" count="934" uniqueCount="341">
  <si>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</si>
  <si>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</si>
  <si>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</si>
  <si>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</si>
  <si>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</si>
  <si>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</si>
  <si>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</si>
  <si>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</si>
  <si>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</si>
  <si>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</si>
  <si>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</si>
  <si>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</si>
  <si>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</si>
  <si>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</si>
  <si>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</si>
  <si>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</si>
  <si>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</si>
  <si>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</si>
  <si>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</si>
  <si>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</si>
  <si>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</si>
  <si>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</si>
  <si>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</si>
  <si>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</si>
  <si>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</si>
  <si>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</si>
  <si>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</si>
  <si>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</si>
  <si>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</si>
  <si>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</si>
  <si>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</si>
  <si>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</si>
  <si>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</si>
  <si>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</si>
  <si>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</si>
  <si>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</si>
  <si>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</si>
  <si>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</si>
  <si>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</si>
  <si>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</si>
  <si>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</si>
  <si>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</si>
  <si>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</si>
  <si>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</si>
  <si>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</si>
  <si>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</si>
  <si>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</si>
  <si>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</si>
  <si>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</si>
  <si>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</si>
  <si>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</si>
  <si>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</si>
  <si>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</si>
  <si>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</si>
  <si>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</si>
  <si>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</si>
  <si>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</si>
  <si>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</si>
  <si>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</si>
  <si>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</si>
  <si>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</si>
  <si>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</si>
  <si>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</si>
  <si>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</si>
  <si>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</si>
  <si>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</si>
  <si>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</si>
  <si>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</si>
  <si>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</si>
  <si>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</si>
  <si>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</si>
  <si>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</si>
  <si>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</si>
  <si>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</si>
  <si>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</si>
  <si>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</si>
  <si>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</si>
  <si>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</si>
  <si>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</si>
  <si>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</si>
  <si>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</si>
  <si>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</si>
  <si>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</si>
  <si>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</si>
  <si>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</si>
  <si>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</si>
  <si>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</si>
  <si>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</si>
  <si>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</si>
  <si>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</si>
  <si>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</si>
  <si>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</si>
  <si>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</si>
  <si>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</si>
  <si>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</si>
  <si>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</si>
  <si>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</si>
  <si>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</si>
  <si>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</si>
  <si>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</si>
  <si>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</si>
  <si>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</si>
  <si>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</si>
  <si>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</si>
  <si>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</si>
  <si>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</si>
  <si>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</si>
  <si>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</si>
  <si>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</si>
  <si>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</si>
  <si>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</si>
  <si>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</si>
  <si>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</si>
  <si>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</si>
  <si>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</si>
  <si>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</si>
  <si>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</si>
  <si>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</si>
  <si>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</si>
  <si>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</si>
  <si>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</si>
  <si>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1、开前袋，封角起皱，左右袋有高低，不对称</t>
  </si>
  <si>
    <t>2、侧腿风琴袋起扭，不平服，骨位转角处起皱</t>
  </si>
  <si>
    <t>3、包脚口橡筋起扭，上脚口错位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</si>
  <si>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</si>
  <si>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</si>
  <si>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</si>
  <si>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</si>
  <si>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</si>
  <si>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</si>
  <si>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</si>
  <si>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</si>
  <si>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</si>
  <si>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</si>
  <si>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</si>
  <si>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</si>
  <si>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</si>
  <si>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</si>
  <si>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</si>
  <si>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</si>
  <si>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</si>
  <si>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</si>
  <si>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</si>
  <si>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</si>
  <si>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</si>
  <si>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</si>
  <si>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</si>
  <si>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</si>
  <si>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</si>
  <si>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</si>
  <si>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</si>
  <si>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裤外侧长</t>
  </si>
  <si>
    <t>±1</t>
  </si>
  <si>
    <t>-1.5</t>
  </si>
  <si>
    <t>全松紧腰围 平量</t>
  </si>
  <si>
    <t>+0</t>
  </si>
  <si>
    <t>全松紧腰围 拉量</t>
  </si>
  <si>
    <t>臀围</t>
  </si>
  <si>
    <t>±0.5</t>
  </si>
  <si>
    <t>腿围/2</t>
  </si>
  <si>
    <t>膝围/2</t>
  </si>
  <si>
    <t>±0.3</t>
  </si>
  <si>
    <t>脚口/2拉量</t>
  </si>
  <si>
    <t>脚口/2平量</t>
  </si>
  <si>
    <t>前裆长</t>
  </si>
  <si>
    <t>后裆长</t>
  </si>
  <si>
    <t>-0.2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</si>
  <si>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</si>
  <si>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</si>
  <si>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</si>
  <si>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</si>
  <si>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</si>
  <si>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</si>
  <si>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</si>
  <si>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</si>
  <si>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</si>
  <si>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</si>
  <si>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</si>
  <si>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</si>
  <si>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</si>
  <si>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</si>
  <si>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</si>
  <si>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</si>
  <si>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</si>
  <si>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</si>
  <si>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</si>
  <si>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</si>
  <si>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</si>
  <si>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</si>
  <si>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</si>
  <si>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</si>
  <si>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</si>
  <si>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</si>
  <si>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</si>
  <si>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</si>
  <si>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</si>
  <si>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</si>
  <si>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</si>
  <si>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</si>
  <si>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</si>
  <si>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</si>
  <si>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</si>
  <si>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</si>
  <si>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</si>
  <si>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</si>
  <si>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</si>
  <si>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</si>
  <si>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</si>
  <si>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</si>
  <si>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</si>
  <si>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</si>
  <si>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</si>
  <si>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</si>
  <si>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</si>
  <si>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</si>
  <si>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</si>
  <si>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</si>
  <si>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</si>
  <si>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</si>
  <si>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</si>
  <si>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</si>
  <si>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</si>
  <si>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</si>
  <si>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</si>
  <si>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</si>
  <si>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</si>
  <si>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</si>
  <si>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</si>
  <si>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</si>
  <si>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</si>
  <si>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</si>
  <si>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</si>
  <si>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</si>
  <si>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</si>
  <si>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</si>
  <si>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</si>
  <si>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</si>
  <si>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</si>
  <si>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洗后</t>
  </si>
  <si>
    <t>+0.5</t>
  </si>
  <si>
    <t>+1</t>
  </si>
  <si>
    <t>/</t>
  </si>
  <si>
    <t>-1</t>
  </si>
  <si>
    <t>-0.8</t>
  </si>
  <si>
    <t>+0.3</t>
  </si>
  <si>
    <t>-0.3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</si>
  <si>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</si>
  <si>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</si>
  <si>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</si>
  <si>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</si>
  <si>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</si>
  <si>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</si>
  <si>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</si>
  <si>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</si>
  <si>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</si>
  <si>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</si>
  <si>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</si>
  <si>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</si>
  <si>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</si>
  <si>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</si>
  <si>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</si>
  <si>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</si>
  <si>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</si>
  <si>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H230917101</t>
  </si>
  <si>
    <t>梭织四面弹</t>
  </si>
  <si>
    <t>18FW水手蓝</t>
  </si>
  <si>
    <t>QAMMBM83236/83242</t>
  </si>
  <si>
    <t>吉尚</t>
  </si>
  <si>
    <t>H230917100</t>
  </si>
  <si>
    <t>24SS青灰绿</t>
  </si>
  <si>
    <t>H230917102</t>
  </si>
  <si>
    <t>19SS黑色</t>
  </si>
  <si>
    <t>H230921087</t>
  </si>
  <si>
    <t>19SS明灰</t>
  </si>
  <si>
    <t>全涤经编网眼</t>
  </si>
  <si>
    <t>制表时间：2023/11/5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</si>
  <si>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</si>
  <si>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</si>
  <si>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</si>
  <si>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</si>
  <si>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</si>
  <si>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</si>
  <si>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</si>
  <si>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</si>
  <si>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</si>
  <si>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</si>
  <si>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</si>
  <si>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</si>
  <si>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</si>
  <si>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</si>
  <si>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</si>
  <si>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</si>
  <si>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</si>
  <si>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</si>
  <si>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</si>
  <si>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</si>
  <si>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</si>
  <si>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</si>
  <si>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QAMMBM83236 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</si>
  <si>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</si>
  <si>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</si>
  <si>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</si>
  <si>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</si>
  <si>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</si>
  <si>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</si>
  <si>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</si>
  <si>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</si>
  <si>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</si>
  <si>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</si>
  <si>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</si>
  <si>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</si>
  <si>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</si>
  <si>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</si>
  <si>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</si>
  <si>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</si>
  <si>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</si>
  <si>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</si>
  <si>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</si>
  <si>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</si>
  <si>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</si>
  <si>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</si>
  <si>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</si>
  <si>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</si>
  <si>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</si>
  <si>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制表时间：2023/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</si>
  <si>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</si>
  <si>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</si>
  <si>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</si>
  <si>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</si>
  <si>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</si>
  <si>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</si>
  <si>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</si>
  <si>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</si>
  <si>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黑色未洗</t>
    <phoneticPr fontId="61" type="noConversion"/>
  </si>
  <si>
    <t>-1.5</t>
    <phoneticPr fontId="61" type="noConversion"/>
  </si>
  <si>
    <t>+0</t>
    <phoneticPr fontId="61" type="noConversion"/>
  </si>
  <si>
    <t>+0.3</t>
    <phoneticPr fontId="61" type="noConversion"/>
  </si>
  <si>
    <t>+1</t>
    <phoneticPr fontId="61" type="noConversion"/>
  </si>
  <si>
    <t>+0.2</t>
    <phoneticPr fontId="61" type="noConversion"/>
  </si>
  <si>
    <t>-0.5</t>
    <phoneticPr fontId="61" type="noConversion"/>
  </si>
  <si>
    <t>-0.2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</si>
</sst>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.0_ "/>
    <numFmt numFmtId="180" formatCode="_ [$¥-804]* #,##0.00_ ;_ [$¥-804]* \-#,##0.00_ ;_ [$¥-804]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family val="2"/>
    </font>
    <font>
      <b/>
      <sz val="12"/>
      <name val="仿宋_GB231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Helv"/>
      <family val="2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/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/>
    </xf>
    <xf numFmtId="178" fontId="9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78" fontId="15" fillId="0" borderId="2" xfId="0" applyNumberFormat="1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49" fontId="18" fillId="0" borderId="0" xfId="5" applyNumberFormat="1" applyFont="1" applyAlignment="1">
      <alignment horizontal="left"/>
    </xf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79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shrinkToFit="1"/>
    </xf>
    <xf numFmtId="0" fontId="32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7" fillId="0" borderId="0" xfId="5" applyFont="1"/>
    <xf numFmtId="0" fontId="26" fillId="0" borderId="0" xfId="5" applyFont="1"/>
    <xf numFmtId="0" fontId="0" fillId="0" borderId="0" xfId="0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80" fontId="29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49" fontId="37" fillId="0" borderId="21" xfId="6" applyNumberFormat="1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18" fillId="0" borderId="21" xfId="5" applyFont="1" applyBorder="1"/>
    <xf numFmtId="0" fontId="29" fillId="0" borderId="22" xfId="0" applyFont="1" applyBorder="1" applyAlignment="1">
      <alignment horizontal="center" vertical="center"/>
    </xf>
    <xf numFmtId="49" fontId="37" fillId="0" borderId="22" xfId="6" applyNumberFormat="1" applyFont="1" applyBorder="1" applyAlignment="1">
      <alignment horizontal="center" vertical="center"/>
    </xf>
    <xf numFmtId="49" fontId="18" fillId="0" borderId="24" xfId="5" applyNumberFormat="1" applyFont="1" applyBorder="1" applyAlignment="1">
      <alignment horizontal="center"/>
    </xf>
    <xf numFmtId="49" fontId="37" fillId="0" borderId="24" xfId="6" applyNumberFormat="1" applyFont="1" applyBorder="1" applyAlignment="1">
      <alignment horizontal="center" vertical="center"/>
    </xf>
    <xf numFmtId="49" fontId="37" fillId="0" borderId="25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40" fillId="0" borderId="27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40" fillId="0" borderId="28" xfId="4" applyFont="1" applyBorder="1" applyAlignment="1">
      <alignment horizontal="center" vertical="center"/>
    </xf>
    <xf numFmtId="0" fontId="26" fillId="0" borderId="28" xfId="4" applyFont="1" applyBorder="1">
      <alignment vertical="center"/>
    </xf>
    <xf numFmtId="0" fontId="40" fillId="0" borderId="28" xfId="4" applyFont="1" applyBorder="1">
      <alignment vertical="center"/>
    </xf>
    <xf numFmtId="0" fontId="22" fillId="0" borderId="2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40" fillId="0" borderId="30" xfId="4" applyFont="1" applyBorder="1">
      <alignment vertical="center"/>
    </xf>
    <xf numFmtId="0" fontId="40" fillId="0" borderId="21" xfId="4" applyFont="1" applyBorder="1">
      <alignment vertical="center"/>
    </xf>
    <xf numFmtId="0" fontId="40" fillId="0" borderId="30" xfId="4" applyFont="1" applyBorder="1" applyAlignment="1">
      <alignment horizontal="left" vertical="center"/>
    </xf>
    <xf numFmtId="0" fontId="40" fillId="0" borderId="21" xfId="4" applyFont="1" applyBorder="1" applyAlignment="1">
      <alignment horizontal="left" vertical="center"/>
    </xf>
    <xf numFmtId="0" fontId="40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40" fillId="0" borderId="32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40" fillId="0" borderId="27" xfId="4" applyFont="1" applyBorder="1">
      <alignment vertical="center"/>
    </xf>
    <xf numFmtId="0" fontId="40" fillId="0" borderId="33" xfId="4" applyFont="1" applyBorder="1">
      <alignment vertical="center"/>
    </xf>
    <xf numFmtId="0" fontId="40" fillId="0" borderId="34" xfId="4" applyFont="1" applyBorder="1">
      <alignment vertical="center"/>
    </xf>
    <xf numFmtId="0" fontId="26" fillId="0" borderId="21" xfId="4" applyFont="1" applyBorder="1" applyAlignment="1">
      <alignment horizontal="left" vertical="center"/>
    </xf>
    <xf numFmtId="0" fontId="26" fillId="0" borderId="21" xfId="4" applyFont="1" applyBorder="1">
      <alignment vertical="center"/>
    </xf>
    <xf numFmtId="0" fontId="26" fillId="0" borderId="32" xfId="4" applyFont="1" applyBorder="1">
      <alignment vertical="center"/>
    </xf>
    <xf numFmtId="0" fontId="40" fillId="0" borderId="28" xfId="4" applyFont="1" applyBorder="1" applyAlignment="1">
      <alignment horizontal="left" vertical="center"/>
    </xf>
    <xf numFmtId="0" fontId="40" fillId="0" borderId="31" xfId="4" applyFont="1" applyBorder="1" applyAlignment="1">
      <alignment horizontal="left" vertical="center"/>
    </xf>
    <xf numFmtId="58" fontId="26" fillId="0" borderId="32" xfId="4" applyNumberFormat="1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43" xfId="4" applyFont="1" applyBorder="1">
      <alignment vertical="center"/>
    </xf>
    <xf numFmtId="0" fontId="26" fillId="0" borderId="44" xfId="4" applyFont="1" applyBorder="1" applyAlignment="1">
      <alignment horizontal="center" vertical="center"/>
    </xf>
    <xf numFmtId="0" fontId="26" fillId="0" borderId="44" xfId="4" applyFont="1" applyBorder="1" applyAlignment="1">
      <alignment horizontal="left" vertical="center"/>
    </xf>
    <xf numFmtId="0" fontId="40" fillId="0" borderId="43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 wrapText="1"/>
    </xf>
    <xf numFmtId="0" fontId="19" fillId="0" borderId="44" xfId="4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37" fillId="0" borderId="0" xfId="5" applyFont="1" applyAlignment="1">
      <alignment horizontal="center"/>
    </xf>
    <xf numFmtId="0" fontId="21" fillId="0" borderId="46" xfId="4" applyFont="1" applyBorder="1" applyAlignment="1">
      <alignment horizontal="left" vertical="center"/>
    </xf>
    <xf numFmtId="0" fontId="21" fillId="0" borderId="49" xfId="4" applyFont="1" applyBorder="1">
      <alignment vertical="center"/>
    </xf>
    <xf numFmtId="0" fontId="30" fillId="0" borderId="50" xfId="0" applyFont="1" applyBorder="1" applyAlignment="1">
      <alignment vertical="center"/>
    </xf>
    <xf numFmtId="0" fontId="34" fillId="0" borderId="50" xfId="0" applyFont="1" applyBorder="1" applyAlignment="1">
      <alignment horizontal="left" vertical="center"/>
    </xf>
    <xf numFmtId="0" fontId="35" fillId="0" borderId="51" xfId="0" applyFont="1" applyBorder="1" applyAlignment="1">
      <alignment shrinkToFit="1"/>
    </xf>
    <xf numFmtId="0" fontId="32" fillId="0" borderId="52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49" xfId="4" applyFon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28" fillId="0" borderId="57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49" fontId="37" fillId="0" borderId="29" xfId="6" applyNumberFormat="1" applyFont="1" applyBorder="1" applyAlignment="1">
      <alignment horizontal="center" vertical="center"/>
    </xf>
    <xf numFmtId="49" fontId="18" fillId="0" borderId="32" xfId="5" applyNumberFormat="1" applyFont="1" applyBorder="1" applyAlignment="1">
      <alignment horizontal="center"/>
    </xf>
    <xf numFmtId="49" fontId="37" fillId="0" borderId="32" xfId="6" applyNumberFormat="1" applyFont="1" applyBorder="1" applyAlignment="1">
      <alignment horizontal="center" vertical="center"/>
    </xf>
    <xf numFmtId="49" fontId="37" fillId="0" borderId="42" xfId="6" applyNumberFormat="1" applyFont="1" applyBorder="1" applyAlignment="1">
      <alignment horizontal="center" vertical="center"/>
    </xf>
    <xf numFmtId="58" fontId="37" fillId="0" borderId="0" xfId="5" applyNumberFormat="1" applyFont="1" applyAlignment="1">
      <alignment horizontal="left"/>
    </xf>
    <xf numFmtId="0" fontId="27" fillId="0" borderId="58" xfId="4" applyFont="1" applyBorder="1" applyAlignment="1">
      <alignment horizontal="left" vertical="center"/>
    </xf>
    <xf numFmtId="0" fontId="38" fillId="0" borderId="59" xfId="4" applyFont="1" applyBorder="1" applyAlignment="1">
      <alignment horizontal="left" vertical="center"/>
    </xf>
    <xf numFmtId="0" fontId="38" fillId="0" borderId="27" xfId="4" applyFont="1" applyBorder="1" applyAlignment="1">
      <alignment horizontal="center" vertical="center"/>
    </xf>
    <xf numFmtId="0" fontId="38" fillId="0" borderId="28" xfId="4" applyFont="1" applyBorder="1" applyAlignment="1">
      <alignment horizontal="center" vertical="center"/>
    </xf>
    <xf numFmtId="0" fontId="38" fillId="0" borderId="30" xfId="4" applyFont="1" applyBorder="1" applyAlignment="1">
      <alignment horizontal="left" vertical="center"/>
    </xf>
    <xf numFmtId="0" fontId="38" fillId="0" borderId="21" xfId="4" applyFont="1" applyBorder="1" applyAlignment="1">
      <alignment horizontal="left" vertical="center"/>
    </xf>
    <xf numFmtId="0" fontId="38" fillId="0" borderId="30" xfId="4" applyFont="1" applyBorder="1">
      <alignment vertical="center"/>
    </xf>
    <xf numFmtId="49" fontId="22" fillId="0" borderId="21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left" vertical="center"/>
    </xf>
    <xf numFmtId="0" fontId="41" fillId="0" borderId="31" xfId="4" applyFont="1" applyBorder="1">
      <alignment vertical="center"/>
    </xf>
    <xf numFmtId="0" fontId="38" fillId="0" borderId="27" xfId="4" applyFont="1" applyBorder="1">
      <alignment vertical="center"/>
    </xf>
    <xf numFmtId="0" fontId="19" fillId="0" borderId="28" xfId="4" applyBorder="1" applyAlignment="1">
      <alignment horizontal="left" vertical="center"/>
    </xf>
    <xf numFmtId="0" fontId="19" fillId="0" borderId="28" xfId="4" applyBorder="1">
      <alignment vertical="center"/>
    </xf>
    <xf numFmtId="0" fontId="38" fillId="0" borderId="28" xfId="4" applyFont="1" applyBorder="1">
      <alignment vertical="center"/>
    </xf>
    <xf numFmtId="0" fontId="19" fillId="0" borderId="21" xfId="4" applyBorder="1" applyAlignment="1">
      <alignment horizontal="left" vertical="center"/>
    </xf>
    <xf numFmtId="0" fontId="19" fillId="0" borderId="21" xfId="4" applyBorder="1">
      <alignment vertical="center"/>
    </xf>
    <xf numFmtId="0" fontId="38" fillId="0" borderId="21" xfId="4" applyFont="1" applyBorder="1">
      <alignment vertical="center"/>
    </xf>
    <xf numFmtId="0" fontId="38" fillId="0" borderId="30" xfId="4" applyFont="1" applyBorder="1" applyAlignment="1">
      <alignment horizontal="center" vertical="center"/>
    </xf>
    <xf numFmtId="0" fontId="38" fillId="0" borderId="21" xfId="4" applyFont="1" applyBorder="1" applyAlignment="1">
      <alignment horizontal="center" vertical="center"/>
    </xf>
    <xf numFmtId="0" fontId="27" fillId="0" borderId="66" xfId="4" applyFont="1" applyBorder="1">
      <alignment vertical="center"/>
    </xf>
    <xf numFmtId="0" fontId="27" fillId="0" borderId="67" xfId="4" applyFont="1" applyBorder="1">
      <alignment vertical="center"/>
    </xf>
    <xf numFmtId="58" fontId="19" fillId="0" borderId="67" xfId="4" applyNumberForma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18" fillId="0" borderId="0" xfId="5" applyFont="1" applyAlignment="1">
      <alignment horizontal="left"/>
    </xf>
    <xf numFmtId="0" fontId="38" fillId="0" borderId="69" xfId="4" applyFont="1" applyBorder="1">
      <alignment vertical="center"/>
    </xf>
    <xf numFmtId="0" fontId="19" fillId="0" borderId="70" xfId="4" applyBorder="1" applyAlignment="1">
      <alignment horizontal="left" vertical="center"/>
    </xf>
    <xf numFmtId="0" fontId="22" fillId="0" borderId="70" xfId="4" applyFont="1" applyBorder="1" applyAlignment="1">
      <alignment horizontal="left" vertical="center"/>
    </xf>
    <xf numFmtId="0" fontId="19" fillId="0" borderId="70" xfId="4" applyBorder="1">
      <alignment vertical="center"/>
    </xf>
    <xf numFmtId="0" fontId="38" fillId="0" borderId="70" xfId="4" applyFont="1" applyBorder="1">
      <alignment vertical="center"/>
    </xf>
    <xf numFmtId="0" fontId="38" fillId="0" borderId="69" xfId="4" applyFont="1" applyBorder="1" applyAlignment="1">
      <alignment horizontal="center" vertical="center"/>
    </xf>
    <xf numFmtId="0" fontId="22" fillId="0" borderId="70" xfId="4" applyFont="1" applyBorder="1" applyAlignment="1">
      <alignment horizontal="center" vertical="center"/>
    </xf>
    <xf numFmtId="0" fontId="38" fillId="0" borderId="70" xfId="4" applyFont="1" applyBorder="1" applyAlignment="1">
      <alignment horizontal="center" vertical="center"/>
    </xf>
    <xf numFmtId="0" fontId="19" fillId="0" borderId="70" xfId="4" applyBorder="1" applyAlignment="1">
      <alignment horizontal="center" vertical="center"/>
    </xf>
    <xf numFmtId="0" fontId="22" fillId="0" borderId="21" xfId="4" applyFont="1" applyBorder="1" applyAlignment="1">
      <alignment horizontal="center" vertical="center"/>
    </xf>
    <xf numFmtId="0" fontId="19" fillId="0" borderId="21" xfId="4" applyBorder="1" applyAlignment="1">
      <alignment horizontal="center" vertical="center"/>
    </xf>
    <xf numFmtId="0" fontId="43" fillId="0" borderId="78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9" fontId="22" fillId="0" borderId="70" xfId="4" applyNumberFormat="1" applyFont="1" applyBorder="1" applyAlignment="1">
      <alignment horizontal="center" vertical="center"/>
    </xf>
    <xf numFmtId="9" fontId="22" fillId="0" borderId="21" xfId="4" applyNumberFormat="1" applyFont="1" applyBorder="1" applyAlignment="1">
      <alignment horizontal="center" vertical="center"/>
    </xf>
    <xf numFmtId="0" fontId="27" fillId="0" borderId="58" xfId="4" applyFont="1" applyBorder="1">
      <alignment vertical="center"/>
    </xf>
    <xf numFmtId="0" fontId="27" fillId="0" borderId="59" xfId="4" applyFont="1" applyBorder="1">
      <alignment vertical="center"/>
    </xf>
    <xf numFmtId="0" fontId="22" fillId="0" borderId="81" xfId="4" applyFont="1" applyBorder="1">
      <alignment vertical="center"/>
    </xf>
    <xf numFmtId="0" fontId="27" fillId="0" borderId="81" xfId="4" applyFont="1" applyBorder="1">
      <alignment vertical="center"/>
    </xf>
    <xf numFmtId="58" fontId="19" fillId="0" borderId="59" xfId="4" applyNumberFormat="1" applyBorder="1">
      <alignment vertical="center"/>
    </xf>
    <xf numFmtId="0" fontId="22" fillId="0" borderId="74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38" fillId="0" borderId="2" xfId="4" applyFont="1" applyBorder="1" applyAlignment="1">
      <alignment horizontal="center" vertical="center"/>
    </xf>
    <xf numFmtId="0" fontId="46" fillId="0" borderId="44" xfId="4" applyFont="1" applyBorder="1" applyAlignment="1">
      <alignment horizontal="left" vertical="center"/>
    </xf>
    <xf numFmtId="0" fontId="48" fillId="0" borderId="50" xfId="0" applyFont="1" applyBorder="1"/>
    <xf numFmtId="0" fontId="48" fillId="0" borderId="2" xfId="0" applyFont="1" applyBorder="1"/>
    <xf numFmtId="0" fontId="48" fillId="4" borderId="2" xfId="0" applyFont="1" applyFill="1" applyBorder="1"/>
    <xf numFmtId="0" fontId="0" fillId="0" borderId="50" xfId="0" applyBorder="1"/>
    <xf numFmtId="0" fontId="0" fillId="4" borderId="2" xfId="0" applyFill="1" applyBorder="1"/>
    <xf numFmtId="0" fontId="0" fillId="0" borderId="51" xfId="0" applyBorder="1"/>
    <xf numFmtId="0" fontId="0" fillId="0" borderId="52" xfId="0" applyBorder="1"/>
    <xf numFmtId="0" fontId="0" fillId="4" borderId="52" xfId="0" applyFill="1" applyBorder="1"/>
    <xf numFmtId="0" fontId="0" fillId="5" borderId="0" xfId="0" applyFill="1"/>
    <xf numFmtId="0" fontId="48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47" fillId="0" borderId="46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86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0" borderId="87" xfId="0" applyFont="1" applyBorder="1" applyAlignment="1">
      <alignment horizontal="center" vertical="center"/>
    </xf>
    <xf numFmtId="0" fontId="42" fillId="0" borderId="26" xfId="4" applyFont="1" applyBorder="1" applyAlignment="1">
      <alignment horizontal="center" vertical="top"/>
    </xf>
    <xf numFmtId="0" fontId="22" fillId="0" borderId="59" xfId="4" applyFont="1" applyBorder="1" applyAlignment="1">
      <alignment horizontal="center" vertical="center"/>
    </xf>
    <xf numFmtId="0" fontId="27" fillId="0" borderId="59" xfId="4" applyFont="1" applyBorder="1" applyAlignment="1">
      <alignment horizontal="center" vertical="center"/>
    </xf>
    <xf numFmtId="0" fontId="19" fillId="0" borderId="59" xfId="4" applyBorder="1" applyAlignment="1">
      <alignment horizontal="center" vertical="center"/>
    </xf>
    <xf numFmtId="0" fontId="19" fillId="0" borderId="71" xfId="4" applyBorder="1" applyAlignment="1">
      <alignment horizontal="center" vertical="center"/>
    </xf>
    <xf numFmtId="0" fontId="38" fillId="0" borderId="27" xfId="4" applyFont="1" applyBorder="1" applyAlignment="1">
      <alignment horizontal="center" vertical="center"/>
    </xf>
    <xf numFmtId="0" fontId="38" fillId="0" borderId="28" xfId="4" applyFont="1" applyBorder="1" applyAlignment="1">
      <alignment horizontal="center" vertical="center"/>
    </xf>
    <xf numFmtId="0" fontId="38" fillId="0" borderId="41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2" fillId="0" borderId="2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38" fillId="0" borderId="30" xfId="4" applyFont="1" applyBorder="1" applyAlignment="1">
      <alignment horizontal="left" vertical="center"/>
    </xf>
    <xf numFmtId="0" fontId="38" fillId="0" borderId="21" xfId="4" applyFont="1" applyBorder="1" applyAlignment="1">
      <alignment horizontal="left" vertical="center"/>
    </xf>
    <xf numFmtId="14" fontId="22" fillId="0" borderId="21" xfId="4" applyNumberFormat="1" applyFont="1" applyBorder="1" applyAlignment="1">
      <alignment horizontal="center" vertical="center"/>
    </xf>
    <xf numFmtId="14" fontId="22" fillId="0" borderId="29" xfId="4" applyNumberFormat="1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2" fillId="0" borderId="61" xfId="4" applyFont="1" applyBorder="1" applyAlignment="1">
      <alignment horizontal="center" vertical="center"/>
    </xf>
    <xf numFmtId="0" fontId="22" fillId="0" borderId="62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38" fillId="0" borderId="31" xfId="4" applyFont="1" applyBorder="1" applyAlignment="1">
      <alignment horizontal="left" vertical="center"/>
    </xf>
    <xf numFmtId="0" fontId="38" fillId="0" borderId="32" xfId="4" applyFont="1" applyBorder="1" applyAlignment="1">
      <alignment horizontal="left" vertical="center"/>
    </xf>
    <xf numFmtId="14" fontId="22" fillId="0" borderId="32" xfId="4" applyNumberFormat="1" applyFont="1" applyBorder="1" applyAlignment="1">
      <alignment horizontal="center" vertical="center"/>
    </xf>
    <xf numFmtId="14" fontId="22" fillId="0" borderId="42" xfId="4" applyNumberFormat="1" applyFont="1" applyBorder="1" applyAlignment="1">
      <alignment horizontal="center" vertical="center"/>
    </xf>
    <xf numFmtId="0" fontId="38" fillId="0" borderId="75" xfId="4" applyFont="1" applyBorder="1" applyAlignment="1">
      <alignment horizontal="left" vertical="center"/>
    </xf>
    <xf numFmtId="0" fontId="38" fillId="0" borderId="26" xfId="4" applyFont="1" applyBorder="1" applyAlignment="1">
      <alignment horizontal="left" vertical="center"/>
    </xf>
    <xf numFmtId="0" fontId="38" fillId="0" borderId="38" xfId="4" applyFont="1" applyBorder="1" applyAlignment="1">
      <alignment horizontal="left" vertical="center"/>
    </xf>
    <xf numFmtId="0" fontId="38" fillId="0" borderId="83" xfId="4" applyFont="1" applyBorder="1" applyAlignment="1">
      <alignment horizontal="left" vertical="center"/>
    </xf>
    <xf numFmtId="0" fontId="27" fillId="0" borderId="68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73" xfId="4" applyFont="1" applyBorder="1" applyAlignment="1">
      <alignment horizontal="left" vertical="center"/>
    </xf>
    <xf numFmtId="0" fontId="38" fillId="0" borderId="42" xfId="4" applyFont="1" applyBorder="1" applyAlignment="1">
      <alignment horizontal="left" vertical="center"/>
    </xf>
    <xf numFmtId="0" fontId="38" fillId="0" borderId="64" xfId="4" applyFont="1" applyBorder="1" applyAlignment="1">
      <alignment horizontal="left" vertical="center" wrapText="1"/>
    </xf>
    <xf numFmtId="0" fontId="38" fillId="0" borderId="65" xfId="4" applyFont="1" applyBorder="1" applyAlignment="1">
      <alignment horizontal="left" vertical="center" wrapText="1"/>
    </xf>
    <xf numFmtId="0" fontId="38" fillId="0" borderId="45" xfId="4" applyFont="1" applyBorder="1" applyAlignment="1">
      <alignment horizontal="left" vertical="center" wrapText="1"/>
    </xf>
    <xf numFmtId="0" fontId="38" fillId="0" borderId="76" xfId="4" applyFont="1" applyBorder="1" applyAlignment="1">
      <alignment horizontal="left" vertical="center"/>
    </xf>
    <xf numFmtId="0" fontId="38" fillId="0" borderId="77" xfId="4" applyFont="1" applyBorder="1" applyAlignment="1">
      <alignment horizontal="left" vertical="center"/>
    </xf>
    <xf numFmtId="0" fontId="38" fillId="0" borderId="74" xfId="4" applyFont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64" xfId="4" applyNumberFormat="1" applyFont="1" applyBorder="1" applyAlignment="1">
      <alignment horizontal="left" vertical="center"/>
    </xf>
    <xf numFmtId="9" fontId="22" fillId="0" borderId="65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0" fontId="40" fillId="0" borderId="69" xfId="4" applyFont="1" applyBorder="1" applyAlignment="1">
      <alignment horizontal="left" vertical="center"/>
    </xf>
    <xf numFmtId="0" fontId="40" fillId="0" borderId="70" xfId="4" applyFont="1" applyBorder="1" applyAlignment="1">
      <alignment horizontal="left" vertical="center"/>
    </xf>
    <xf numFmtId="0" fontId="40" fillId="0" borderId="74" xfId="4" applyFont="1" applyBorder="1" applyAlignment="1">
      <alignment horizontal="left" vertical="center"/>
    </xf>
    <xf numFmtId="0" fontId="40" fillId="0" borderId="30" xfId="4" applyFont="1" applyBorder="1" applyAlignment="1">
      <alignment horizontal="left" vertical="center"/>
    </xf>
    <xf numFmtId="0" fontId="40" fillId="0" borderId="21" xfId="4" applyFont="1" applyBorder="1" applyAlignment="1">
      <alignment horizontal="left" vertical="center"/>
    </xf>
    <xf numFmtId="0" fontId="40" fillId="0" borderId="62" xfId="4" applyFont="1" applyBorder="1" applyAlignment="1">
      <alignment horizontal="left" vertical="center"/>
    </xf>
    <xf numFmtId="0" fontId="40" fillId="0" borderId="65" xfId="4" applyFont="1" applyBorder="1" applyAlignment="1">
      <alignment horizontal="left" vertical="center"/>
    </xf>
    <xf numFmtId="0" fontId="40" fillId="0" borderId="45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2" fillId="0" borderId="79" xfId="4" applyFont="1" applyBorder="1" applyAlignment="1">
      <alignment horizontal="left" vertical="center"/>
    </xf>
    <xf numFmtId="0" fontId="22" fillId="0" borderId="80" xfId="4" applyFont="1" applyBorder="1" applyAlignment="1">
      <alignment horizontal="left" vertical="center"/>
    </xf>
    <xf numFmtId="0" fontId="22" fillId="0" borderId="8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38" fillId="0" borderId="64" xfId="4" applyFont="1" applyBorder="1" applyAlignment="1">
      <alignment horizontal="left" vertical="center"/>
    </xf>
    <xf numFmtId="0" fontId="38" fillId="0" borderId="65" xfId="4" applyFont="1" applyBorder="1" applyAlignment="1">
      <alignment horizontal="left" vertical="center"/>
    </xf>
    <xf numFmtId="0" fontId="38" fillId="0" borderId="45" xfId="4" applyFont="1" applyBorder="1" applyAlignment="1">
      <alignment horizontal="left" vertical="center"/>
    </xf>
    <xf numFmtId="0" fontId="45" fillId="0" borderId="67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85" xfId="4" applyFont="1" applyBorder="1" applyAlignment="1">
      <alignment horizontal="center" vertical="center"/>
    </xf>
    <xf numFmtId="0" fontId="22" fillId="0" borderId="81" xfId="4" applyFont="1" applyBorder="1" applyAlignment="1">
      <alignment horizontal="center" vertical="center"/>
    </xf>
    <xf numFmtId="0" fontId="22" fillId="0" borderId="83" xfId="4" applyFont="1" applyBorder="1" applyAlignment="1">
      <alignment horizontal="center" vertical="center"/>
    </xf>
    <xf numFmtId="0" fontId="22" fillId="0" borderId="82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83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23" xfId="5" applyFont="1" applyBorder="1" applyAlignment="1">
      <alignment horizontal="center"/>
    </xf>
    <xf numFmtId="0" fontId="39" fillId="0" borderId="26" xfId="4" applyFont="1" applyBorder="1" applyAlignment="1">
      <alignment horizontal="center" vertical="top"/>
    </xf>
    <xf numFmtId="0" fontId="38" fillId="0" borderId="29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38" fillId="0" borderId="0" xfId="4" applyFont="1" applyAlignment="1">
      <alignment horizontal="left" vertical="center"/>
    </xf>
    <xf numFmtId="0" fontId="26" fillId="0" borderId="39" xfId="4" applyFont="1" applyBorder="1" applyAlignment="1">
      <alignment horizontal="left" vertical="center" wrapText="1"/>
    </xf>
    <xf numFmtId="0" fontId="26" fillId="0" borderId="34" xfId="4" applyFont="1" applyBorder="1" applyAlignment="1">
      <alignment horizontal="left" vertical="center" wrapText="1"/>
    </xf>
    <xf numFmtId="0" fontId="26" fillId="0" borderId="63" xfId="4" applyFont="1" applyBorder="1" applyAlignment="1">
      <alignment horizontal="left" vertical="center" wrapText="1"/>
    </xf>
    <xf numFmtId="0" fontId="40" fillId="0" borderId="28" xfId="4" applyFont="1" applyBorder="1" applyAlignment="1">
      <alignment horizontal="left" vertical="center"/>
    </xf>
    <xf numFmtId="0" fontId="40" fillId="0" borderId="41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40" fillId="0" borderId="35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 wrapText="1"/>
    </xf>
    <xf numFmtId="0" fontId="26" fillId="0" borderId="28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0" fillId="0" borderId="27" xfId="4" applyFont="1" applyBorder="1" applyAlignment="1">
      <alignment horizontal="left" vertical="center"/>
    </xf>
    <xf numFmtId="0" fontId="40" fillId="0" borderId="21" xfId="4" applyFont="1" applyBorder="1" applyAlignment="1">
      <alignment horizontal="center" vertical="center"/>
    </xf>
    <xf numFmtId="0" fontId="40" fillId="0" borderId="29" xfId="4" applyFont="1" applyBorder="1" applyAlignment="1">
      <alignment horizontal="center" vertical="center"/>
    </xf>
    <xf numFmtId="0" fontId="38" fillId="0" borderId="31" xfId="4" applyFont="1" applyBorder="1" applyAlignment="1">
      <alignment horizontal="center" vertical="center"/>
    </xf>
    <xf numFmtId="0" fontId="38" fillId="0" borderId="32" xfId="4" applyFont="1" applyBorder="1" applyAlignment="1">
      <alignment horizontal="center" vertical="center"/>
    </xf>
    <xf numFmtId="0" fontId="38" fillId="0" borderId="42" xfId="4" applyFont="1" applyBorder="1" applyAlignment="1">
      <alignment horizontal="center" vertical="center"/>
    </xf>
    <xf numFmtId="0" fontId="40" fillId="0" borderId="29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38" fillId="0" borderId="37" xfId="4" applyFont="1" applyBorder="1" applyAlignment="1">
      <alignment horizontal="left" vertical="center"/>
    </xf>
    <xf numFmtId="0" fontId="38" fillId="0" borderId="36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22" fillId="0" borderId="67" xfId="4" applyFont="1" applyBorder="1" applyAlignment="1">
      <alignment horizontal="center" vertical="center"/>
    </xf>
    <xf numFmtId="0" fontId="27" fillId="0" borderId="67" xfId="4" applyFont="1" applyBorder="1" applyAlignment="1">
      <alignment horizontal="center" vertical="center"/>
    </xf>
    <xf numFmtId="0" fontId="22" fillId="0" borderId="72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7" fillId="0" borderId="70" xfId="4" applyFont="1" applyBorder="1" applyAlignment="1">
      <alignment horizontal="center" vertical="center"/>
    </xf>
    <xf numFmtId="0" fontId="27" fillId="0" borderId="74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18" fillId="0" borderId="49" xfId="4" applyFont="1" applyBorder="1" applyAlignment="1">
      <alignment horizontal="center" vertical="center"/>
    </xf>
    <xf numFmtId="0" fontId="18" fillId="0" borderId="54" xfId="4" applyFont="1" applyBorder="1" applyAlignment="1">
      <alignment horizontal="center" vertical="center"/>
    </xf>
    <xf numFmtId="0" fontId="24" fillId="0" borderId="50" xfId="5" applyFont="1" applyBorder="1" applyAlignment="1">
      <alignment horizontal="center" vertical="center"/>
    </xf>
    <xf numFmtId="0" fontId="18" fillId="0" borderId="49" xfId="5" applyFont="1" applyBorder="1" applyAlignment="1">
      <alignment horizontal="center"/>
    </xf>
    <xf numFmtId="0" fontId="18" fillId="0" borderId="53" xfId="5" applyFont="1" applyBorder="1" applyAlignment="1">
      <alignment horizontal="center"/>
    </xf>
    <xf numFmtId="0" fontId="22" fillId="0" borderId="28" xfId="4" applyFont="1" applyBorder="1" applyAlignment="1">
      <alignment horizontal="left" vertical="center"/>
    </xf>
    <xf numFmtId="0" fontId="26" fillId="0" borderId="28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58" fontId="26" fillId="0" borderId="21" xfId="4" applyNumberFormat="1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40" fillId="0" borderId="32" xfId="4" applyFont="1" applyBorder="1" applyAlignment="1">
      <alignment horizontal="left" vertical="center"/>
    </xf>
    <xf numFmtId="0" fontId="26" fillId="0" borderId="35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0" fontId="26" fillId="0" borderId="3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 wrapText="1"/>
    </xf>
    <xf numFmtId="0" fontId="26" fillId="0" borderId="21" xfId="4" applyFont="1" applyBorder="1" applyAlignment="1">
      <alignment horizontal="left" vertical="center" wrapText="1"/>
    </xf>
    <xf numFmtId="0" fontId="26" fillId="0" borderId="29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2" xfId="4" applyBorder="1" applyAlignment="1">
      <alignment horizontal="center" vertical="center"/>
    </xf>
    <xf numFmtId="0" fontId="40" fillId="0" borderId="38" xfId="4" applyFont="1" applyBorder="1" applyAlignment="1">
      <alignment horizontal="center" vertical="center"/>
    </xf>
    <xf numFmtId="0" fontId="40" fillId="0" borderId="39" xfId="4" applyFont="1" applyBorder="1" applyAlignment="1">
      <alignment horizontal="left" vertical="center"/>
    </xf>
    <xf numFmtId="0" fontId="40" fillId="0" borderId="34" xfId="4" applyFont="1" applyBorder="1" applyAlignment="1">
      <alignment horizontal="left" vertical="center"/>
    </xf>
    <xf numFmtId="0" fontId="26" fillId="0" borderId="37" xfId="4" applyFont="1" applyBorder="1" applyAlignment="1">
      <alignment horizontal="right" vertical="center"/>
    </xf>
    <xf numFmtId="0" fontId="26" fillId="0" borderId="36" xfId="4" applyFont="1" applyBorder="1" applyAlignment="1">
      <alignment horizontal="right" vertical="center"/>
    </xf>
    <xf numFmtId="0" fontId="26" fillId="0" borderId="40" xfId="4" applyFont="1" applyBorder="1" applyAlignment="1">
      <alignment horizontal="right" vertical="center"/>
    </xf>
    <xf numFmtId="0" fontId="38" fillId="0" borderId="27" xfId="4" applyFont="1" applyBorder="1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38" fillId="0" borderId="41" xfId="4" applyFont="1" applyBorder="1" applyAlignment="1">
      <alignment horizontal="left" vertical="center"/>
    </xf>
    <xf numFmtId="0" fontId="40" fillId="0" borderId="40" xfId="4" applyFont="1" applyBorder="1" applyAlignment="1">
      <alignment horizontal="left" vertical="center"/>
    </xf>
    <xf numFmtId="0" fontId="26" fillId="0" borderId="32" xfId="4" applyFont="1" applyBorder="1" applyAlignment="1">
      <alignment horizontal="center" vertical="center"/>
    </xf>
    <xf numFmtId="0" fontId="40" fillId="0" borderId="32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62" fillId="0" borderId="8" xfId="0" applyFont="1" applyBorder="1" applyAlignment="1">
      <alignment horizontal="center" vertical="center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2</xdr:row>
      <xdr:rowOff>60960</xdr:rowOff>
    </xdr:from>
    <xdr:to>
      <xdr:col>8</xdr:col>
      <xdr:colOff>1033145</xdr:colOff>
      <xdr:row>3</xdr:row>
      <xdr:rowOff>295910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2885" y="641985"/>
          <a:ext cx="101028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1" customWidth="1"/>
    <col min="3" max="3" width="10.125" customWidth="1"/>
  </cols>
  <sheetData>
    <row r="1" spans="1:2" ht="21" customHeight="1">
      <c r="A1" s="212"/>
      <c r="B1" s="213" t="s">
        <v>0</v>
      </c>
    </row>
    <row r="2" spans="1:2">
      <c r="A2" s="6">
        <v>1</v>
      </c>
      <c r="B2" s="214" t="s">
        <v>1</v>
      </c>
    </row>
    <row r="3" spans="1:2">
      <c r="A3" s="6">
        <v>2</v>
      </c>
      <c r="B3" s="214" t="s">
        <v>2</v>
      </c>
    </row>
    <row r="4" spans="1:2">
      <c r="A4" s="6">
        <v>3</v>
      </c>
      <c r="B4" s="214" t="s">
        <v>3</v>
      </c>
    </row>
    <row r="5" spans="1:2">
      <c r="A5" s="6">
        <v>4</v>
      </c>
      <c r="B5" s="214" t="s">
        <v>4</v>
      </c>
    </row>
    <row r="6" spans="1:2">
      <c r="A6" s="6">
        <v>5</v>
      </c>
      <c r="B6" s="214" t="s">
        <v>5</v>
      </c>
    </row>
    <row r="7" spans="1:2">
      <c r="A7" s="6">
        <v>6</v>
      </c>
      <c r="B7" s="214" t="s">
        <v>6</v>
      </c>
    </row>
    <row r="8" spans="1:2" s="210" customFormat="1" ht="15" customHeight="1">
      <c r="A8" s="215">
        <v>7</v>
      </c>
      <c r="B8" s="216" t="s">
        <v>7</v>
      </c>
    </row>
    <row r="9" spans="1:2" ht="18.95" customHeight="1">
      <c r="A9" s="212"/>
      <c r="B9" s="217" t="s">
        <v>8</v>
      </c>
    </row>
    <row r="10" spans="1:2" ht="15.95" customHeight="1">
      <c r="A10" s="6">
        <v>1</v>
      </c>
      <c r="B10" s="218" t="s">
        <v>9</v>
      </c>
    </row>
    <row r="11" spans="1:2">
      <c r="A11" s="6">
        <v>2</v>
      </c>
      <c r="B11" s="214" t="s">
        <v>10</v>
      </c>
    </row>
    <row r="12" spans="1:2">
      <c r="A12" s="6">
        <v>3</v>
      </c>
      <c r="B12" s="216" t="s">
        <v>11</v>
      </c>
    </row>
    <row r="13" spans="1:2">
      <c r="A13" s="6">
        <v>4</v>
      </c>
      <c r="B13" s="214" t="s">
        <v>12</v>
      </c>
    </row>
    <row r="14" spans="1:2">
      <c r="A14" s="6">
        <v>5</v>
      </c>
      <c r="B14" s="214" t="s">
        <v>13</v>
      </c>
    </row>
    <row r="15" spans="1:2">
      <c r="A15" s="6">
        <v>6</v>
      </c>
      <c r="B15" s="214" t="s">
        <v>14</v>
      </c>
    </row>
    <row r="16" spans="1:2">
      <c r="A16" s="6">
        <v>7</v>
      </c>
      <c r="B16" s="214" t="s">
        <v>15</v>
      </c>
    </row>
    <row r="17" spans="1:2">
      <c r="A17" s="6">
        <v>8</v>
      </c>
      <c r="B17" s="214" t="s">
        <v>16</v>
      </c>
    </row>
    <row r="18" spans="1:2">
      <c r="A18" s="6">
        <v>9</v>
      </c>
      <c r="B18" s="214" t="s">
        <v>17</v>
      </c>
    </row>
    <row r="19" spans="1:2">
      <c r="A19" s="6"/>
      <c r="B19" s="214"/>
    </row>
    <row r="20" spans="1:2" ht="20.25">
      <c r="A20" s="212"/>
      <c r="B20" s="213" t="s">
        <v>18</v>
      </c>
    </row>
    <row r="21" spans="1:2">
      <c r="A21" s="6">
        <v>1</v>
      </c>
      <c r="B21" s="214" t="s">
        <v>19</v>
      </c>
    </row>
    <row r="22" spans="1:2">
      <c r="A22" s="6">
        <v>2</v>
      </c>
      <c r="B22" s="214" t="s">
        <v>20</v>
      </c>
    </row>
    <row r="23" spans="1:2">
      <c r="A23" s="6">
        <v>3</v>
      </c>
      <c r="B23" s="214" t="s">
        <v>21</v>
      </c>
    </row>
    <row r="24" spans="1:2">
      <c r="A24" s="6">
        <v>4</v>
      </c>
      <c r="B24" s="214" t="s">
        <v>22</v>
      </c>
    </row>
    <row r="25" spans="1:2">
      <c r="A25" s="6">
        <v>5</v>
      </c>
      <c r="B25" s="214" t="s">
        <v>23</v>
      </c>
    </row>
    <row r="26" spans="1:2">
      <c r="A26" s="6">
        <v>6</v>
      </c>
      <c r="B26" s="214" t="s">
        <v>24</v>
      </c>
    </row>
    <row r="27" spans="1:2">
      <c r="A27" s="6">
        <v>7</v>
      </c>
      <c r="B27" s="214" t="s">
        <v>25</v>
      </c>
    </row>
    <row r="28" spans="1:2">
      <c r="A28" s="6"/>
      <c r="B28" s="214"/>
    </row>
    <row r="29" spans="1:2" ht="20.25">
      <c r="A29" s="212"/>
      <c r="B29" s="213" t="s">
        <v>26</v>
      </c>
    </row>
    <row r="30" spans="1:2">
      <c r="A30" s="6">
        <v>1</v>
      </c>
      <c r="B30" s="214" t="s">
        <v>27</v>
      </c>
    </row>
    <row r="31" spans="1:2">
      <c r="A31" s="6">
        <v>2</v>
      </c>
      <c r="B31" s="214" t="s">
        <v>28</v>
      </c>
    </row>
    <row r="32" spans="1:2">
      <c r="A32" s="6">
        <v>3</v>
      </c>
      <c r="B32" s="214" t="s">
        <v>29</v>
      </c>
    </row>
    <row r="33" spans="1:2" ht="28.5">
      <c r="A33" s="6">
        <v>4</v>
      </c>
      <c r="B33" s="214" t="s">
        <v>30</v>
      </c>
    </row>
    <row r="34" spans="1:2">
      <c r="A34" s="6">
        <v>5</v>
      </c>
      <c r="B34" s="214" t="s">
        <v>31</v>
      </c>
    </row>
    <row r="35" spans="1:2">
      <c r="A35" s="6">
        <v>6</v>
      </c>
      <c r="B35" s="214" t="s">
        <v>32</v>
      </c>
    </row>
    <row r="36" spans="1:2">
      <c r="A36" s="6">
        <v>7</v>
      </c>
      <c r="B36" s="214" t="s">
        <v>33</v>
      </c>
    </row>
    <row r="37" spans="1:2">
      <c r="A37" s="6"/>
      <c r="B37" s="214"/>
    </row>
    <row r="39" spans="1:2">
      <c r="A39" s="219" t="s">
        <v>34</v>
      </c>
      <c r="B39" s="220"/>
    </row>
  </sheetData>
  <phoneticPr fontId="6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4" sqref="G4:J7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6" t="s">
        <v>278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s="1" customFormat="1" ht="16.5">
      <c r="A2" s="413" t="s">
        <v>248</v>
      </c>
      <c r="B2" s="414" t="s">
        <v>253</v>
      </c>
      <c r="C2" s="414" t="s">
        <v>249</v>
      </c>
      <c r="D2" s="414" t="s">
        <v>250</v>
      </c>
      <c r="E2" s="414" t="s">
        <v>251</v>
      </c>
      <c r="F2" s="414" t="s">
        <v>252</v>
      </c>
      <c r="G2" s="413" t="s">
        <v>279</v>
      </c>
      <c r="H2" s="413"/>
      <c r="I2" s="413" t="s">
        <v>280</v>
      </c>
      <c r="J2" s="413"/>
      <c r="K2" s="423" t="s">
        <v>281</v>
      </c>
      <c r="L2" s="425" t="s">
        <v>282</v>
      </c>
      <c r="M2" s="427" t="s">
        <v>283</v>
      </c>
    </row>
    <row r="3" spans="1:13" s="1" customFormat="1" ht="16.5">
      <c r="A3" s="413"/>
      <c r="B3" s="415"/>
      <c r="C3" s="415"/>
      <c r="D3" s="415"/>
      <c r="E3" s="415"/>
      <c r="F3" s="415"/>
      <c r="G3" s="3" t="s">
        <v>284</v>
      </c>
      <c r="H3" s="3" t="s">
        <v>285</v>
      </c>
      <c r="I3" s="3" t="s">
        <v>284</v>
      </c>
      <c r="J3" s="3" t="s">
        <v>285</v>
      </c>
      <c r="K3" s="424"/>
      <c r="L3" s="426"/>
      <c r="M3" s="428"/>
    </row>
    <row r="4" spans="1:13" ht="21.95" customHeight="1">
      <c r="A4" s="32">
        <v>1</v>
      </c>
      <c r="B4" s="18" t="s">
        <v>267</v>
      </c>
      <c r="C4" s="16" t="s">
        <v>263</v>
      </c>
      <c r="D4" s="17" t="s">
        <v>264</v>
      </c>
      <c r="E4" s="18" t="s">
        <v>265</v>
      </c>
      <c r="F4" s="19" t="s">
        <v>266</v>
      </c>
      <c r="G4" s="33">
        <v>-0.01</v>
      </c>
      <c r="H4" s="33">
        <v>0</v>
      </c>
      <c r="I4" s="33">
        <v>-0.01</v>
      </c>
      <c r="J4" s="33">
        <v>-0.01</v>
      </c>
      <c r="K4" s="36"/>
      <c r="L4" s="5" t="s">
        <v>95</v>
      </c>
      <c r="M4" s="5" t="s">
        <v>286</v>
      </c>
    </row>
    <row r="5" spans="1:13" ht="21.95" customHeight="1">
      <c r="A5" s="32">
        <v>2</v>
      </c>
      <c r="B5" s="18" t="s">
        <v>267</v>
      </c>
      <c r="C5" s="16" t="s">
        <v>268</v>
      </c>
      <c r="D5" s="17" t="s">
        <v>264</v>
      </c>
      <c r="E5" s="18" t="s">
        <v>269</v>
      </c>
      <c r="F5" s="19" t="s">
        <v>266</v>
      </c>
      <c r="G5" s="33">
        <v>-0.01</v>
      </c>
      <c r="H5" s="33">
        <v>0</v>
      </c>
      <c r="I5" s="33">
        <v>-0.01</v>
      </c>
      <c r="J5" s="33">
        <v>-0.01</v>
      </c>
      <c r="K5" s="36"/>
      <c r="L5" s="5" t="s">
        <v>95</v>
      </c>
      <c r="M5" s="5" t="s">
        <v>286</v>
      </c>
    </row>
    <row r="6" spans="1:13" ht="21.95" customHeight="1">
      <c r="A6" s="32">
        <v>3</v>
      </c>
      <c r="B6" s="18" t="s">
        <v>267</v>
      </c>
      <c r="C6" s="16" t="s">
        <v>270</v>
      </c>
      <c r="D6" s="17" t="s">
        <v>264</v>
      </c>
      <c r="E6" s="18" t="s">
        <v>271</v>
      </c>
      <c r="F6" s="19" t="s">
        <v>266</v>
      </c>
      <c r="G6" s="33">
        <v>-0.01</v>
      </c>
      <c r="H6" s="33">
        <v>-0.01</v>
      </c>
      <c r="I6" s="33">
        <v>-0.02</v>
      </c>
      <c r="J6" s="33">
        <v>-0.01</v>
      </c>
      <c r="K6" s="36"/>
      <c r="L6" s="5" t="s">
        <v>95</v>
      </c>
      <c r="M6" s="5" t="s">
        <v>286</v>
      </c>
    </row>
    <row r="7" spans="1:13" ht="21.95" customHeight="1">
      <c r="A7" s="32">
        <v>4</v>
      </c>
      <c r="B7" s="18" t="s">
        <v>267</v>
      </c>
      <c r="C7" s="16" t="s">
        <v>272</v>
      </c>
      <c r="D7" s="17" t="s">
        <v>264</v>
      </c>
      <c r="E7" s="18" t="s">
        <v>273</v>
      </c>
      <c r="F7" s="19" t="s">
        <v>266</v>
      </c>
      <c r="G7" s="33">
        <v>-0.01</v>
      </c>
      <c r="H7" s="33">
        <v>0</v>
      </c>
      <c r="I7" s="33">
        <v>-0.01</v>
      </c>
      <c r="J7" s="33">
        <v>-0.01</v>
      </c>
      <c r="K7" s="36"/>
      <c r="L7" s="5" t="s">
        <v>95</v>
      </c>
      <c r="M7" s="5" t="s">
        <v>286</v>
      </c>
    </row>
    <row r="8" spans="1:13" ht="21.95" customHeight="1">
      <c r="A8" s="32">
        <v>5</v>
      </c>
      <c r="B8" s="18" t="s">
        <v>267</v>
      </c>
      <c r="C8" s="31">
        <v>30921266</v>
      </c>
      <c r="D8" s="17" t="s">
        <v>274</v>
      </c>
      <c r="E8" s="17" t="s">
        <v>265</v>
      </c>
      <c r="F8" s="19" t="s">
        <v>62</v>
      </c>
      <c r="G8" s="33">
        <v>-0.01</v>
      </c>
      <c r="H8" s="33">
        <v>-0.02</v>
      </c>
      <c r="I8" s="33">
        <v>-0.02</v>
      </c>
      <c r="J8" s="33">
        <v>-0.01</v>
      </c>
      <c r="K8" s="36"/>
      <c r="L8" s="5" t="s">
        <v>95</v>
      </c>
      <c r="M8" s="5" t="s">
        <v>286</v>
      </c>
    </row>
    <row r="9" spans="1:13" ht="21.95" customHeight="1">
      <c r="A9" s="32">
        <v>6</v>
      </c>
      <c r="B9" s="18" t="s">
        <v>267</v>
      </c>
      <c r="C9" s="31">
        <v>30921269</v>
      </c>
      <c r="D9" s="17" t="s">
        <v>274</v>
      </c>
      <c r="E9" s="17" t="s">
        <v>269</v>
      </c>
      <c r="F9" s="19" t="s">
        <v>62</v>
      </c>
      <c r="G9" s="33">
        <v>-0.01</v>
      </c>
      <c r="H9" s="33">
        <v>-0.01</v>
      </c>
      <c r="I9" s="33">
        <v>-0.02</v>
      </c>
      <c r="J9" s="33">
        <v>-0.02</v>
      </c>
      <c r="K9" s="36"/>
      <c r="L9" s="5" t="s">
        <v>95</v>
      </c>
      <c r="M9" s="5" t="s">
        <v>286</v>
      </c>
    </row>
    <row r="10" spans="1:13" ht="21.95" customHeight="1">
      <c r="A10" s="32">
        <v>7</v>
      </c>
      <c r="B10" s="18" t="s">
        <v>267</v>
      </c>
      <c r="C10" s="31">
        <v>30921267</v>
      </c>
      <c r="D10" s="17" t="s">
        <v>274</v>
      </c>
      <c r="E10" s="17" t="s">
        <v>271</v>
      </c>
      <c r="F10" s="19" t="s">
        <v>62</v>
      </c>
      <c r="G10" s="33">
        <v>-0.01</v>
      </c>
      <c r="H10" s="33">
        <v>-0.02</v>
      </c>
      <c r="I10" s="33">
        <v>-0.01</v>
      </c>
      <c r="J10" s="33">
        <v>-0.01</v>
      </c>
      <c r="K10" s="36"/>
      <c r="L10" s="5" t="s">
        <v>95</v>
      </c>
      <c r="M10" s="5" t="s">
        <v>286</v>
      </c>
    </row>
    <row r="11" spans="1:13" ht="21.95" customHeight="1">
      <c r="A11" s="32">
        <v>8</v>
      </c>
      <c r="B11" s="18" t="s">
        <v>267</v>
      </c>
      <c r="C11" s="31">
        <v>30921268</v>
      </c>
      <c r="D11" s="17" t="s">
        <v>274</v>
      </c>
      <c r="E11" s="17" t="s">
        <v>273</v>
      </c>
      <c r="F11" s="19" t="s">
        <v>62</v>
      </c>
      <c r="G11" s="33">
        <v>-0.01</v>
      </c>
      <c r="H11" s="33">
        <v>-0.01</v>
      </c>
      <c r="I11" s="33">
        <v>-0.01</v>
      </c>
      <c r="J11" s="33">
        <v>-0.02</v>
      </c>
      <c r="K11" s="36"/>
      <c r="L11" s="5" t="s">
        <v>95</v>
      </c>
      <c r="M11" s="5" t="s">
        <v>286</v>
      </c>
    </row>
    <row r="12" spans="1:13" s="2" customFormat="1" ht="18.75">
      <c r="A12" s="9" t="s">
        <v>275</v>
      </c>
      <c r="B12" s="10"/>
      <c r="C12" s="10"/>
      <c r="D12" s="34"/>
      <c r="E12" s="11"/>
      <c r="F12" s="35"/>
      <c r="G12" s="21"/>
      <c r="H12" s="407" t="s">
        <v>276</v>
      </c>
      <c r="I12" s="408"/>
      <c r="J12" s="408"/>
      <c r="K12" s="409"/>
      <c r="L12" s="418"/>
      <c r="M12" s="419"/>
    </row>
    <row r="13" spans="1:13" ht="84" customHeight="1">
      <c r="A13" s="420" t="s">
        <v>287</v>
      </c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2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1" type="noConversion"/>
  <dataValidations count="1">
    <dataValidation type="list" allowBlank="1" showInputMessage="1" showErrorMessage="1" sqref="M4 M1:M3 M5:M6 M7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G15" sqref="G14:G15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6" t="s">
        <v>288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s="1" customFormat="1" ht="15.95" customHeight="1">
      <c r="A2" s="414" t="s">
        <v>289</v>
      </c>
      <c r="B2" s="414" t="s">
        <v>253</v>
      </c>
      <c r="C2" s="414" t="s">
        <v>249</v>
      </c>
      <c r="D2" s="414" t="s">
        <v>250</v>
      </c>
      <c r="E2" s="414" t="s">
        <v>251</v>
      </c>
      <c r="F2" s="414" t="s">
        <v>252</v>
      </c>
      <c r="G2" s="429" t="s">
        <v>290</v>
      </c>
      <c r="H2" s="430"/>
      <c r="I2" s="431"/>
      <c r="J2" s="429" t="s">
        <v>291</v>
      </c>
      <c r="K2" s="430"/>
      <c r="L2" s="431"/>
      <c r="M2" s="429" t="s">
        <v>292</v>
      </c>
      <c r="N2" s="430"/>
      <c r="O2" s="431"/>
      <c r="P2" s="429" t="s">
        <v>293</v>
      </c>
      <c r="Q2" s="430"/>
      <c r="R2" s="431"/>
      <c r="S2" s="430" t="s">
        <v>294</v>
      </c>
      <c r="T2" s="430"/>
      <c r="U2" s="431"/>
      <c r="V2" s="454" t="s">
        <v>295</v>
      </c>
      <c r="W2" s="454" t="s">
        <v>262</v>
      </c>
    </row>
    <row r="3" spans="1:23" s="1" customFormat="1" ht="16.5">
      <c r="A3" s="415"/>
      <c r="B3" s="444"/>
      <c r="C3" s="444"/>
      <c r="D3" s="444"/>
      <c r="E3" s="444"/>
      <c r="F3" s="444"/>
      <c r="G3" s="3" t="s">
        <v>296</v>
      </c>
      <c r="H3" s="3" t="s">
        <v>67</v>
      </c>
      <c r="I3" s="3" t="s">
        <v>253</v>
      </c>
      <c r="J3" s="3" t="s">
        <v>296</v>
      </c>
      <c r="K3" s="3" t="s">
        <v>67</v>
      </c>
      <c r="L3" s="3" t="s">
        <v>253</v>
      </c>
      <c r="M3" s="3" t="s">
        <v>296</v>
      </c>
      <c r="N3" s="3" t="s">
        <v>67</v>
      </c>
      <c r="O3" s="3" t="s">
        <v>253</v>
      </c>
      <c r="P3" s="3" t="s">
        <v>296</v>
      </c>
      <c r="Q3" s="3" t="s">
        <v>67</v>
      </c>
      <c r="R3" s="3" t="s">
        <v>253</v>
      </c>
      <c r="S3" s="3" t="s">
        <v>296</v>
      </c>
      <c r="T3" s="3" t="s">
        <v>67</v>
      </c>
      <c r="U3" s="3" t="s">
        <v>253</v>
      </c>
      <c r="V3" s="455"/>
      <c r="W3" s="455"/>
    </row>
    <row r="4" spans="1:23" ht="16.5">
      <c r="A4" s="439" t="s">
        <v>297</v>
      </c>
      <c r="B4" s="445" t="s">
        <v>267</v>
      </c>
      <c r="C4" s="16" t="s">
        <v>263</v>
      </c>
      <c r="D4" s="448" t="s">
        <v>264</v>
      </c>
      <c r="E4" s="18" t="s">
        <v>265</v>
      </c>
      <c r="F4" s="448" t="s">
        <v>298</v>
      </c>
      <c r="G4" s="28"/>
      <c r="H4" s="29"/>
      <c r="I4" s="29"/>
      <c r="J4" s="29"/>
      <c r="K4" s="20"/>
      <c r="L4" s="20"/>
      <c r="M4" s="5"/>
      <c r="N4" s="5"/>
      <c r="O4" s="5"/>
      <c r="P4" s="5"/>
      <c r="Q4" s="5"/>
      <c r="R4" s="5"/>
      <c r="S4" s="5"/>
      <c r="T4" s="5"/>
      <c r="U4" s="5"/>
      <c r="V4" s="5" t="s">
        <v>299</v>
      </c>
      <c r="W4" s="5"/>
    </row>
    <row r="5" spans="1:23" ht="16.5">
      <c r="A5" s="440"/>
      <c r="B5" s="446"/>
      <c r="C5" s="16" t="s">
        <v>268</v>
      </c>
      <c r="D5" s="449"/>
      <c r="E5" s="18" t="s">
        <v>269</v>
      </c>
      <c r="F5" s="449"/>
      <c r="G5" s="432" t="s">
        <v>300</v>
      </c>
      <c r="H5" s="433"/>
      <c r="I5" s="434"/>
      <c r="J5" s="432" t="s">
        <v>301</v>
      </c>
      <c r="K5" s="433"/>
      <c r="L5" s="434"/>
      <c r="M5" s="429" t="s">
        <v>302</v>
      </c>
      <c r="N5" s="430"/>
      <c r="O5" s="431"/>
      <c r="P5" s="429" t="s">
        <v>303</v>
      </c>
      <c r="Q5" s="430"/>
      <c r="R5" s="431"/>
      <c r="S5" s="430" t="s">
        <v>304</v>
      </c>
      <c r="T5" s="430"/>
      <c r="U5" s="431"/>
      <c r="V5" s="5"/>
      <c r="W5" s="5"/>
    </row>
    <row r="6" spans="1:23" ht="16.5">
      <c r="A6" s="440"/>
      <c r="B6" s="446"/>
      <c r="C6" s="16" t="s">
        <v>270</v>
      </c>
      <c r="D6" s="449"/>
      <c r="E6" s="18" t="s">
        <v>271</v>
      </c>
      <c r="F6" s="449"/>
      <c r="G6" s="30" t="s">
        <v>296</v>
      </c>
      <c r="H6" s="30" t="s">
        <v>67</v>
      </c>
      <c r="I6" s="30" t="s">
        <v>253</v>
      </c>
      <c r="J6" s="30" t="s">
        <v>296</v>
      </c>
      <c r="K6" s="30" t="s">
        <v>67</v>
      </c>
      <c r="L6" s="30" t="s">
        <v>253</v>
      </c>
      <c r="M6" s="3" t="s">
        <v>296</v>
      </c>
      <c r="N6" s="3" t="s">
        <v>67</v>
      </c>
      <c r="O6" s="3" t="s">
        <v>253</v>
      </c>
      <c r="P6" s="3" t="s">
        <v>296</v>
      </c>
      <c r="Q6" s="3" t="s">
        <v>67</v>
      </c>
      <c r="R6" s="3" t="s">
        <v>253</v>
      </c>
      <c r="S6" s="3" t="s">
        <v>296</v>
      </c>
      <c r="T6" s="3" t="s">
        <v>67</v>
      </c>
      <c r="U6" s="3" t="s">
        <v>253</v>
      </c>
      <c r="V6" s="5"/>
      <c r="W6" s="5"/>
    </row>
    <row r="7" spans="1:23" ht="16.5">
      <c r="A7" s="441"/>
      <c r="B7" s="447"/>
      <c r="C7" s="16" t="s">
        <v>272</v>
      </c>
      <c r="D7" s="450"/>
      <c r="E7" s="18" t="s">
        <v>273</v>
      </c>
      <c r="F7" s="449"/>
      <c r="G7" s="20"/>
      <c r="H7" s="29"/>
      <c r="I7" s="29"/>
      <c r="J7" s="29"/>
      <c r="K7" s="29"/>
      <c r="L7" s="20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">
      <c r="A8" s="439"/>
      <c r="B8" s="445" t="s">
        <v>267</v>
      </c>
      <c r="C8" s="31">
        <v>30921266</v>
      </c>
      <c r="D8" s="451" t="s">
        <v>274</v>
      </c>
      <c r="E8" s="17" t="s">
        <v>265</v>
      </c>
      <c r="F8" s="449"/>
      <c r="G8" s="5"/>
      <c r="H8" s="29"/>
      <c r="I8" s="2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40"/>
      <c r="B9" s="446"/>
      <c r="C9" s="31">
        <v>30921269</v>
      </c>
      <c r="D9" s="452"/>
      <c r="E9" s="17" t="s">
        <v>269</v>
      </c>
      <c r="F9" s="449"/>
      <c r="G9" s="5"/>
      <c r="H9" s="29"/>
      <c r="I9" s="2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">
      <c r="A10" s="439"/>
      <c r="B10" s="446"/>
      <c r="C10" s="31">
        <v>30921267</v>
      </c>
      <c r="D10" s="452"/>
      <c r="E10" s="17" t="s">
        <v>271</v>
      </c>
      <c r="F10" s="449"/>
      <c r="G10" s="5"/>
      <c r="H10" s="29"/>
      <c r="I10" s="2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">
      <c r="A11" s="440"/>
      <c r="B11" s="447"/>
      <c r="C11" s="31">
        <v>30921268</v>
      </c>
      <c r="D11" s="453"/>
      <c r="E11" s="17" t="s">
        <v>273</v>
      </c>
      <c r="F11" s="45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2"/>
      <c r="B12" s="442"/>
      <c r="C12" s="442"/>
      <c r="D12" s="442"/>
      <c r="E12" s="442"/>
      <c r="F12" s="44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3"/>
      <c r="B13" s="443"/>
      <c r="C13" s="443"/>
      <c r="D13" s="443"/>
      <c r="E13" s="443"/>
      <c r="F13" s="44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2"/>
      <c r="B14" s="442"/>
      <c r="C14" s="442"/>
      <c r="D14" s="442"/>
      <c r="E14" s="442"/>
      <c r="F14" s="44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3"/>
      <c r="B15" s="443"/>
      <c r="C15" s="443"/>
      <c r="D15" s="443"/>
      <c r="E15" s="443"/>
      <c r="F15" s="44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07" t="s">
        <v>275</v>
      </c>
      <c r="B17" s="408"/>
      <c r="C17" s="408"/>
      <c r="D17" s="408"/>
      <c r="E17" s="409"/>
      <c r="F17" s="435"/>
      <c r="G17" s="436"/>
      <c r="H17" s="27"/>
      <c r="I17" s="27"/>
      <c r="J17" s="407" t="s">
        <v>276</v>
      </c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9"/>
      <c r="V17" s="10"/>
      <c r="W17" s="13"/>
    </row>
    <row r="18" spans="1:23" ht="80.099999999999994" customHeight="1">
      <c r="A18" s="437" t="s">
        <v>305</v>
      </c>
      <c r="B18" s="437"/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</row>
  </sheetData>
  <mergeCells count="43">
    <mergeCell ref="E12:E13"/>
    <mergeCell ref="E14:E15"/>
    <mergeCell ref="F2:F3"/>
    <mergeCell ref="F4:F11"/>
    <mergeCell ref="F12:F13"/>
    <mergeCell ref="F14:F15"/>
    <mergeCell ref="C12:C13"/>
    <mergeCell ref="C14:C15"/>
    <mergeCell ref="D2:D3"/>
    <mergeCell ref="D4:D7"/>
    <mergeCell ref="D8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6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6" t="s">
        <v>306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1" customFormat="1" ht="16.5">
      <c r="A2" s="23" t="s">
        <v>307</v>
      </c>
      <c r="B2" s="24" t="s">
        <v>249</v>
      </c>
      <c r="C2" s="24" t="s">
        <v>250</v>
      </c>
      <c r="D2" s="24" t="s">
        <v>251</v>
      </c>
      <c r="E2" s="24" t="s">
        <v>252</v>
      </c>
      <c r="F2" s="24" t="s">
        <v>253</v>
      </c>
      <c r="G2" s="23" t="s">
        <v>308</v>
      </c>
      <c r="H2" s="23" t="s">
        <v>309</v>
      </c>
      <c r="I2" s="23" t="s">
        <v>310</v>
      </c>
      <c r="J2" s="23" t="s">
        <v>309</v>
      </c>
      <c r="K2" s="23" t="s">
        <v>311</v>
      </c>
      <c r="L2" s="23" t="s">
        <v>309</v>
      </c>
      <c r="M2" s="24" t="s">
        <v>295</v>
      </c>
      <c r="N2" s="24" t="s">
        <v>262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5" t="s">
        <v>307</v>
      </c>
      <c r="B4" s="26" t="s">
        <v>312</v>
      </c>
      <c r="C4" s="26" t="s">
        <v>296</v>
      </c>
      <c r="D4" s="26" t="s">
        <v>251</v>
      </c>
      <c r="E4" s="24" t="s">
        <v>252</v>
      </c>
      <c r="F4" s="24" t="s">
        <v>253</v>
      </c>
      <c r="G4" s="23" t="s">
        <v>308</v>
      </c>
      <c r="H4" s="23" t="s">
        <v>309</v>
      </c>
      <c r="I4" s="23" t="s">
        <v>310</v>
      </c>
      <c r="J4" s="23" t="s">
        <v>309</v>
      </c>
      <c r="K4" s="23" t="s">
        <v>311</v>
      </c>
      <c r="L4" s="23" t="s">
        <v>309</v>
      </c>
      <c r="M4" s="24" t="s">
        <v>295</v>
      </c>
      <c r="N4" s="24" t="s">
        <v>262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07" t="s">
        <v>313</v>
      </c>
      <c r="B11" s="408"/>
      <c r="C11" s="408"/>
      <c r="D11" s="409"/>
      <c r="E11" s="435"/>
      <c r="F11" s="456"/>
      <c r="G11" s="436"/>
      <c r="H11" s="27"/>
      <c r="I11" s="407" t="s">
        <v>314</v>
      </c>
      <c r="J11" s="408"/>
      <c r="K11" s="408"/>
      <c r="L11" s="10"/>
      <c r="M11" s="10"/>
      <c r="N11" s="13"/>
    </row>
    <row r="12" spans="1:14" ht="16.5">
      <c r="A12" s="457" t="s">
        <v>315</v>
      </c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</row>
  </sheetData>
  <mergeCells count="5">
    <mergeCell ref="A1:N1"/>
    <mergeCell ref="A11:D11"/>
    <mergeCell ref="E11:G11"/>
    <mergeCell ref="I11:K11"/>
    <mergeCell ref="A12:N12"/>
  </mergeCells>
  <phoneticPr fontId="6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G18" sqref="G17:G18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spans="1:12" ht="29.25">
      <c r="A1" s="406" t="s">
        <v>316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2" s="1" customFormat="1" ht="16.5">
      <c r="A2" s="3" t="s">
        <v>289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317</v>
      </c>
      <c r="H2" s="3" t="s">
        <v>318</v>
      </c>
      <c r="I2" s="3" t="s">
        <v>319</v>
      </c>
      <c r="J2" s="3" t="s">
        <v>320</v>
      </c>
      <c r="K2" s="4" t="s">
        <v>295</v>
      </c>
      <c r="L2" s="4" t="s">
        <v>262</v>
      </c>
    </row>
    <row r="3" spans="1:12" ht="30" customHeight="1">
      <c r="A3" s="14" t="s">
        <v>297</v>
      </c>
      <c r="B3" s="15" t="s">
        <v>267</v>
      </c>
      <c r="C3" s="16" t="s">
        <v>263</v>
      </c>
      <c r="D3" s="17" t="s">
        <v>264</v>
      </c>
      <c r="E3" s="18" t="s">
        <v>265</v>
      </c>
      <c r="F3" s="19" t="s">
        <v>266</v>
      </c>
      <c r="G3" s="5" t="s">
        <v>321</v>
      </c>
      <c r="H3" s="20" t="s">
        <v>322</v>
      </c>
      <c r="I3" s="20"/>
      <c r="J3" s="5"/>
      <c r="K3" s="22" t="s">
        <v>323</v>
      </c>
      <c r="L3" s="5" t="s">
        <v>286</v>
      </c>
    </row>
    <row r="4" spans="1:12" ht="30" customHeight="1">
      <c r="A4" s="14" t="s">
        <v>297</v>
      </c>
      <c r="B4" s="15" t="s">
        <v>267</v>
      </c>
      <c r="C4" s="16" t="s">
        <v>268</v>
      </c>
      <c r="D4" s="17" t="s">
        <v>264</v>
      </c>
      <c r="E4" s="18" t="s">
        <v>269</v>
      </c>
      <c r="F4" s="19" t="s">
        <v>266</v>
      </c>
      <c r="G4" s="5" t="s">
        <v>321</v>
      </c>
      <c r="H4" s="20" t="s">
        <v>322</v>
      </c>
      <c r="I4" s="20"/>
      <c r="J4" s="5"/>
      <c r="K4" s="22" t="s">
        <v>323</v>
      </c>
      <c r="L4" s="5" t="s">
        <v>286</v>
      </c>
    </row>
    <row r="5" spans="1:12" ht="30" customHeight="1">
      <c r="A5" s="14" t="s">
        <v>297</v>
      </c>
      <c r="B5" s="15" t="s">
        <v>267</v>
      </c>
      <c r="C5" s="16" t="s">
        <v>270</v>
      </c>
      <c r="D5" s="17" t="s">
        <v>264</v>
      </c>
      <c r="E5" s="18" t="s">
        <v>271</v>
      </c>
      <c r="F5" s="19" t="s">
        <v>266</v>
      </c>
      <c r="G5" s="5" t="s">
        <v>321</v>
      </c>
      <c r="H5" s="20" t="s">
        <v>322</v>
      </c>
      <c r="I5" s="6"/>
      <c r="J5" s="6"/>
      <c r="K5" s="22" t="s">
        <v>323</v>
      </c>
      <c r="L5" s="5" t="s">
        <v>286</v>
      </c>
    </row>
    <row r="6" spans="1:12" ht="30" customHeight="1">
      <c r="A6" s="14" t="s">
        <v>297</v>
      </c>
      <c r="B6" s="15" t="s">
        <v>267</v>
      </c>
      <c r="C6" s="16" t="s">
        <v>272</v>
      </c>
      <c r="D6" s="17" t="s">
        <v>264</v>
      </c>
      <c r="E6" s="18" t="s">
        <v>273</v>
      </c>
      <c r="F6" s="19" t="s">
        <v>266</v>
      </c>
      <c r="G6" s="5" t="s">
        <v>321</v>
      </c>
      <c r="H6" s="20" t="s">
        <v>322</v>
      </c>
      <c r="I6" s="6"/>
      <c r="J6" s="6"/>
      <c r="K6" s="22" t="s">
        <v>323</v>
      </c>
      <c r="L6" s="5" t="s">
        <v>286</v>
      </c>
    </row>
    <row r="7" spans="1:12" ht="30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2" customFormat="1" ht="18.75">
      <c r="A8" s="407" t="s">
        <v>324</v>
      </c>
      <c r="B8" s="408"/>
      <c r="C8" s="408"/>
      <c r="D8" s="408"/>
      <c r="E8" s="409"/>
      <c r="F8" s="435"/>
      <c r="G8" s="436"/>
      <c r="H8" s="407" t="s">
        <v>325</v>
      </c>
      <c r="I8" s="408"/>
      <c r="J8" s="408"/>
      <c r="K8" s="10"/>
      <c r="L8" s="13"/>
    </row>
    <row r="9" spans="1:12" ht="16.5">
      <c r="A9" s="457" t="s">
        <v>326</v>
      </c>
      <c r="B9" s="457"/>
      <c r="C9" s="458"/>
      <c r="D9" s="458"/>
      <c r="E9" s="458"/>
      <c r="F9" s="458"/>
      <c r="G9" s="458"/>
      <c r="H9" s="458"/>
      <c r="I9" s="458"/>
      <c r="J9" s="458"/>
      <c r="K9" s="458"/>
      <c r="L9" s="458"/>
    </row>
  </sheetData>
  <mergeCells count="5">
    <mergeCell ref="A1:J1"/>
    <mergeCell ref="A8:E8"/>
    <mergeCell ref="F8:G8"/>
    <mergeCell ref="H8:J8"/>
    <mergeCell ref="A9:L9"/>
  </mergeCells>
  <phoneticPr fontId="61" type="noConversion"/>
  <dataValidations count="1">
    <dataValidation type="list" allowBlank="1" showInputMessage="1" showErrorMessage="1" sqref="L3 L4:L6 L7:L9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6" t="s">
        <v>327</v>
      </c>
      <c r="B1" s="406"/>
      <c r="C1" s="406"/>
      <c r="D1" s="406"/>
      <c r="E1" s="406"/>
      <c r="F1" s="406"/>
      <c r="G1" s="406"/>
      <c r="H1" s="406"/>
      <c r="I1" s="406"/>
    </row>
    <row r="2" spans="1:9" s="1" customFormat="1" ht="16.5">
      <c r="A2" s="413" t="s">
        <v>248</v>
      </c>
      <c r="B2" s="414" t="s">
        <v>253</v>
      </c>
      <c r="C2" s="414" t="s">
        <v>296</v>
      </c>
      <c r="D2" s="414" t="s">
        <v>251</v>
      </c>
      <c r="E2" s="414" t="s">
        <v>252</v>
      </c>
      <c r="F2" s="3" t="s">
        <v>328</v>
      </c>
      <c r="G2" s="3" t="s">
        <v>280</v>
      </c>
      <c r="H2" s="423" t="s">
        <v>281</v>
      </c>
      <c r="I2" s="427" t="s">
        <v>283</v>
      </c>
    </row>
    <row r="3" spans="1:9" s="1" customFormat="1" ht="16.5">
      <c r="A3" s="413"/>
      <c r="B3" s="415"/>
      <c r="C3" s="415"/>
      <c r="D3" s="415"/>
      <c r="E3" s="415"/>
      <c r="F3" s="3" t="s">
        <v>329</v>
      </c>
      <c r="G3" s="3" t="s">
        <v>284</v>
      </c>
      <c r="H3" s="424"/>
      <c r="I3" s="428"/>
    </row>
    <row r="4" spans="1:9">
      <c r="A4" s="5"/>
      <c r="B4" s="6"/>
      <c r="C4" s="7"/>
      <c r="D4" s="5"/>
      <c r="E4" s="5"/>
      <c r="F4" s="8"/>
      <c r="G4" s="8"/>
      <c r="H4" s="5"/>
      <c r="I4" s="5"/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07" t="s">
        <v>330</v>
      </c>
      <c r="B12" s="408"/>
      <c r="C12" s="408"/>
      <c r="D12" s="409"/>
      <c r="E12" s="12"/>
      <c r="F12" s="407" t="s">
        <v>331</v>
      </c>
      <c r="G12" s="408"/>
      <c r="H12" s="409"/>
      <c r="I12" s="13"/>
    </row>
    <row r="13" spans="1:9" ht="16.5">
      <c r="A13" s="457" t="s">
        <v>332</v>
      </c>
      <c r="B13" s="457"/>
      <c r="C13" s="458"/>
      <c r="D13" s="458"/>
      <c r="E13" s="458"/>
      <c r="F13" s="458"/>
      <c r="G13" s="458"/>
      <c r="H13" s="458"/>
      <c r="I13" s="45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1" t="s">
        <v>35</v>
      </c>
      <c r="C2" s="222"/>
      <c r="D2" s="222"/>
      <c r="E2" s="222"/>
      <c r="F2" s="222"/>
      <c r="G2" s="222"/>
      <c r="H2" s="222"/>
      <c r="I2" s="223"/>
    </row>
    <row r="3" spans="2:9" ht="27.95" customHeight="1">
      <c r="B3" s="198"/>
      <c r="C3" s="199"/>
      <c r="D3" s="224" t="s">
        <v>36</v>
      </c>
      <c r="E3" s="225"/>
      <c r="F3" s="226" t="s">
        <v>37</v>
      </c>
      <c r="G3" s="227"/>
      <c r="H3" s="224" t="s">
        <v>38</v>
      </c>
      <c r="I3" s="228"/>
    </row>
    <row r="4" spans="2:9" ht="27.95" customHeight="1">
      <c r="B4" s="198" t="s">
        <v>39</v>
      </c>
      <c r="C4" s="199" t="s">
        <v>40</v>
      </c>
      <c r="D4" s="199" t="s">
        <v>41</v>
      </c>
      <c r="E4" s="199" t="s">
        <v>42</v>
      </c>
      <c r="F4" s="200" t="s">
        <v>41</v>
      </c>
      <c r="G4" s="200" t="s">
        <v>42</v>
      </c>
      <c r="H4" s="199" t="s">
        <v>41</v>
      </c>
      <c r="I4" s="207" t="s">
        <v>42</v>
      </c>
    </row>
    <row r="5" spans="2:9" ht="27.95" customHeight="1">
      <c r="B5" s="201" t="s">
        <v>43</v>
      </c>
      <c r="C5" s="6">
        <v>13</v>
      </c>
      <c r="D5" s="6">
        <v>0</v>
      </c>
      <c r="E5" s="6">
        <v>1</v>
      </c>
      <c r="F5" s="202">
        <v>0</v>
      </c>
      <c r="G5" s="202">
        <v>1</v>
      </c>
      <c r="H5" s="6">
        <v>1</v>
      </c>
      <c r="I5" s="208">
        <v>2</v>
      </c>
    </row>
    <row r="6" spans="2:9" ht="27.95" customHeight="1">
      <c r="B6" s="201" t="s">
        <v>44</v>
      </c>
      <c r="C6" s="6">
        <v>20</v>
      </c>
      <c r="D6" s="6">
        <v>0</v>
      </c>
      <c r="E6" s="6">
        <v>1</v>
      </c>
      <c r="F6" s="202">
        <v>1</v>
      </c>
      <c r="G6" s="202">
        <v>2</v>
      </c>
      <c r="H6" s="6">
        <v>2</v>
      </c>
      <c r="I6" s="208">
        <v>3</v>
      </c>
    </row>
    <row r="7" spans="2:9" ht="27.95" customHeight="1">
      <c r="B7" s="201" t="s">
        <v>45</v>
      </c>
      <c r="C7" s="6">
        <v>32</v>
      </c>
      <c r="D7" s="6">
        <v>0</v>
      </c>
      <c r="E7" s="6">
        <v>1</v>
      </c>
      <c r="F7" s="202">
        <v>2</v>
      </c>
      <c r="G7" s="202">
        <v>3</v>
      </c>
      <c r="H7" s="6">
        <v>3</v>
      </c>
      <c r="I7" s="208">
        <v>4</v>
      </c>
    </row>
    <row r="8" spans="2:9" ht="27.95" customHeight="1">
      <c r="B8" s="201" t="s">
        <v>46</v>
      </c>
      <c r="C8" s="6">
        <v>50</v>
      </c>
      <c r="D8" s="6">
        <v>1</v>
      </c>
      <c r="E8" s="6">
        <v>2</v>
      </c>
      <c r="F8" s="202">
        <v>3</v>
      </c>
      <c r="G8" s="202">
        <v>4</v>
      </c>
      <c r="H8" s="6">
        <v>5</v>
      </c>
      <c r="I8" s="208">
        <v>6</v>
      </c>
    </row>
    <row r="9" spans="2:9" ht="27.95" customHeight="1">
      <c r="B9" s="201" t="s">
        <v>47</v>
      </c>
      <c r="C9" s="6">
        <v>80</v>
      </c>
      <c r="D9" s="6">
        <v>2</v>
      </c>
      <c r="E9" s="6">
        <v>3</v>
      </c>
      <c r="F9" s="202">
        <v>5</v>
      </c>
      <c r="G9" s="202">
        <v>6</v>
      </c>
      <c r="H9" s="6">
        <v>7</v>
      </c>
      <c r="I9" s="208">
        <v>8</v>
      </c>
    </row>
    <row r="10" spans="2:9" ht="27.95" customHeight="1">
      <c r="B10" s="201" t="s">
        <v>48</v>
      </c>
      <c r="C10" s="6">
        <v>125</v>
      </c>
      <c r="D10" s="6">
        <v>3</v>
      </c>
      <c r="E10" s="6">
        <v>4</v>
      </c>
      <c r="F10" s="202">
        <v>7</v>
      </c>
      <c r="G10" s="202">
        <v>8</v>
      </c>
      <c r="H10" s="6">
        <v>10</v>
      </c>
      <c r="I10" s="208">
        <v>11</v>
      </c>
    </row>
    <row r="11" spans="2:9" ht="27.95" customHeight="1">
      <c r="B11" s="201" t="s">
        <v>49</v>
      </c>
      <c r="C11" s="6">
        <v>200</v>
      </c>
      <c r="D11" s="6">
        <v>5</v>
      </c>
      <c r="E11" s="6">
        <v>6</v>
      </c>
      <c r="F11" s="202">
        <v>10</v>
      </c>
      <c r="G11" s="202">
        <v>11</v>
      </c>
      <c r="H11" s="6">
        <v>14</v>
      </c>
      <c r="I11" s="208">
        <v>15</v>
      </c>
    </row>
    <row r="12" spans="2:9" ht="27.95" customHeight="1">
      <c r="B12" s="203" t="s">
        <v>50</v>
      </c>
      <c r="C12" s="204">
        <v>315</v>
      </c>
      <c r="D12" s="204">
        <v>7</v>
      </c>
      <c r="E12" s="204">
        <v>8</v>
      </c>
      <c r="F12" s="205">
        <v>14</v>
      </c>
      <c r="G12" s="205">
        <v>15</v>
      </c>
      <c r="H12" s="204">
        <v>21</v>
      </c>
      <c r="I12" s="209">
        <v>22</v>
      </c>
    </row>
    <row r="14" spans="2:9">
      <c r="B14" s="206" t="s">
        <v>51</v>
      </c>
      <c r="C14" s="206"/>
      <c r="D14" s="206"/>
    </row>
  </sheetData>
  <mergeCells count="4">
    <mergeCell ref="B2:I2"/>
    <mergeCell ref="D3:E3"/>
    <mergeCell ref="F3:G3"/>
    <mergeCell ref="H3:I3"/>
  </mergeCells>
  <phoneticPr fontId="6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A34" sqref="A34:K34"/>
    </sheetView>
  </sheetViews>
  <sheetFormatPr defaultColWidth="10.375" defaultRowHeight="16.5" customHeight="1"/>
  <cols>
    <col min="1" max="1" width="11.125" style="86" customWidth="1"/>
    <col min="2" max="9" width="10.375" style="86"/>
    <col min="10" max="10" width="8.875" style="86" customWidth="1"/>
    <col min="11" max="11" width="12" style="86" customWidth="1"/>
    <col min="12" max="16384" width="10.375" style="86"/>
  </cols>
  <sheetData>
    <row r="1" spans="1:11" ht="20.25">
      <c r="A1" s="229" t="s">
        <v>52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4.25">
      <c r="A2" s="145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146" t="s">
        <v>57</v>
      </c>
      <c r="I2" s="232" t="s">
        <v>56</v>
      </c>
      <c r="J2" s="232"/>
      <c r="K2" s="233"/>
    </row>
    <row r="3" spans="1:11" ht="14.25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spans="1:11" ht="14.25">
      <c r="A4" s="149" t="s">
        <v>61</v>
      </c>
      <c r="B4" s="240" t="s">
        <v>62</v>
      </c>
      <c r="C4" s="241"/>
      <c r="D4" s="242" t="s">
        <v>63</v>
      </c>
      <c r="E4" s="243"/>
      <c r="F4" s="244">
        <v>45332</v>
      </c>
      <c r="G4" s="245"/>
      <c r="H4" s="242" t="s">
        <v>64</v>
      </c>
      <c r="I4" s="243"/>
      <c r="J4" s="92" t="s">
        <v>65</v>
      </c>
      <c r="K4" s="93" t="s">
        <v>66</v>
      </c>
    </row>
    <row r="5" spans="1:11" ht="14.25">
      <c r="A5" s="151" t="s">
        <v>67</v>
      </c>
      <c r="B5" s="240" t="s">
        <v>68</v>
      </c>
      <c r="C5" s="241"/>
      <c r="D5" s="242" t="s">
        <v>69</v>
      </c>
      <c r="E5" s="243"/>
      <c r="F5" s="244">
        <v>45296</v>
      </c>
      <c r="G5" s="245"/>
      <c r="H5" s="242" t="s">
        <v>70</v>
      </c>
      <c r="I5" s="243"/>
      <c r="J5" s="92" t="s">
        <v>65</v>
      </c>
      <c r="K5" s="93" t="s">
        <v>66</v>
      </c>
    </row>
    <row r="6" spans="1:11" ht="14.25">
      <c r="A6" s="149" t="s">
        <v>71</v>
      </c>
      <c r="B6" s="152" t="s">
        <v>72</v>
      </c>
      <c r="C6" s="153">
        <v>6</v>
      </c>
      <c r="D6" s="151" t="s">
        <v>73</v>
      </c>
      <c r="E6" s="162"/>
      <c r="F6" s="244">
        <v>45307</v>
      </c>
      <c r="G6" s="245"/>
      <c r="H6" s="242" t="s">
        <v>74</v>
      </c>
      <c r="I6" s="243"/>
      <c r="J6" s="92" t="s">
        <v>65</v>
      </c>
      <c r="K6" s="93" t="s">
        <v>66</v>
      </c>
    </row>
    <row r="7" spans="1:11" ht="14.25">
      <c r="A7" s="149" t="s">
        <v>75</v>
      </c>
      <c r="B7" s="246">
        <v>4000</v>
      </c>
      <c r="C7" s="247"/>
      <c r="D7" s="151" t="s">
        <v>76</v>
      </c>
      <c r="E7" s="161"/>
      <c r="F7" s="244">
        <v>45311</v>
      </c>
      <c r="G7" s="245"/>
      <c r="H7" s="242" t="s">
        <v>77</v>
      </c>
      <c r="I7" s="243"/>
      <c r="J7" s="92" t="s">
        <v>65</v>
      </c>
      <c r="K7" s="93" t="s">
        <v>66</v>
      </c>
    </row>
    <row r="8" spans="1:11" ht="14.25">
      <c r="A8" s="155" t="s">
        <v>78</v>
      </c>
      <c r="B8" s="248" t="s">
        <v>79</v>
      </c>
      <c r="C8" s="249"/>
      <c r="D8" s="250" t="s">
        <v>80</v>
      </c>
      <c r="E8" s="251"/>
      <c r="F8" s="252">
        <v>45316</v>
      </c>
      <c r="G8" s="253"/>
      <c r="H8" s="250" t="s">
        <v>81</v>
      </c>
      <c r="I8" s="251"/>
      <c r="J8" s="99" t="s">
        <v>65</v>
      </c>
      <c r="K8" s="170" t="s">
        <v>66</v>
      </c>
    </row>
    <row r="9" spans="1:11" ht="14.25">
      <c r="A9" s="254" t="s">
        <v>82</v>
      </c>
      <c r="B9" s="255"/>
      <c r="C9" s="255"/>
      <c r="D9" s="256"/>
      <c r="E9" s="256"/>
      <c r="F9" s="256"/>
      <c r="G9" s="256"/>
      <c r="H9" s="256"/>
      <c r="I9" s="256"/>
      <c r="J9" s="256"/>
      <c r="K9" s="257"/>
    </row>
    <row r="10" spans="1:11" ht="14.25">
      <c r="A10" s="258" t="s">
        <v>83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60"/>
    </row>
    <row r="11" spans="1:11" ht="14.25">
      <c r="A11" s="172" t="s">
        <v>84</v>
      </c>
      <c r="B11" s="173" t="s">
        <v>85</v>
      </c>
      <c r="C11" s="174" t="s">
        <v>86</v>
      </c>
      <c r="D11" s="175"/>
      <c r="E11" s="176" t="s">
        <v>87</v>
      </c>
      <c r="F11" s="173" t="s">
        <v>85</v>
      </c>
      <c r="G11" s="174" t="s">
        <v>86</v>
      </c>
      <c r="H11" s="174" t="s">
        <v>88</v>
      </c>
      <c r="I11" s="176" t="s">
        <v>89</v>
      </c>
      <c r="J11" s="173" t="s">
        <v>85</v>
      </c>
      <c r="K11" s="194" t="s">
        <v>86</v>
      </c>
    </row>
    <row r="12" spans="1:11" ht="14.25">
      <c r="A12" s="151" t="s">
        <v>90</v>
      </c>
      <c r="B12" s="160" t="s">
        <v>85</v>
      </c>
      <c r="C12" s="92" t="s">
        <v>86</v>
      </c>
      <c r="D12" s="161"/>
      <c r="E12" s="162" t="s">
        <v>91</v>
      </c>
      <c r="F12" s="160" t="s">
        <v>85</v>
      </c>
      <c r="G12" s="92" t="s">
        <v>86</v>
      </c>
      <c r="H12" s="92" t="s">
        <v>88</v>
      </c>
      <c r="I12" s="162" t="s">
        <v>92</v>
      </c>
      <c r="J12" s="160" t="s">
        <v>85</v>
      </c>
      <c r="K12" s="93" t="s">
        <v>86</v>
      </c>
    </row>
    <row r="13" spans="1:11" ht="14.25">
      <c r="A13" s="151" t="s">
        <v>93</v>
      </c>
      <c r="B13" s="160" t="s">
        <v>85</v>
      </c>
      <c r="C13" s="92" t="s">
        <v>86</v>
      </c>
      <c r="D13" s="161"/>
      <c r="E13" s="162" t="s">
        <v>94</v>
      </c>
      <c r="F13" s="92" t="s">
        <v>95</v>
      </c>
      <c r="G13" s="92" t="s">
        <v>96</v>
      </c>
      <c r="H13" s="92" t="s">
        <v>88</v>
      </c>
      <c r="I13" s="162" t="s">
        <v>97</v>
      </c>
      <c r="J13" s="160" t="s">
        <v>85</v>
      </c>
      <c r="K13" s="93" t="s">
        <v>86</v>
      </c>
    </row>
    <row r="14" spans="1:11" ht="14.25">
      <c r="A14" s="250" t="s">
        <v>98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61"/>
    </row>
    <row r="15" spans="1:11" ht="14.25">
      <c r="A15" s="258" t="s">
        <v>99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</row>
    <row r="16" spans="1:11" ht="14.25">
      <c r="A16" s="177" t="s">
        <v>100</v>
      </c>
      <c r="B16" s="174" t="s">
        <v>95</v>
      </c>
      <c r="C16" s="174" t="s">
        <v>96</v>
      </c>
      <c r="D16" s="178"/>
      <c r="E16" s="179" t="s">
        <v>101</v>
      </c>
      <c r="F16" s="174" t="s">
        <v>95</v>
      </c>
      <c r="G16" s="174" t="s">
        <v>96</v>
      </c>
      <c r="H16" s="180"/>
      <c r="I16" s="179" t="s">
        <v>102</v>
      </c>
      <c r="J16" s="174" t="s">
        <v>95</v>
      </c>
      <c r="K16" s="194" t="s">
        <v>96</v>
      </c>
    </row>
    <row r="17" spans="1:22" ht="16.5" customHeight="1">
      <c r="A17" s="163" t="s">
        <v>103</v>
      </c>
      <c r="B17" s="92" t="s">
        <v>95</v>
      </c>
      <c r="C17" s="92" t="s">
        <v>96</v>
      </c>
      <c r="D17" s="181"/>
      <c r="E17" s="164" t="s">
        <v>104</v>
      </c>
      <c r="F17" s="92" t="s">
        <v>95</v>
      </c>
      <c r="G17" s="92" t="s">
        <v>96</v>
      </c>
      <c r="H17" s="182"/>
      <c r="I17" s="164" t="s">
        <v>105</v>
      </c>
      <c r="J17" s="92" t="s">
        <v>95</v>
      </c>
      <c r="K17" s="93" t="s">
        <v>96</v>
      </c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18" customHeight="1">
      <c r="A18" s="262" t="s">
        <v>106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4"/>
    </row>
    <row r="19" spans="1:22" ht="18" customHeight="1">
      <c r="A19" s="258" t="s">
        <v>107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60"/>
    </row>
    <row r="20" spans="1:22" ht="16.5" customHeight="1">
      <c r="A20" s="265" t="s">
        <v>108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22" ht="21.75" customHeight="1">
      <c r="A21" s="183" t="s">
        <v>109</v>
      </c>
      <c r="B21" s="50"/>
      <c r="C21" s="184">
        <v>120</v>
      </c>
      <c r="D21" s="184">
        <v>130</v>
      </c>
      <c r="E21" s="184">
        <v>140</v>
      </c>
      <c r="F21" s="184">
        <v>150</v>
      </c>
      <c r="G21" s="184">
        <v>160</v>
      </c>
      <c r="H21" s="185">
        <v>170</v>
      </c>
      <c r="I21" s="50"/>
      <c r="J21" s="196"/>
      <c r="K21" s="169" t="s">
        <v>110</v>
      </c>
    </row>
    <row r="22" spans="1:22" ht="23.1" customHeight="1">
      <c r="A22" s="26" t="s">
        <v>111</v>
      </c>
      <c r="B22" s="186"/>
      <c r="C22" s="186" t="s">
        <v>95</v>
      </c>
      <c r="D22" s="186" t="s">
        <v>95</v>
      </c>
      <c r="E22" s="186" t="s">
        <v>95</v>
      </c>
      <c r="F22" s="186" t="s">
        <v>95</v>
      </c>
      <c r="G22" s="186" t="s">
        <v>95</v>
      </c>
      <c r="H22" s="186" t="s">
        <v>95</v>
      </c>
      <c r="I22" s="186"/>
      <c r="J22" s="186"/>
      <c r="K22" s="197"/>
    </row>
    <row r="23" spans="1:22" ht="23.1" customHeight="1">
      <c r="A23" s="26" t="s">
        <v>112</v>
      </c>
      <c r="B23" s="186"/>
      <c r="C23" s="186" t="s">
        <v>95</v>
      </c>
      <c r="D23" s="186" t="s">
        <v>95</v>
      </c>
      <c r="E23" s="186" t="s">
        <v>95</v>
      </c>
      <c r="F23" s="186" t="s">
        <v>95</v>
      </c>
      <c r="G23" s="186" t="s">
        <v>95</v>
      </c>
      <c r="H23" s="186" t="s">
        <v>95</v>
      </c>
      <c r="I23" s="186"/>
      <c r="J23" s="186"/>
      <c r="K23" s="197"/>
    </row>
    <row r="24" spans="1:22" ht="23.1" customHeight="1">
      <c r="A24" s="26" t="s">
        <v>113</v>
      </c>
      <c r="B24" s="187"/>
      <c r="C24" s="186" t="s">
        <v>95</v>
      </c>
      <c r="D24" s="186" t="s">
        <v>95</v>
      </c>
      <c r="E24" s="186" t="s">
        <v>95</v>
      </c>
      <c r="F24" s="186" t="s">
        <v>95</v>
      </c>
      <c r="G24" s="186" t="s">
        <v>95</v>
      </c>
      <c r="H24" s="186" t="s">
        <v>95</v>
      </c>
      <c r="I24" s="186"/>
      <c r="J24" s="186"/>
      <c r="K24" s="119"/>
    </row>
    <row r="25" spans="1:22" ht="23.1" customHeight="1">
      <c r="A25" s="26" t="s">
        <v>114</v>
      </c>
      <c r="B25" s="188"/>
      <c r="C25" s="186" t="s">
        <v>95</v>
      </c>
      <c r="D25" s="186" t="s">
        <v>95</v>
      </c>
      <c r="E25" s="186" t="s">
        <v>95</v>
      </c>
      <c r="F25" s="186" t="s">
        <v>95</v>
      </c>
      <c r="G25" s="186" t="s">
        <v>95</v>
      </c>
      <c r="H25" s="186" t="s">
        <v>95</v>
      </c>
      <c r="I25" s="186"/>
      <c r="J25" s="186"/>
      <c r="K25" s="119"/>
    </row>
    <row r="26" spans="1:22" ht="23.1" customHeight="1">
      <c r="A26" s="154"/>
      <c r="B26" s="188"/>
      <c r="C26" s="188"/>
      <c r="D26" s="188"/>
      <c r="E26" s="188"/>
      <c r="F26" s="188"/>
      <c r="G26" s="188"/>
      <c r="H26" s="188"/>
      <c r="I26" s="187"/>
      <c r="J26" s="187"/>
      <c r="K26" s="114"/>
    </row>
    <row r="27" spans="1:22" ht="23.1" customHeight="1">
      <c r="A27" s="154"/>
      <c r="B27" s="188"/>
      <c r="C27" s="188"/>
      <c r="D27" s="188"/>
      <c r="E27" s="188"/>
      <c r="F27" s="188"/>
      <c r="G27" s="188"/>
      <c r="H27" s="188"/>
      <c r="I27" s="188"/>
      <c r="J27" s="188"/>
      <c r="K27" s="114"/>
    </row>
    <row r="28" spans="1:22" ht="18" customHeight="1">
      <c r="A28" s="268" t="s">
        <v>115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70"/>
    </row>
    <row r="29" spans="1:22" ht="18.75" customHeight="1">
      <c r="A29" s="271"/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22" ht="18.75" customHeight="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276"/>
    </row>
    <row r="31" spans="1:22" ht="18" customHeight="1">
      <c r="A31" s="268" t="s">
        <v>116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70"/>
    </row>
    <row r="32" spans="1:22" ht="14.25">
      <c r="A32" s="277" t="s">
        <v>117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4.25">
      <c r="A33" s="280" t="s">
        <v>118</v>
      </c>
      <c r="B33" s="281"/>
      <c r="C33" s="92" t="s">
        <v>65</v>
      </c>
      <c r="D33" s="92" t="s">
        <v>66</v>
      </c>
      <c r="E33" s="282" t="s">
        <v>119</v>
      </c>
      <c r="F33" s="283"/>
      <c r="G33" s="283"/>
      <c r="H33" s="283"/>
      <c r="I33" s="283"/>
      <c r="J33" s="283"/>
      <c r="K33" s="284"/>
    </row>
    <row r="34" spans="1:11" ht="14.25">
      <c r="A34" s="285" t="s">
        <v>120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5"/>
    </row>
    <row r="35" spans="1:11" ht="21" customHeight="1">
      <c r="A35" s="286" t="s">
        <v>121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1" customHeight="1">
      <c r="A36" s="289" t="s">
        <v>122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1"/>
    </row>
    <row r="37" spans="1:11" ht="21" customHeight="1">
      <c r="A37" s="289" t="s">
        <v>123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spans="1:11" ht="21" customHeight="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291"/>
    </row>
    <row r="39" spans="1:11" ht="21" customHeight="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291"/>
    </row>
    <row r="40" spans="1:11" ht="2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1"/>
    </row>
    <row r="41" spans="1:11" ht="21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spans="1:11" ht="14.25">
      <c r="A42" s="292" t="s">
        <v>124</v>
      </c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spans="1:11" ht="14.25">
      <c r="A43" s="258" t="s">
        <v>125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4.25">
      <c r="A44" s="177" t="s">
        <v>126</v>
      </c>
      <c r="B44" s="174" t="s">
        <v>95</v>
      </c>
      <c r="C44" s="174" t="s">
        <v>96</v>
      </c>
      <c r="D44" s="174" t="s">
        <v>88</v>
      </c>
      <c r="E44" s="179" t="s">
        <v>127</v>
      </c>
      <c r="F44" s="174" t="s">
        <v>95</v>
      </c>
      <c r="G44" s="174" t="s">
        <v>96</v>
      </c>
      <c r="H44" s="174" t="s">
        <v>88</v>
      </c>
      <c r="I44" s="179" t="s">
        <v>128</v>
      </c>
      <c r="J44" s="174" t="s">
        <v>95</v>
      </c>
      <c r="K44" s="194" t="s">
        <v>96</v>
      </c>
    </row>
    <row r="45" spans="1:11" ht="14.25">
      <c r="A45" s="163" t="s">
        <v>87</v>
      </c>
      <c r="B45" s="92" t="s">
        <v>95</v>
      </c>
      <c r="C45" s="92" t="s">
        <v>96</v>
      </c>
      <c r="D45" s="92" t="s">
        <v>88</v>
      </c>
      <c r="E45" s="164" t="s">
        <v>94</v>
      </c>
      <c r="F45" s="92" t="s">
        <v>95</v>
      </c>
      <c r="G45" s="92" t="s">
        <v>96</v>
      </c>
      <c r="H45" s="92" t="s">
        <v>88</v>
      </c>
      <c r="I45" s="164" t="s">
        <v>105</v>
      </c>
      <c r="J45" s="92" t="s">
        <v>95</v>
      </c>
      <c r="K45" s="93" t="s">
        <v>96</v>
      </c>
    </row>
    <row r="46" spans="1:11" ht="14.25">
      <c r="A46" s="250" t="s">
        <v>98</v>
      </c>
      <c r="B46" s="251"/>
      <c r="C46" s="251"/>
      <c r="D46" s="251"/>
      <c r="E46" s="251"/>
      <c r="F46" s="251"/>
      <c r="G46" s="251"/>
      <c r="H46" s="251"/>
      <c r="I46" s="251"/>
      <c r="J46" s="251"/>
      <c r="K46" s="261"/>
    </row>
    <row r="47" spans="1:11" ht="14.25">
      <c r="A47" s="285" t="s">
        <v>129</v>
      </c>
      <c r="B47" s="285"/>
      <c r="C47" s="285"/>
      <c r="D47" s="285"/>
      <c r="E47" s="285"/>
      <c r="F47" s="285"/>
      <c r="G47" s="285"/>
      <c r="H47" s="285"/>
      <c r="I47" s="285"/>
      <c r="J47" s="285"/>
      <c r="K47" s="285"/>
    </row>
    <row r="48" spans="1:11" ht="14.25">
      <c r="A48" s="286"/>
      <c r="B48" s="287"/>
      <c r="C48" s="287"/>
      <c r="D48" s="287"/>
      <c r="E48" s="287"/>
      <c r="F48" s="287"/>
      <c r="G48" s="287"/>
      <c r="H48" s="287"/>
      <c r="I48" s="287"/>
      <c r="J48" s="287"/>
      <c r="K48" s="288"/>
    </row>
    <row r="49" spans="1:11" ht="14.25">
      <c r="A49" s="189" t="s">
        <v>130</v>
      </c>
      <c r="B49" s="295" t="s">
        <v>131</v>
      </c>
      <c r="C49" s="295"/>
      <c r="D49" s="190" t="s">
        <v>132</v>
      </c>
      <c r="E49" s="191" t="s">
        <v>133</v>
      </c>
      <c r="F49" s="192" t="s">
        <v>134</v>
      </c>
      <c r="G49" s="193">
        <v>45298</v>
      </c>
      <c r="H49" s="296" t="s">
        <v>135</v>
      </c>
      <c r="I49" s="297"/>
      <c r="J49" s="298" t="s">
        <v>136</v>
      </c>
      <c r="K49" s="299"/>
    </row>
    <row r="50" spans="1:11" ht="14.25">
      <c r="A50" s="285" t="s">
        <v>137</v>
      </c>
      <c r="B50" s="285"/>
      <c r="C50" s="285"/>
      <c r="D50" s="285"/>
      <c r="E50" s="285"/>
      <c r="F50" s="285"/>
      <c r="G50" s="285"/>
      <c r="H50" s="285"/>
      <c r="I50" s="285"/>
      <c r="J50" s="285"/>
      <c r="K50" s="285"/>
    </row>
    <row r="51" spans="1:11" ht="14.25">
      <c r="A51" s="300" t="s">
        <v>138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4.25">
      <c r="A52" s="189" t="s">
        <v>130</v>
      </c>
      <c r="B52" s="295" t="s">
        <v>131</v>
      </c>
      <c r="C52" s="295"/>
      <c r="D52" s="190" t="s">
        <v>132</v>
      </c>
      <c r="E52" s="191" t="s">
        <v>133</v>
      </c>
      <c r="F52" s="192" t="s">
        <v>139</v>
      </c>
      <c r="G52" s="193">
        <v>45298</v>
      </c>
      <c r="H52" s="296" t="s">
        <v>135</v>
      </c>
      <c r="I52" s="297"/>
      <c r="J52" s="298" t="s">
        <v>136</v>
      </c>
      <c r="K52" s="299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1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tabSelected="1" workbookViewId="0">
      <selection activeCell="O15" sqref="O15"/>
    </sheetView>
  </sheetViews>
  <sheetFormatPr defaultColWidth="9" defaultRowHeight="14.25"/>
  <cols>
    <col min="1" max="1" width="15.625" style="43" customWidth="1"/>
    <col min="2" max="2" width="9" style="43" customWidth="1"/>
    <col min="3" max="4" width="8.5" style="44" customWidth="1"/>
    <col min="5" max="7" width="8.5" style="43" customWidth="1"/>
    <col min="8" max="8" width="6.5" style="43" customWidth="1"/>
    <col min="9" max="9" width="2.75" style="43" customWidth="1"/>
    <col min="10" max="10" width="9.125" style="43" customWidth="1"/>
    <col min="11" max="11" width="10.75" style="43" customWidth="1"/>
    <col min="12" max="15" width="9.75" style="43" customWidth="1"/>
    <col min="16" max="16" width="9.75" style="171" customWidth="1"/>
    <col min="17" max="254" width="9" style="43"/>
    <col min="255" max="16384" width="9" style="2"/>
  </cols>
  <sheetData>
    <row r="1" spans="1:257" s="43" customFormat="1" ht="29.1" customHeight="1">
      <c r="A1" s="303" t="s">
        <v>140</v>
      </c>
      <c r="B1" s="303"/>
      <c r="C1" s="304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6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3" customFormat="1" ht="20.100000000000001" customHeight="1">
      <c r="A2" s="47" t="s">
        <v>61</v>
      </c>
      <c r="B2" s="306" t="s">
        <v>62</v>
      </c>
      <c r="C2" s="307"/>
      <c r="D2" s="308"/>
      <c r="E2" s="48" t="s">
        <v>67</v>
      </c>
      <c r="F2" s="309" t="s">
        <v>68</v>
      </c>
      <c r="G2" s="309"/>
      <c r="H2" s="309"/>
      <c r="I2" s="317"/>
      <c r="J2" s="69" t="s">
        <v>57</v>
      </c>
      <c r="K2" s="310" t="s">
        <v>56</v>
      </c>
      <c r="L2" s="310"/>
      <c r="M2" s="310"/>
      <c r="N2" s="310"/>
      <c r="O2" s="311"/>
      <c r="P2" s="7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3" customFormat="1">
      <c r="A3" s="315" t="s">
        <v>141</v>
      </c>
      <c r="B3" s="312" t="s">
        <v>142</v>
      </c>
      <c r="C3" s="313"/>
      <c r="D3" s="312"/>
      <c r="E3" s="312"/>
      <c r="F3" s="312"/>
      <c r="G3" s="312"/>
      <c r="H3" s="312"/>
      <c r="I3" s="318"/>
      <c r="J3" s="312"/>
      <c r="K3" s="312"/>
      <c r="L3" s="312"/>
      <c r="M3" s="312"/>
      <c r="N3" s="312"/>
      <c r="O3" s="314"/>
      <c r="P3" s="7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3" customFormat="1" ht="16.5">
      <c r="A4" s="315"/>
      <c r="B4" s="49" t="s">
        <v>143</v>
      </c>
      <c r="C4" s="49" t="s">
        <v>144</v>
      </c>
      <c r="D4" s="49" t="s">
        <v>145</v>
      </c>
      <c r="E4" s="49" t="s">
        <v>146</v>
      </c>
      <c r="F4" s="49" t="s">
        <v>147</v>
      </c>
      <c r="G4" s="49" t="s">
        <v>148</v>
      </c>
      <c r="H4" s="316" t="s">
        <v>149</v>
      </c>
      <c r="I4" s="318"/>
      <c r="J4" s="72"/>
      <c r="K4" s="73" t="s">
        <v>113</v>
      </c>
      <c r="L4" s="73" t="s">
        <v>150</v>
      </c>
      <c r="M4" s="73" t="s">
        <v>150</v>
      </c>
      <c r="N4" s="73"/>
      <c r="O4" s="459" t="s">
        <v>333</v>
      </c>
      <c r="P4" s="7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3" customFormat="1" ht="17.25">
      <c r="A5" s="315"/>
      <c r="B5" s="50"/>
      <c r="C5" s="50"/>
      <c r="D5" s="51"/>
      <c r="E5" s="51"/>
      <c r="F5" s="51"/>
      <c r="G5" s="51"/>
      <c r="H5" s="316"/>
      <c r="I5" s="319"/>
      <c r="J5" s="76"/>
      <c r="K5" s="77"/>
      <c r="L5" s="77">
        <v>160</v>
      </c>
      <c r="M5" s="77">
        <v>160</v>
      </c>
      <c r="N5" s="78"/>
      <c r="O5" s="77">
        <v>160</v>
      </c>
      <c r="P5" s="7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3" customFormat="1" ht="20.100000000000001" customHeight="1">
      <c r="A6" s="52" t="s">
        <v>151</v>
      </c>
      <c r="B6" s="53">
        <f t="shared" ref="B6:B8" si="0">C6-5</f>
        <v>70</v>
      </c>
      <c r="C6" s="54">
        <v>75</v>
      </c>
      <c r="D6" s="53">
        <f t="shared" ref="D6:G6" si="1">C6+6</f>
        <v>81</v>
      </c>
      <c r="E6" s="53">
        <f t="shared" si="1"/>
        <v>87</v>
      </c>
      <c r="F6" s="53">
        <f t="shared" si="1"/>
        <v>93</v>
      </c>
      <c r="G6" s="53">
        <f t="shared" si="1"/>
        <v>99</v>
      </c>
      <c r="H6" s="55" t="s">
        <v>152</v>
      </c>
      <c r="I6" s="319"/>
      <c r="J6" s="76"/>
      <c r="K6" s="76"/>
      <c r="L6" s="76" t="s">
        <v>153</v>
      </c>
      <c r="M6" s="76" t="s">
        <v>153</v>
      </c>
      <c r="N6" s="76"/>
      <c r="O6" s="76" t="s">
        <v>334</v>
      </c>
      <c r="P6" s="8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3" customFormat="1" ht="20.100000000000001" customHeight="1">
      <c r="A7" s="52" t="s">
        <v>154</v>
      </c>
      <c r="B7" s="53">
        <f>C7-3</f>
        <v>51</v>
      </c>
      <c r="C7" s="54">
        <v>54</v>
      </c>
      <c r="D7" s="53">
        <f>C7+3</f>
        <v>57</v>
      </c>
      <c r="E7" s="53">
        <f>D7+3</f>
        <v>60</v>
      </c>
      <c r="F7" s="53">
        <f>E7+4</f>
        <v>64</v>
      </c>
      <c r="G7" s="53">
        <f t="shared" ref="G7:G8" si="2">F7+4</f>
        <v>68</v>
      </c>
      <c r="H7" s="55" t="s">
        <v>152</v>
      </c>
      <c r="I7" s="319"/>
      <c r="J7" s="76"/>
      <c r="K7" s="76"/>
      <c r="L7" s="76" t="s">
        <v>155</v>
      </c>
      <c r="M7" s="76" t="s">
        <v>155</v>
      </c>
      <c r="N7" s="76"/>
      <c r="O7" s="76" t="s">
        <v>335</v>
      </c>
      <c r="P7" s="8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3" customFormat="1" ht="20.100000000000001" customHeight="1">
      <c r="A8" s="52" t="s">
        <v>157</v>
      </c>
      <c r="B8" s="53">
        <f t="shared" si="0"/>
        <v>81</v>
      </c>
      <c r="C8" s="54">
        <v>86</v>
      </c>
      <c r="D8" s="53">
        <f t="shared" ref="D8:F8" si="3">C8+6</f>
        <v>92</v>
      </c>
      <c r="E8" s="53">
        <f t="shared" si="3"/>
        <v>98</v>
      </c>
      <c r="F8" s="53">
        <f t="shared" si="3"/>
        <v>104</v>
      </c>
      <c r="G8" s="53">
        <f t="shared" si="2"/>
        <v>108</v>
      </c>
      <c r="H8" s="55" t="s">
        <v>158</v>
      </c>
      <c r="I8" s="319"/>
      <c r="J8" s="76"/>
      <c r="K8" s="76"/>
      <c r="L8" s="76" t="s">
        <v>155</v>
      </c>
      <c r="M8" s="76" t="s">
        <v>155</v>
      </c>
      <c r="N8" s="76"/>
      <c r="O8" s="76" t="s">
        <v>335</v>
      </c>
      <c r="P8" s="8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3" customFormat="1" ht="20.100000000000001" customHeight="1">
      <c r="A9" s="52" t="s">
        <v>159</v>
      </c>
      <c r="B9" s="53">
        <f>C9-1.6</f>
        <v>23.9</v>
      </c>
      <c r="C9" s="54">
        <v>25.5</v>
      </c>
      <c r="D9" s="53">
        <f>C9+1.9</f>
        <v>27.4</v>
      </c>
      <c r="E9" s="53">
        <f>D9+1.9</f>
        <v>29.299999999999997</v>
      </c>
      <c r="F9" s="53">
        <f>E9+1.9</f>
        <v>31.199999999999996</v>
      </c>
      <c r="G9" s="53">
        <f>F9+1.3</f>
        <v>32.499999999999993</v>
      </c>
      <c r="H9" s="55" t="s">
        <v>158</v>
      </c>
      <c r="I9" s="319"/>
      <c r="J9" s="76"/>
      <c r="K9" s="76"/>
      <c r="L9" s="76" t="s">
        <v>155</v>
      </c>
      <c r="M9" s="76" t="s">
        <v>155</v>
      </c>
      <c r="N9" s="76"/>
      <c r="O9" s="76" t="s">
        <v>336</v>
      </c>
      <c r="P9" s="8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3" customFormat="1" ht="20.100000000000001" customHeight="1">
      <c r="A10" s="52" t="s">
        <v>160</v>
      </c>
      <c r="B10" s="53">
        <f>C10-1</f>
        <v>18.5</v>
      </c>
      <c r="C10" s="54">
        <v>19.5</v>
      </c>
      <c r="D10" s="53">
        <f>C10+1.2</f>
        <v>20.7</v>
      </c>
      <c r="E10" s="53">
        <f>D10+1.2</f>
        <v>21.9</v>
      </c>
      <c r="F10" s="53">
        <f>E10+1.2</f>
        <v>23.099999999999998</v>
      </c>
      <c r="G10" s="53">
        <f>F10+0.7</f>
        <v>23.799999999999997</v>
      </c>
      <c r="H10" s="55" t="s">
        <v>161</v>
      </c>
      <c r="I10" s="319"/>
      <c r="J10" s="76"/>
      <c r="K10" s="76"/>
      <c r="L10" s="76" t="s">
        <v>155</v>
      </c>
      <c r="M10" s="76" t="s">
        <v>155</v>
      </c>
      <c r="N10" s="76"/>
      <c r="O10" s="76" t="s">
        <v>337</v>
      </c>
      <c r="P10" s="8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3" customFormat="1" ht="20.100000000000001" customHeight="1">
      <c r="A11" s="52" t="s">
        <v>163</v>
      </c>
      <c r="B11" s="53">
        <f>C11-0.5</f>
        <v>11</v>
      </c>
      <c r="C11" s="54">
        <v>11.5</v>
      </c>
      <c r="D11" s="53">
        <f t="shared" ref="D11:G11" si="4">C11+0.5</f>
        <v>12</v>
      </c>
      <c r="E11" s="53">
        <f t="shared" si="4"/>
        <v>12.5</v>
      </c>
      <c r="F11" s="53">
        <f t="shared" si="4"/>
        <v>13</v>
      </c>
      <c r="G11" s="53">
        <f t="shared" si="4"/>
        <v>13.5</v>
      </c>
      <c r="H11" s="55">
        <v>0</v>
      </c>
      <c r="I11" s="319"/>
      <c r="J11" s="76"/>
      <c r="K11" s="76"/>
      <c r="L11" s="76" t="s">
        <v>155</v>
      </c>
      <c r="M11" s="76" t="s">
        <v>155</v>
      </c>
      <c r="N11" s="76"/>
      <c r="O11" s="76" t="s">
        <v>335</v>
      </c>
      <c r="P11" s="8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3" customFormat="1" ht="20.100000000000001" customHeight="1">
      <c r="A12" s="52" t="s">
        <v>164</v>
      </c>
      <c r="B12" s="53">
        <f>C12-1.5</f>
        <v>22.5</v>
      </c>
      <c r="C12" s="54">
        <v>24</v>
      </c>
      <c r="D12" s="53">
        <f>C12+1.7</f>
        <v>25.7</v>
      </c>
      <c r="E12" s="53">
        <f>D12+1.7</f>
        <v>27.4</v>
      </c>
      <c r="F12" s="53">
        <f>E12+1.7</f>
        <v>29.099999999999998</v>
      </c>
      <c r="G12" s="53">
        <f>F12+1.6</f>
        <v>30.7</v>
      </c>
      <c r="H12" s="56"/>
      <c r="I12" s="319"/>
      <c r="J12" s="76"/>
      <c r="K12" s="76"/>
      <c r="L12" s="76" t="s">
        <v>155</v>
      </c>
      <c r="M12" s="76" t="s">
        <v>155</v>
      </c>
      <c r="N12" s="76"/>
      <c r="O12" s="76" t="s">
        <v>338</v>
      </c>
      <c r="P12" s="8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3" customFormat="1" ht="20.100000000000001" customHeight="1">
      <c r="A13" s="52" t="s">
        <v>165</v>
      </c>
      <c r="B13" s="53">
        <f>C13-1.8</f>
        <v>31.2</v>
      </c>
      <c r="C13" s="54">
        <v>33</v>
      </c>
      <c r="D13" s="53">
        <f>C13+2.25</f>
        <v>35.25</v>
      </c>
      <c r="E13" s="53">
        <f>D13+2.25</f>
        <v>37.5</v>
      </c>
      <c r="F13" s="53">
        <f>E13+2.25</f>
        <v>39.75</v>
      </c>
      <c r="G13" s="53">
        <f>F13+2</f>
        <v>41.75</v>
      </c>
      <c r="H13" s="56"/>
      <c r="I13" s="319"/>
      <c r="J13" s="76"/>
      <c r="K13" s="76"/>
      <c r="L13" s="76" t="s">
        <v>155</v>
      </c>
      <c r="M13" s="76" t="s">
        <v>166</v>
      </c>
      <c r="N13" s="76"/>
      <c r="O13" s="76" t="s">
        <v>339</v>
      </c>
      <c r="P13" s="8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3" customFormat="1" ht="20.100000000000001" customHeight="1">
      <c r="A14" s="52" t="s">
        <v>167</v>
      </c>
      <c r="B14" s="53">
        <f>C14</f>
        <v>12</v>
      </c>
      <c r="C14" s="54">
        <v>12</v>
      </c>
      <c r="D14" s="53">
        <f>B14+1</f>
        <v>13</v>
      </c>
      <c r="E14" s="53">
        <f>D14</f>
        <v>13</v>
      </c>
      <c r="F14" s="53">
        <f>D14+1</f>
        <v>14</v>
      </c>
      <c r="G14" s="53">
        <f>F14</f>
        <v>14</v>
      </c>
      <c r="H14" s="56"/>
      <c r="I14" s="319"/>
      <c r="J14" s="76"/>
      <c r="K14" s="76"/>
      <c r="L14" s="76" t="s">
        <v>155</v>
      </c>
      <c r="M14" s="76" t="s">
        <v>155</v>
      </c>
      <c r="N14" s="76"/>
      <c r="O14" s="76" t="s">
        <v>340</v>
      </c>
      <c r="P14" s="8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3" customFormat="1" ht="20.100000000000001" customHeight="1">
      <c r="A15" s="52" t="s">
        <v>168</v>
      </c>
      <c r="B15" s="53">
        <v>3.5</v>
      </c>
      <c r="C15" s="54">
        <v>3.5</v>
      </c>
      <c r="D15" s="53">
        <v>3.5</v>
      </c>
      <c r="E15" s="53">
        <v>3.5</v>
      </c>
      <c r="F15" s="53">
        <v>3.5</v>
      </c>
      <c r="G15" s="53">
        <v>3.5</v>
      </c>
      <c r="H15" s="57"/>
      <c r="I15" s="319"/>
      <c r="J15" s="76"/>
      <c r="K15" s="76"/>
      <c r="L15" s="76" t="s">
        <v>155</v>
      </c>
      <c r="M15" s="76" t="s">
        <v>155</v>
      </c>
      <c r="N15" s="76"/>
      <c r="O15" s="76"/>
      <c r="P15" s="8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3" customFormat="1" ht="20.100000000000001" customHeight="1">
      <c r="A16" s="52" t="s">
        <v>169</v>
      </c>
      <c r="B16" s="53">
        <v>2</v>
      </c>
      <c r="C16" s="54">
        <v>2</v>
      </c>
      <c r="D16" s="53">
        <v>2</v>
      </c>
      <c r="E16" s="53">
        <v>2</v>
      </c>
      <c r="F16" s="53">
        <v>2</v>
      </c>
      <c r="G16" s="53">
        <v>2</v>
      </c>
      <c r="H16" s="57"/>
      <c r="I16" s="319"/>
      <c r="J16" s="76"/>
      <c r="K16" s="76"/>
      <c r="L16" s="76" t="s">
        <v>155</v>
      </c>
      <c r="M16" s="76" t="s">
        <v>155</v>
      </c>
      <c r="N16" s="76"/>
      <c r="O16" s="76"/>
      <c r="P16" s="8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3" customFormat="1" ht="20.100000000000001" customHeight="1">
      <c r="A17" s="58"/>
      <c r="B17" s="59"/>
      <c r="C17" s="59"/>
      <c r="D17" s="59"/>
      <c r="E17" s="59"/>
      <c r="F17" s="59"/>
      <c r="G17" s="59"/>
      <c r="H17" s="57"/>
      <c r="I17" s="319"/>
      <c r="J17" s="76"/>
      <c r="K17" s="76"/>
      <c r="L17" s="76"/>
      <c r="M17" s="76"/>
      <c r="N17" s="76"/>
      <c r="O17" s="76"/>
      <c r="P17" s="8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3" customFormat="1" ht="20.100000000000001" customHeight="1">
      <c r="A18" s="58"/>
      <c r="B18" s="59"/>
      <c r="C18" s="59"/>
      <c r="D18" s="59"/>
      <c r="E18" s="59"/>
      <c r="F18" s="59"/>
      <c r="G18" s="59"/>
      <c r="H18" s="60"/>
      <c r="I18" s="319"/>
      <c r="J18" s="76"/>
      <c r="K18" s="76"/>
      <c r="L18" s="76"/>
      <c r="M18" s="76"/>
      <c r="N18" s="76"/>
      <c r="O18" s="76"/>
      <c r="P18" s="8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3" customFormat="1" ht="20.100000000000001" customHeight="1">
      <c r="A19" s="61"/>
      <c r="B19" s="62"/>
      <c r="C19" s="62"/>
      <c r="D19" s="62"/>
      <c r="E19" s="63"/>
      <c r="F19" s="62"/>
      <c r="G19" s="62"/>
      <c r="H19" s="62"/>
      <c r="I19" s="320"/>
      <c r="J19" s="81"/>
      <c r="K19" s="81"/>
      <c r="L19" s="82"/>
      <c r="M19" s="81"/>
      <c r="N19" s="81"/>
      <c r="O19" s="82"/>
      <c r="P19" s="8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3" customFormat="1" ht="16.5">
      <c r="A20" s="64"/>
      <c r="B20" s="64"/>
      <c r="C20" s="64"/>
      <c r="D20" s="64"/>
      <c r="E20" s="65"/>
      <c r="F20" s="64"/>
      <c r="G20" s="64"/>
      <c r="H20" s="64"/>
      <c r="P20" s="6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3" customFormat="1">
      <c r="A21" s="66" t="s">
        <v>170</v>
      </c>
      <c r="B21" s="66"/>
      <c r="C21" s="67"/>
      <c r="D21" s="67"/>
      <c r="P21" s="6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3" customFormat="1">
      <c r="C22" s="44"/>
      <c r="D22" s="44"/>
      <c r="J22" s="84" t="s">
        <v>171</v>
      </c>
      <c r="K22" s="85">
        <v>45298</v>
      </c>
      <c r="L22" s="84" t="s">
        <v>172</v>
      </c>
      <c r="M22" s="84" t="s">
        <v>133</v>
      </c>
      <c r="N22" s="84" t="s">
        <v>173</v>
      </c>
      <c r="O22" s="43" t="s">
        <v>136</v>
      </c>
      <c r="P22" s="68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1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O16" sqref="O16"/>
    </sheetView>
  </sheetViews>
  <sheetFormatPr defaultColWidth="10" defaultRowHeight="16.5" customHeight="1"/>
  <cols>
    <col min="1" max="1" width="10.875" style="86" customWidth="1"/>
    <col min="2" max="16384" width="10" style="86"/>
  </cols>
  <sheetData>
    <row r="1" spans="1:16" ht="22.5" customHeight="1">
      <c r="A1" s="321" t="s">
        <v>174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6" ht="17.25" customHeight="1">
      <c r="A2" s="145" t="s">
        <v>53</v>
      </c>
      <c r="B2" s="230"/>
      <c r="C2" s="230"/>
      <c r="D2" s="231" t="s">
        <v>55</v>
      </c>
      <c r="E2" s="231"/>
      <c r="F2" s="230" t="s">
        <v>56</v>
      </c>
      <c r="G2" s="230"/>
      <c r="H2" s="146" t="s">
        <v>57</v>
      </c>
      <c r="I2" s="232" t="s">
        <v>56</v>
      </c>
      <c r="J2" s="232"/>
      <c r="K2" s="233"/>
    </row>
    <row r="3" spans="1:16" ht="16.5" customHeight="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spans="1:16" ht="16.5" customHeight="1">
      <c r="A4" s="149" t="s">
        <v>61</v>
      </c>
      <c r="B4" s="240" t="s">
        <v>62</v>
      </c>
      <c r="C4" s="241"/>
      <c r="D4" s="242" t="s">
        <v>63</v>
      </c>
      <c r="E4" s="243"/>
      <c r="F4" s="244">
        <v>45332</v>
      </c>
      <c r="G4" s="245"/>
      <c r="H4" s="242" t="s">
        <v>175</v>
      </c>
      <c r="I4" s="243"/>
      <c r="J4" s="92" t="s">
        <v>65</v>
      </c>
      <c r="K4" s="93" t="s">
        <v>66</v>
      </c>
    </row>
    <row r="5" spans="1:16" ht="16.5" customHeight="1">
      <c r="A5" s="151" t="s">
        <v>67</v>
      </c>
      <c r="B5" s="240" t="s">
        <v>68</v>
      </c>
      <c r="C5" s="241"/>
      <c r="D5" s="242" t="s">
        <v>176</v>
      </c>
      <c r="E5" s="243"/>
      <c r="F5" s="244">
        <v>45296</v>
      </c>
      <c r="G5" s="245"/>
      <c r="H5" s="242" t="s">
        <v>177</v>
      </c>
      <c r="I5" s="243"/>
      <c r="J5" s="92" t="s">
        <v>65</v>
      </c>
      <c r="K5" s="93" t="s">
        <v>66</v>
      </c>
    </row>
    <row r="6" spans="1:16" ht="16.5" customHeight="1">
      <c r="A6" s="149" t="s">
        <v>71</v>
      </c>
      <c r="B6" s="152" t="s">
        <v>72</v>
      </c>
      <c r="C6" s="153">
        <v>6</v>
      </c>
      <c r="D6" s="242" t="s">
        <v>178</v>
      </c>
      <c r="E6" s="243"/>
      <c r="F6" s="244">
        <v>45307</v>
      </c>
      <c r="G6" s="245"/>
      <c r="H6" s="242" t="s">
        <v>179</v>
      </c>
      <c r="I6" s="243"/>
      <c r="J6" s="243"/>
      <c r="K6" s="322"/>
    </row>
    <row r="7" spans="1:16" ht="16.5" customHeight="1">
      <c r="A7" s="149" t="s">
        <v>75</v>
      </c>
      <c r="B7" s="246">
        <v>4000</v>
      </c>
      <c r="C7" s="247"/>
      <c r="D7" s="149" t="s">
        <v>180</v>
      </c>
      <c r="E7" s="150"/>
      <c r="F7" s="244">
        <v>45311</v>
      </c>
      <c r="G7" s="245"/>
      <c r="H7" s="323"/>
      <c r="I7" s="240"/>
      <c r="J7" s="240"/>
      <c r="K7" s="241"/>
    </row>
    <row r="8" spans="1:16" ht="16.5" customHeight="1">
      <c r="A8" s="155" t="s">
        <v>78</v>
      </c>
      <c r="B8" s="248" t="s">
        <v>79</v>
      </c>
      <c r="C8" s="249"/>
      <c r="D8" s="250" t="s">
        <v>80</v>
      </c>
      <c r="E8" s="251"/>
      <c r="F8" s="252">
        <v>45316</v>
      </c>
      <c r="G8" s="253"/>
      <c r="H8" s="250"/>
      <c r="I8" s="251"/>
      <c r="J8" s="251"/>
      <c r="K8" s="261"/>
      <c r="P8" s="116" t="s">
        <v>181</v>
      </c>
    </row>
    <row r="9" spans="1:16" ht="16.5" customHeight="1">
      <c r="A9" s="324" t="s">
        <v>182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6" ht="16.5" customHeight="1">
      <c r="A10" s="156" t="s">
        <v>84</v>
      </c>
      <c r="B10" s="157" t="s">
        <v>85</v>
      </c>
      <c r="C10" s="88" t="s">
        <v>86</v>
      </c>
      <c r="D10" s="158"/>
      <c r="E10" s="159" t="s">
        <v>89</v>
      </c>
      <c r="F10" s="157" t="s">
        <v>85</v>
      </c>
      <c r="G10" s="88" t="s">
        <v>86</v>
      </c>
      <c r="H10" s="157"/>
      <c r="I10" s="159" t="s">
        <v>87</v>
      </c>
      <c r="J10" s="157" t="s">
        <v>85</v>
      </c>
      <c r="K10" s="168" t="s">
        <v>86</v>
      </c>
    </row>
    <row r="11" spans="1:16" ht="16.5" customHeight="1">
      <c r="A11" s="151" t="s">
        <v>90</v>
      </c>
      <c r="B11" s="160" t="s">
        <v>85</v>
      </c>
      <c r="C11" s="92" t="s">
        <v>86</v>
      </c>
      <c r="D11" s="161"/>
      <c r="E11" s="162" t="s">
        <v>92</v>
      </c>
      <c r="F11" s="160" t="s">
        <v>85</v>
      </c>
      <c r="G11" s="92" t="s">
        <v>86</v>
      </c>
      <c r="H11" s="160"/>
      <c r="I11" s="162" t="s">
        <v>97</v>
      </c>
      <c r="J11" s="160" t="s">
        <v>85</v>
      </c>
      <c r="K11" s="93" t="s">
        <v>86</v>
      </c>
    </row>
    <row r="12" spans="1:16" ht="16.5" customHeight="1">
      <c r="A12" s="250" t="s">
        <v>119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61"/>
    </row>
    <row r="13" spans="1:16" ht="16.5" customHeight="1">
      <c r="A13" s="325" t="s">
        <v>183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6" ht="16.5" customHeight="1">
      <c r="A14" s="326" t="s">
        <v>184</v>
      </c>
      <c r="B14" s="327"/>
      <c r="C14" s="327"/>
      <c r="D14" s="327"/>
      <c r="E14" s="327"/>
      <c r="F14" s="327"/>
      <c r="G14" s="327"/>
      <c r="H14" s="328"/>
      <c r="I14" s="329"/>
      <c r="J14" s="329"/>
      <c r="K14" s="330"/>
    </row>
    <row r="15" spans="1:16" ht="16.5" customHeight="1">
      <c r="A15" s="331"/>
      <c r="B15" s="332"/>
      <c r="C15" s="332"/>
      <c r="D15" s="333"/>
      <c r="E15" s="334"/>
      <c r="F15" s="332"/>
      <c r="G15" s="332"/>
      <c r="H15" s="333"/>
      <c r="I15" s="335"/>
      <c r="J15" s="336"/>
      <c r="K15" s="337"/>
    </row>
    <row r="16" spans="1:16" ht="16.5" customHeight="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 ht="16.5" customHeight="1">
      <c r="A17" s="325" t="s">
        <v>185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41" t="s">
        <v>186</v>
      </c>
      <c r="B18" s="342"/>
      <c r="C18" s="342"/>
      <c r="D18" s="342"/>
      <c r="E18" s="342"/>
      <c r="F18" s="342"/>
      <c r="G18" s="342"/>
      <c r="H18" s="342"/>
      <c r="I18" s="329"/>
      <c r="J18" s="329"/>
      <c r="K18" s="330"/>
    </row>
    <row r="19" spans="1:11" ht="16.5" customHeight="1">
      <c r="A19" s="331"/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ht="16.5" customHeight="1">
      <c r="A21" s="343" t="s">
        <v>116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spans="1:11" ht="16.5" customHeight="1">
      <c r="A22" s="344" t="s">
        <v>117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>
      <c r="A23" s="280" t="s">
        <v>118</v>
      </c>
      <c r="B23" s="281"/>
      <c r="C23" s="92" t="s">
        <v>65</v>
      </c>
      <c r="D23" s="92" t="s">
        <v>66</v>
      </c>
      <c r="E23" s="345"/>
      <c r="F23" s="345"/>
      <c r="G23" s="345"/>
      <c r="H23" s="345"/>
      <c r="I23" s="345"/>
      <c r="J23" s="345"/>
      <c r="K23" s="346"/>
    </row>
    <row r="24" spans="1:11" ht="16.5" customHeight="1">
      <c r="A24" s="242" t="s">
        <v>187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1"/>
    </row>
    <row r="25" spans="1:11" ht="16.5" customHeight="1">
      <c r="A25" s="347"/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ht="16.5" customHeight="1">
      <c r="A26" s="324" t="s">
        <v>125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147" t="s">
        <v>126</v>
      </c>
      <c r="B27" s="88" t="s">
        <v>95</v>
      </c>
      <c r="C27" s="88" t="s">
        <v>96</v>
      </c>
      <c r="D27" s="88" t="s">
        <v>88</v>
      </c>
      <c r="E27" s="148" t="s">
        <v>127</v>
      </c>
      <c r="F27" s="88" t="s">
        <v>95</v>
      </c>
      <c r="G27" s="88" t="s">
        <v>96</v>
      </c>
      <c r="H27" s="88" t="s">
        <v>88</v>
      </c>
      <c r="I27" s="148" t="s">
        <v>128</v>
      </c>
      <c r="J27" s="88" t="s">
        <v>95</v>
      </c>
      <c r="K27" s="168" t="s">
        <v>96</v>
      </c>
    </row>
    <row r="28" spans="1:11" ht="16.5" customHeight="1">
      <c r="A28" s="163" t="s">
        <v>87</v>
      </c>
      <c r="B28" s="92" t="s">
        <v>95</v>
      </c>
      <c r="C28" s="92" t="s">
        <v>96</v>
      </c>
      <c r="D28" s="92" t="s">
        <v>88</v>
      </c>
      <c r="E28" s="164" t="s">
        <v>94</v>
      </c>
      <c r="F28" s="92" t="s">
        <v>95</v>
      </c>
      <c r="G28" s="92" t="s">
        <v>96</v>
      </c>
      <c r="H28" s="92" t="s">
        <v>88</v>
      </c>
      <c r="I28" s="164" t="s">
        <v>105</v>
      </c>
      <c r="J28" s="92" t="s">
        <v>95</v>
      </c>
      <c r="K28" s="93" t="s">
        <v>96</v>
      </c>
    </row>
    <row r="29" spans="1:11" ht="16.5" customHeight="1">
      <c r="A29" s="242" t="s">
        <v>98</v>
      </c>
      <c r="B29" s="281"/>
      <c r="C29" s="281"/>
      <c r="D29" s="281"/>
      <c r="E29" s="281"/>
      <c r="F29" s="281"/>
      <c r="G29" s="281"/>
      <c r="H29" s="281"/>
      <c r="I29" s="281"/>
      <c r="J29" s="281"/>
      <c r="K29" s="350"/>
    </row>
    <row r="30" spans="1:11" ht="16.5" customHeight="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11" ht="16.5" customHeight="1">
      <c r="A31" s="324" t="s">
        <v>188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21" customHeight="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1" customHeight="1">
      <c r="A33" s="289"/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spans="1:11" ht="2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1" customHeight="1">
      <c r="A35" s="289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1" customHeight="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291"/>
    </row>
    <row r="37" spans="1:11" ht="21" customHeight="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spans="1:11" ht="21" customHeight="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291"/>
    </row>
    <row r="39" spans="1:11" ht="21" customHeight="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291"/>
    </row>
    <row r="40" spans="1:11" ht="2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1"/>
    </row>
    <row r="41" spans="1:11" ht="21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spans="1:11" ht="21" customHeight="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291"/>
    </row>
    <row r="43" spans="1:11" ht="17.25" customHeight="1">
      <c r="A43" s="292" t="s">
        <v>124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6.5" customHeight="1">
      <c r="A44" s="324" t="s">
        <v>189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354" t="s">
        <v>119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spans="1:11" ht="18" customHeight="1">
      <c r="A46" s="354" t="s">
        <v>190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spans="1:11" ht="18" customHeight="1">
      <c r="A47" s="347"/>
      <c r="B47" s="348"/>
      <c r="C47" s="348"/>
      <c r="D47" s="348"/>
      <c r="E47" s="348"/>
      <c r="F47" s="348"/>
      <c r="G47" s="348"/>
      <c r="H47" s="348"/>
      <c r="I47" s="348"/>
      <c r="J47" s="348"/>
      <c r="K47" s="349"/>
    </row>
    <row r="48" spans="1:11" ht="21" customHeight="1">
      <c r="A48" s="165" t="s">
        <v>130</v>
      </c>
      <c r="B48" s="357" t="s">
        <v>131</v>
      </c>
      <c r="C48" s="357"/>
      <c r="D48" s="166" t="s">
        <v>132</v>
      </c>
      <c r="E48" s="166"/>
      <c r="F48" s="166" t="s">
        <v>134</v>
      </c>
      <c r="G48" s="167"/>
      <c r="H48" s="358" t="s">
        <v>135</v>
      </c>
      <c r="I48" s="358"/>
      <c r="J48" s="357" t="s">
        <v>136</v>
      </c>
      <c r="K48" s="359"/>
    </row>
    <row r="49" spans="1:11" ht="16.5" customHeight="1">
      <c r="A49" s="258" t="s">
        <v>137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62"/>
    </row>
    <row r="51" spans="1:11" ht="16.5" customHeight="1">
      <c r="A51" s="363"/>
      <c r="B51" s="364"/>
      <c r="C51" s="364"/>
      <c r="D51" s="364"/>
      <c r="E51" s="364"/>
      <c r="F51" s="364"/>
      <c r="G51" s="364"/>
      <c r="H51" s="364"/>
      <c r="I51" s="364"/>
      <c r="J51" s="364"/>
      <c r="K51" s="365"/>
    </row>
    <row r="52" spans="1:11" ht="21" customHeight="1">
      <c r="A52" s="165" t="s">
        <v>130</v>
      </c>
      <c r="B52" s="357" t="s">
        <v>131</v>
      </c>
      <c r="C52" s="357"/>
      <c r="D52" s="166" t="s">
        <v>132</v>
      </c>
      <c r="E52" s="166"/>
      <c r="F52" s="166" t="s">
        <v>134</v>
      </c>
      <c r="G52" s="167"/>
      <c r="H52" s="358" t="s">
        <v>135</v>
      </c>
      <c r="I52" s="358"/>
      <c r="J52" s="357" t="s">
        <v>136</v>
      </c>
      <c r="K52" s="35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3"/>
  <sheetViews>
    <sheetView workbookViewId="0">
      <selection activeCell="A2" sqref="A2:O21"/>
    </sheetView>
  </sheetViews>
  <sheetFormatPr defaultColWidth="9" defaultRowHeight="14.25"/>
  <cols>
    <col min="1" max="1" width="13.625" style="43" customWidth="1"/>
    <col min="2" max="2" width="8.5" style="43" customWidth="1"/>
    <col min="3" max="3" width="8.5" style="44" customWidth="1"/>
    <col min="4" max="7" width="8.5" style="43" customWidth="1"/>
    <col min="8" max="13" width="8.875" style="43" customWidth="1"/>
    <col min="14" max="15" width="8.875" style="126" customWidth="1"/>
    <col min="16" max="247" width="9" style="43"/>
    <col min="248" max="16384" width="9" style="2"/>
  </cols>
  <sheetData>
    <row r="1" spans="1:250" s="43" customFormat="1" ht="29.1" customHeight="1">
      <c r="A1" s="303" t="s">
        <v>140</v>
      </c>
      <c r="B1" s="305"/>
      <c r="C1" s="304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134"/>
      <c r="O1" s="13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s="43" customFormat="1" ht="20.100000000000001" customHeight="1">
      <c r="A2" s="127" t="s">
        <v>61</v>
      </c>
      <c r="B2" s="366" t="s">
        <v>62</v>
      </c>
      <c r="C2" s="367"/>
      <c r="D2" s="368"/>
      <c r="E2" s="128" t="s">
        <v>67</v>
      </c>
      <c r="F2" s="369" t="s">
        <v>68</v>
      </c>
      <c r="G2" s="369"/>
      <c r="H2" s="373"/>
      <c r="I2" s="135" t="s">
        <v>57</v>
      </c>
      <c r="J2" s="370" t="s">
        <v>56</v>
      </c>
      <c r="K2" s="370"/>
      <c r="L2" s="370"/>
      <c r="M2" s="370"/>
      <c r="N2" s="371"/>
      <c r="O2" s="13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pans="1:250" s="43" customFormat="1">
      <c r="A3" s="372" t="s">
        <v>141</v>
      </c>
      <c r="B3" s="312" t="s">
        <v>142</v>
      </c>
      <c r="C3" s="313"/>
      <c r="D3" s="312"/>
      <c r="E3" s="312"/>
      <c r="F3" s="312"/>
      <c r="G3" s="312"/>
      <c r="H3" s="318"/>
      <c r="I3" s="312"/>
      <c r="J3" s="312"/>
      <c r="K3" s="312"/>
      <c r="L3" s="312"/>
      <c r="M3" s="312"/>
      <c r="N3" s="314"/>
      <c r="O3" s="13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pans="1:250" s="43" customFormat="1" ht="16.5">
      <c r="A4" s="372"/>
      <c r="B4" s="49" t="s">
        <v>143</v>
      </c>
      <c r="C4" s="49" t="s">
        <v>144</v>
      </c>
      <c r="D4" s="49" t="s">
        <v>145</v>
      </c>
      <c r="E4" s="49" t="s">
        <v>146</v>
      </c>
      <c r="F4" s="49" t="s">
        <v>147</v>
      </c>
      <c r="G4" s="49" t="s">
        <v>148</v>
      </c>
      <c r="H4" s="318"/>
      <c r="I4" s="72"/>
      <c r="J4" s="73"/>
      <c r="K4" s="73"/>
      <c r="L4" s="73"/>
      <c r="M4" s="73"/>
      <c r="N4" s="74"/>
      <c r="O4" s="13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s="43" customFormat="1" ht="20.100000000000001" customHeight="1">
      <c r="A5" s="372"/>
      <c r="B5" s="50"/>
      <c r="C5" s="50"/>
      <c r="D5" s="51"/>
      <c r="E5" s="51"/>
      <c r="F5" s="51"/>
      <c r="G5" s="51"/>
      <c r="H5" s="319"/>
      <c r="I5" s="76"/>
      <c r="J5" s="77"/>
      <c r="K5" s="77"/>
      <c r="L5" s="77"/>
      <c r="M5" s="78"/>
      <c r="N5" s="77"/>
      <c r="O5" s="139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s="43" customFormat="1" ht="20.100000000000001" customHeight="1">
      <c r="A6" s="129" t="s">
        <v>151</v>
      </c>
      <c r="B6" s="53">
        <f t="shared" ref="B6:B9" si="0">C6-5</f>
        <v>70</v>
      </c>
      <c r="C6" s="54">
        <v>75</v>
      </c>
      <c r="D6" s="53">
        <f t="shared" ref="D6:G6" si="1">C6+6</f>
        <v>81</v>
      </c>
      <c r="E6" s="53">
        <f t="shared" si="1"/>
        <v>87</v>
      </c>
      <c r="F6" s="53">
        <f t="shared" si="1"/>
        <v>93</v>
      </c>
      <c r="G6" s="53">
        <f t="shared" si="1"/>
        <v>99</v>
      </c>
      <c r="H6" s="319"/>
      <c r="I6" s="76"/>
      <c r="J6" s="76"/>
      <c r="K6" s="76"/>
      <c r="L6" s="76"/>
      <c r="M6" s="76"/>
      <c r="N6" s="76"/>
      <c r="O6" s="14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s="43" customFormat="1" ht="20.100000000000001" customHeight="1">
      <c r="A7" s="129" t="s">
        <v>154</v>
      </c>
      <c r="B7" s="53">
        <f>C7-3</f>
        <v>51</v>
      </c>
      <c r="C7" s="54">
        <v>54</v>
      </c>
      <c r="D7" s="53">
        <f>C7+3</f>
        <v>57</v>
      </c>
      <c r="E7" s="53">
        <f>D7+3</f>
        <v>60</v>
      </c>
      <c r="F7" s="53">
        <f>E7+4</f>
        <v>64</v>
      </c>
      <c r="G7" s="53">
        <f t="shared" ref="G7:G9" si="2">F7+4</f>
        <v>68</v>
      </c>
      <c r="H7" s="319"/>
      <c r="I7" s="76"/>
      <c r="J7" s="76"/>
      <c r="K7" s="76"/>
      <c r="L7" s="76"/>
      <c r="M7" s="76"/>
      <c r="N7" s="76"/>
      <c r="O7" s="14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s="43" customFormat="1" ht="20.100000000000001" customHeight="1">
      <c r="A8" s="129" t="s">
        <v>156</v>
      </c>
      <c r="B8" s="53">
        <f t="shared" si="0"/>
        <v>71</v>
      </c>
      <c r="C8" s="54">
        <v>76</v>
      </c>
      <c r="D8" s="53">
        <f t="shared" ref="D8:F9" si="3">C8+6</f>
        <v>82</v>
      </c>
      <c r="E8" s="53">
        <f t="shared" si="3"/>
        <v>88</v>
      </c>
      <c r="F8" s="53">
        <f t="shared" si="3"/>
        <v>94</v>
      </c>
      <c r="G8" s="53">
        <f t="shared" si="2"/>
        <v>98</v>
      </c>
      <c r="H8" s="319"/>
      <c r="I8" s="76"/>
      <c r="J8" s="76"/>
      <c r="K8" s="76"/>
      <c r="L8" s="76"/>
      <c r="M8" s="76"/>
      <c r="N8" s="76"/>
      <c r="O8" s="14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43" customFormat="1" ht="20.100000000000001" customHeight="1">
      <c r="A9" s="129" t="s">
        <v>157</v>
      </c>
      <c r="B9" s="53">
        <f t="shared" si="0"/>
        <v>81</v>
      </c>
      <c r="C9" s="54">
        <v>86</v>
      </c>
      <c r="D9" s="53">
        <f t="shared" si="3"/>
        <v>92</v>
      </c>
      <c r="E9" s="53">
        <f t="shared" si="3"/>
        <v>98</v>
      </c>
      <c r="F9" s="53">
        <f t="shared" si="3"/>
        <v>104</v>
      </c>
      <c r="G9" s="53">
        <f t="shared" si="2"/>
        <v>108</v>
      </c>
      <c r="H9" s="319"/>
      <c r="I9" s="76"/>
      <c r="J9" s="76"/>
      <c r="K9" s="76"/>
      <c r="L9" s="76"/>
      <c r="M9" s="76"/>
      <c r="N9" s="76"/>
      <c r="O9" s="14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s="43" customFormat="1" ht="20.100000000000001" customHeight="1">
      <c r="A10" s="129" t="s">
        <v>159</v>
      </c>
      <c r="B10" s="53">
        <f>C10-1.6</f>
        <v>23.9</v>
      </c>
      <c r="C10" s="54">
        <v>25.5</v>
      </c>
      <c r="D10" s="53">
        <f>C10+1.9</f>
        <v>27.4</v>
      </c>
      <c r="E10" s="53">
        <f>D10+1.9</f>
        <v>29.3</v>
      </c>
      <c r="F10" s="53">
        <f>E10+1.9</f>
        <v>31.2</v>
      </c>
      <c r="G10" s="53">
        <f>F10+1.3</f>
        <v>32.5</v>
      </c>
      <c r="H10" s="319"/>
      <c r="I10" s="76"/>
      <c r="J10" s="76"/>
      <c r="K10" s="76"/>
      <c r="L10" s="76"/>
      <c r="M10" s="76"/>
      <c r="N10" s="76"/>
      <c r="O10" s="14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s="43" customFormat="1" ht="20.100000000000001" customHeight="1">
      <c r="A11" s="129" t="s">
        <v>160</v>
      </c>
      <c r="B11" s="53">
        <f>C11-1</f>
        <v>18.5</v>
      </c>
      <c r="C11" s="54">
        <v>19.5</v>
      </c>
      <c r="D11" s="53">
        <f>C11+1.2</f>
        <v>20.7</v>
      </c>
      <c r="E11" s="53">
        <f>D11+1.2</f>
        <v>21.9</v>
      </c>
      <c r="F11" s="53">
        <f>E11+1.2</f>
        <v>23.1</v>
      </c>
      <c r="G11" s="53">
        <f>F11+0.7</f>
        <v>23.8</v>
      </c>
      <c r="H11" s="319"/>
      <c r="I11" s="76"/>
      <c r="J11" s="76"/>
      <c r="K11" s="76"/>
      <c r="L11" s="76"/>
      <c r="M11" s="76"/>
      <c r="N11" s="76"/>
      <c r="O11" s="14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s="43" customFormat="1" ht="20.100000000000001" customHeight="1">
      <c r="A12" s="129" t="s">
        <v>162</v>
      </c>
      <c r="B12" s="53">
        <f>C12-0.5</f>
        <v>16.5</v>
      </c>
      <c r="C12" s="54">
        <v>17</v>
      </c>
      <c r="D12" s="53">
        <f t="shared" ref="D12:G12" si="4">C12+0.5</f>
        <v>17.5</v>
      </c>
      <c r="E12" s="53">
        <f t="shared" si="4"/>
        <v>18</v>
      </c>
      <c r="F12" s="53">
        <f t="shared" si="4"/>
        <v>18.5</v>
      </c>
      <c r="G12" s="53">
        <f t="shared" si="4"/>
        <v>19</v>
      </c>
      <c r="H12" s="319"/>
      <c r="I12" s="76"/>
      <c r="J12" s="76"/>
      <c r="K12" s="76"/>
      <c r="L12" s="76"/>
      <c r="M12" s="76"/>
      <c r="N12" s="76"/>
      <c r="O12" s="14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43" customFormat="1" ht="20.100000000000001" customHeight="1">
      <c r="A13" s="129" t="s">
        <v>163</v>
      </c>
      <c r="B13" s="53">
        <f>C13-0.5</f>
        <v>11</v>
      </c>
      <c r="C13" s="54">
        <v>11.5</v>
      </c>
      <c r="D13" s="53">
        <f t="shared" ref="D13:G13" si="5">C13+0.5</f>
        <v>12</v>
      </c>
      <c r="E13" s="53">
        <f t="shared" si="5"/>
        <v>12.5</v>
      </c>
      <c r="F13" s="53">
        <f t="shared" si="5"/>
        <v>13</v>
      </c>
      <c r="G13" s="53">
        <f t="shared" si="5"/>
        <v>13.5</v>
      </c>
      <c r="H13" s="319"/>
      <c r="I13" s="76"/>
      <c r="J13" s="76"/>
      <c r="K13" s="76"/>
      <c r="L13" s="76"/>
      <c r="M13" s="76"/>
      <c r="N13" s="76"/>
      <c r="O13" s="14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s="43" customFormat="1" ht="20.100000000000001" customHeight="1">
      <c r="A14" s="129" t="s">
        <v>164</v>
      </c>
      <c r="B14" s="53">
        <f>C14-1.5</f>
        <v>22.5</v>
      </c>
      <c r="C14" s="54">
        <v>24</v>
      </c>
      <c r="D14" s="53">
        <f>C14+1.7</f>
        <v>25.7</v>
      </c>
      <c r="E14" s="53">
        <f>D14+1.7</f>
        <v>27.4</v>
      </c>
      <c r="F14" s="53">
        <f>E14+1.7</f>
        <v>29.1</v>
      </c>
      <c r="G14" s="53">
        <f>F14+1.6</f>
        <v>30.7</v>
      </c>
      <c r="H14" s="319"/>
      <c r="I14" s="76"/>
      <c r="J14" s="76"/>
      <c r="K14" s="76"/>
      <c r="L14" s="76"/>
      <c r="M14" s="76"/>
      <c r="N14" s="76"/>
      <c r="O14" s="14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s="43" customFormat="1" ht="20.100000000000001" customHeight="1">
      <c r="A15" s="129" t="s">
        <v>165</v>
      </c>
      <c r="B15" s="53">
        <f>C15-1.8</f>
        <v>31.2</v>
      </c>
      <c r="C15" s="54">
        <v>33</v>
      </c>
      <c r="D15" s="53">
        <f>C15+2.25</f>
        <v>35.25</v>
      </c>
      <c r="E15" s="53">
        <f>D15+2.25</f>
        <v>37.5</v>
      </c>
      <c r="F15" s="53">
        <f>E15+2.25</f>
        <v>39.75</v>
      </c>
      <c r="G15" s="53">
        <f>F15+2</f>
        <v>41.75</v>
      </c>
      <c r="H15" s="319"/>
      <c r="I15" s="76"/>
      <c r="J15" s="76"/>
      <c r="K15" s="76"/>
      <c r="L15" s="76"/>
      <c r="M15" s="76"/>
      <c r="N15" s="76"/>
      <c r="O15" s="14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s="43" customFormat="1" ht="20.100000000000001" customHeight="1">
      <c r="A16" s="129" t="s">
        <v>167</v>
      </c>
      <c r="B16" s="53">
        <f>C16</f>
        <v>12</v>
      </c>
      <c r="C16" s="54">
        <v>12</v>
      </c>
      <c r="D16" s="53">
        <f>B16+1</f>
        <v>13</v>
      </c>
      <c r="E16" s="53">
        <f>D16</f>
        <v>13</v>
      </c>
      <c r="F16" s="53">
        <f>D16+1</f>
        <v>14</v>
      </c>
      <c r="G16" s="53">
        <f>F16</f>
        <v>14</v>
      </c>
      <c r="H16" s="319"/>
      <c r="I16" s="76"/>
      <c r="J16" s="76"/>
      <c r="K16" s="76"/>
      <c r="L16" s="76"/>
      <c r="M16" s="76"/>
      <c r="N16" s="76"/>
      <c r="O16" s="14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s="43" customFormat="1" ht="20.100000000000001" customHeight="1">
      <c r="A17" s="129" t="s">
        <v>168</v>
      </c>
      <c r="B17" s="53">
        <v>3.5</v>
      </c>
      <c r="C17" s="54">
        <v>3.5</v>
      </c>
      <c r="D17" s="53">
        <v>3.5</v>
      </c>
      <c r="E17" s="53">
        <v>3.5</v>
      </c>
      <c r="F17" s="53">
        <v>3.5</v>
      </c>
      <c r="G17" s="53">
        <v>3.5</v>
      </c>
      <c r="H17" s="319"/>
      <c r="I17" s="76"/>
      <c r="J17" s="76"/>
      <c r="K17" s="76"/>
      <c r="L17" s="76"/>
      <c r="M17" s="76"/>
      <c r="N17" s="76"/>
      <c r="O17" s="14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s="43" customFormat="1" ht="20.100000000000001" customHeight="1">
      <c r="A18" s="129" t="s">
        <v>169</v>
      </c>
      <c r="B18" s="53">
        <v>2</v>
      </c>
      <c r="C18" s="54">
        <v>2</v>
      </c>
      <c r="D18" s="53">
        <v>2</v>
      </c>
      <c r="E18" s="53">
        <v>2</v>
      </c>
      <c r="F18" s="53">
        <v>2</v>
      </c>
      <c r="G18" s="53">
        <v>2</v>
      </c>
      <c r="H18" s="319"/>
      <c r="I18" s="76"/>
      <c r="J18" s="76"/>
      <c r="K18" s="76"/>
      <c r="L18" s="76"/>
      <c r="M18" s="76"/>
      <c r="N18" s="76"/>
      <c r="O18" s="14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43" customFormat="1" ht="20.100000000000001" customHeight="1">
      <c r="A19" s="130"/>
      <c r="B19" s="59"/>
      <c r="C19" s="59"/>
      <c r="D19" s="59"/>
      <c r="E19" s="59"/>
      <c r="F19" s="59"/>
      <c r="G19" s="59"/>
      <c r="H19" s="319"/>
      <c r="I19" s="76"/>
      <c r="J19" s="76"/>
      <c r="K19" s="76"/>
      <c r="L19" s="76"/>
      <c r="M19" s="76"/>
      <c r="N19" s="76"/>
      <c r="O19" s="14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</row>
    <row r="20" spans="1:250" s="43" customFormat="1" ht="20.100000000000001" customHeight="1">
      <c r="A20" s="130"/>
      <c r="B20" s="59"/>
      <c r="C20" s="59"/>
      <c r="D20" s="59"/>
      <c r="E20" s="59"/>
      <c r="F20" s="59"/>
      <c r="G20" s="59"/>
      <c r="H20" s="319"/>
      <c r="I20" s="76"/>
      <c r="J20" s="76"/>
      <c r="K20" s="76"/>
      <c r="L20" s="76"/>
      <c r="M20" s="76"/>
      <c r="N20" s="76"/>
      <c r="O20" s="14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s="43" customFormat="1" ht="16.5">
      <c r="A21" s="131"/>
      <c r="B21" s="132"/>
      <c r="C21" s="132"/>
      <c r="D21" s="132"/>
      <c r="E21" s="133"/>
      <c r="F21" s="132"/>
      <c r="G21" s="132"/>
      <c r="H21" s="374"/>
      <c r="I21" s="141"/>
      <c r="J21" s="141"/>
      <c r="K21" s="142"/>
      <c r="L21" s="141"/>
      <c r="M21" s="141"/>
      <c r="N21" s="142"/>
      <c r="O21" s="14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s="43" customFormat="1">
      <c r="A22" s="66" t="s">
        <v>170</v>
      </c>
      <c r="B22" s="66"/>
      <c r="C22" s="67"/>
      <c r="N22" s="134"/>
      <c r="O22" s="13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s="43" customFormat="1">
      <c r="C23" s="44"/>
      <c r="H23" s="84" t="s">
        <v>171</v>
      </c>
      <c r="I23" s="85"/>
      <c r="J23" s="144"/>
      <c r="L23" s="84" t="s">
        <v>172</v>
      </c>
      <c r="M23" s="84"/>
      <c r="O23" s="84" t="s">
        <v>173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</sheetData>
  <mergeCells count="8">
    <mergeCell ref="A1:M1"/>
    <mergeCell ref="B2:D2"/>
    <mergeCell ref="F2:G2"/>
    <mergeCell ref="J2:N2"/>
    <mergeCell ref="B3:G3"/>
    <mergeCell ref="I3:N3"/>
    <mergeCell ref="A3:A5"/>
    <mergeCell ref="H2:H21"/>
  </mergeCells>
  <phoneticPr fontId="61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14" sqref="N14"/>
    </sheetView>
  </sheetViews>
  <sheetFormatPr defaultColWidth="10.125" defaultRowHeight="14.2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11.37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6384" width="10.125" style="86"/>
  </cols>
  <sheetData>
    <row r="1" spans="1:13" ht="22.5">
      <c r="A1" s="321" t="s">
        <v>191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3" ht="18" customHeight="1">
      <c r="A2" s="87" t="s">
        <v>53</v>
      </c>
      <c r="B2" s="375" t="s">
        <v>54</v>
      </c>
      <c r="C2" s="375"/>
      <c r="D2" s="89" t="s">
        <v>61</v>
      </c>
      <c r="E2" s="90" t="s">
        <v>62</v>
      </c>
      <c r="F2" s="91" t="s">
        <v>192</v>
      </c>
      <c r="G2" s="240" t="s">
        <v>68</v>
      </c>
      <c r="H2" s="241"/>
      <c r="I2" s="111" t="s">
        <v>57</v>
      </c>
      <c r="J2" s="376" t="s">
        <v>56</v>
      </c>
      <c r="K2" s="377"/>
    </row>
    <row r="3" spans="1:13" ht="18" customHeight="1">
      <c r="A3" s="94" t="s">
        <v>75</v>
      </c>
      <c r="B3" s="240">
        <v>4000</v>
      </c>
      <c r="C3" s="240"/>
      <c r="D3" s="95" t="s">
        <v>193</v>
      </c>
      <c r="E3" s="378">
        <v>45332</v>
      </c>
      <c r="F3" s="379"/>
      <c r="G3" s="379"/>
      <c r="H3" s="345" t="s">
        <v>194</v>
      </c>
      <c r="I3" s="345"/>
      <c r="J3" s="345"/>
      <c r="K3" s="346"/>
    </row>
    <row r="4" spans="1:13" ht="18" customHeight="1">
      <c r="A4" s="96" t="s">
        <v>71</v>
      </c>
      <c r="B4" s="92">
        <v>4</v>
      </c>
      <c r="C4" s="92">
        <v>6</v>
      </c>
      <c r="D4" s="97" t="s">
        <v>195</v>
      </c>
      <c r="E4" s="379" t="s">
        <v>196</v>
      </c>
      <c r="F4" s="379"/>
      <c r="G4" s="379"/>
      <c r="H4" s="281" t="s">
        <v>197</v>
      </c>
      <c r="I4" s="281"/>
      <c r="J4" s="108" t="s">
        <v>65</v>
      </c>
      <c r="K4" s="114" t="s">
        <v>66</v>
      </c>
    </row>
    <row r="5" spans="1:13" ht="18" customHeight="1">
      <c r="A5" s="96" t="s">
        <v>198</v>
      </c>
      <c r="B5" s="240">
        <v>1</v>
      </c>
      <c r="C5" s="240"/>
      <c r="D5" s="95" t="s">
        <v>199</v>
      </c>
      <c r="E5" s="95"/>
      <c r="G5" s="95"/>
      <c r="H5" s="281" t="s">
        <v>200</v>
      </c>
      <c r="I5" s="281"/>
      <c r="J5" s="108" t="s">
        <v>65</v>
      </c>
      <c r="K5" s="114" t="s">
        <v>66</v>
      </c>
    </row>
    <row r="6" spans="1:13" ht="18" customHeight="1">
      <c r="A6" s="98" t="s">
        <v>201</v>
      </c>
      <c r="B6" s="339">
        <v>200</v>
      </c>
      <c r="C6" s="339"/>
      <c r="D6" s="100" t="s">
        <v>202</v>
      </c>
      <c r="E6" s="101"/>
      <c r="F6" s="101"/>
      <c r="G6" s="100"/>
      <c r="H6" s="380" t="s">
        <v>203</v>
      </c>
      <c r="I6" s="380"/>
      <c r="J6" s="101" t="s">
        <v>65</v>
      </c>
      <c r="K6" s="115" t="s">
        <v>66</v>
      </c>
      <c r="M6" s="116"/>
    </row>
    <row r="7" spans="1:13" ht="18" customHeight="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pans="1:13" ht="18" customHeight="1">
      <c r="A8" s="105" t="s">
        <v>204</v>
      </c>
      <c r="B8" s="91" t="s">
        <v>205</v>
      </c>
      <c r="C8" s="91" t="s">
        <v>206</v>
      </c>
      <c r="D8" s="91" t="s">
        <v>207</v>
      </c>
      <c r="E8" s="91" t="s">
        <v>208</v>
      </c>
      <c r="F8" s="91" t="s">
        <v>209</v>
      </c>
      <c r="G8" s="106" t="s">
        <v>78</v>
      </c>
      <c r="H8" s="107"/>
      <c r="I8" s="107" t="str">
        <f>首期!B8</f>
        <v>CGDD23112200014</v>
      </c>
      <c r="J8" s="107"/>
      <c r="K8" s="117"/>
    </row>
    <row r="9" spans="1:13" ht="18" customHeight="1">
      <c r="A9" s="280" t="s">
        <v>210</v>
      </c>
      <c r="B9" s="281"/>
      <c r="C9" s="108" t="s">
        <v>65</v>
      </c>
      <c r="D9" s="108" t="s">
        <v>66</v>
      </c>
      <c r="E9" s="95" t="s">
        <v>211</v>
      </c>
      <c r="F9" s="109" t="s">
        <v>212</v>
      </c>
      <c r="G9" s="381"/>
      <c r="H9" s="382"/>
      <c r="I9" s="382"/>
      <c r="J9" s="382"/>
      <c r="K9" s="383"/>
    </row>
    <row r="10" spans="1:13" ht="18" customHeight="1">
      <c r="A10" s="280" t="s">
        <v>213</v>
      </c>
      <c r="B10" s="281"/>
      <c r="C10" s="108" t="s">
        <v>65</v>
      </c>
      <c r="D10" s="108" t="s">
        <v>66</v>
      </c>
      <c r="E10" s="95" t="s">
        <v>214</v>
      </c>
      <c r="F10" s="109" t="s">
        <v>215</v>
      </c>
      <c r="G10" s="381" t="s">
        <v>216</v>
      </c>
      <c r="H10" s="382"/>
      <c r="I10" s="382"/>
      <c r="J10" s="382"/>
      <c r="K10" s="383"/>
    </row>
    <row r="11" spans="1:13" ht="18" customHeight="1">
      <c r="A11" s="354" t="s">
        <v>182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3" ht="18" customHeight="1">
      <c r="A12" s="94" t="s">
        <v>89</v>
      </c>
      <c r="B12" s="108" t="s">
        <v>85</v>
      </c>
      <c r="C12" s="108" t="s">
        <v>86</v>
      </c>
      <c r="D12" s="109"/>
      <c r="E12" s="95" t="s">
        <v>87</v>
      </c>
      <c r="F12" s="108" t="s">
        <v>85</v>
      </c>
      <c r="G12" s="108" t="s">
        <v>86</v>
      </c>
      <c r="H12" s="108"/>
      <c r="I12" s="95" t="s">
        <v>217</v>
      </c>
      <c r="J12" s="108" t="s">
        <v>85</v>
      </c>
      <c r="K12" s="114" t="s">
        <v>86</v>
      </c>
    </row>
    <row r="13" spans="1:13" ht="18" customHeight="1">
      <c r="A13" s="94" t="s">
        <v>92</v>
      </c>
      <c r="B13" s="108" t="s">
        <v>85</v>
      </c>
      <c r="C13" s="108" t="s">
        <v>86</v>
      </c>
      <c r="D13" s="109"/>
      <c r="E13" s="95" t="s">
        <v>97</v>
      </c>
      <c r="F13" s="108" t="s">
        <v>85</v>
      </c>
      <c r="G13" s="108" t="s">
        <v>86</v>
      </c>
      <c r="H13" s="108"/>
      <c r="I13" s="95" t="s">
        <v>218</v>
      </c>
      <c r="J13" s="108" t="s">
        <v>85</v>
      </c>
      <c r="K13" s="114" t="s">
        <v>86</v>
      </c>
    </row>
    <row r="14" spans="1:13" ht="18" customHeight="1">
      <c r="A14" s="98" t="s">
        <v>219</v>
      </c>
      <c r="B14" s="101" t="s">
        <v>85</v>
      </c>
      <c r="C14" s="101" t="s">
        <v>86</v>
      </c>
      <c r="D14" s="110"/>
      <c r="E14" s="100" t="s">
        <v>220</v>
      </c>
      <c r="F14" s="101" t="s">
        <v>85</v>
      </c>
      <c r="G14" s="101" t="s">
        <v>86</v>
      </c>
      <c r="H14" s="101"/>
      <c r="I14" s="100" t="s">
        <v>221</v>
      </c>
      <c r="J14" s="101" t="s">
        <v>85</v>
      </c>
      <c r="K14" s="115" t="s">
        <v>86</v>
      </c>
    </row>
    <row r="15" spans="1:13" ht="18" customHeight="1">
      <c r="A15" s="102"/>
      <c r="B15" s="104"/>
      <c r="C15" s="104"/>
      <c r="D15" s="103"/>
      <c r="E15" s="102"/>
      <c r="F15" s="104"/>
      <c r="G15" s="104"/>
      <c r="H15" s="104"/>
      <c r="I15" s="102"/>
      <c r="J15" s="104"/>
      <c r="K15" s="104"/>
    </row>
    <row r="16" spans="1:13" ht="18" customHeight="1">
      <c r="A16" s="344" t="s">
        <v>222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ht="18" customHeight="1">
      <c r="A17" s="280" t="s">
        <v>223</v>
      </c>
      <c r="B17" s="281"/>
      <c r="C17" s="281"/>
      <c r="D17" s="281"/>
      <c r="E17" s="281"/>
      <c r="F17" s="281"/>
      <c r="G17" s="281"/>
      <c r="H17" s="281"/>
      <c r="I17" s="281"/>
      <c r="J17" s="281"/>
      <c r="K17" s="350"/>
    </row>
    <row r="18" spans="1:11" ht="18" customHeight="1">
      <c r="A18" s="280" t="s">
        <v>224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50"/>
    </row>
    <row r="19" spans="1:11" ht="21.95" customHeight="1">
      <c r="A19" s="384"/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spans="1:11" ht="21.95" customHeight="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87"/>
    </row>
    <row r="21" spans="1:11" ht="21.95" customHeight="1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87"/>
    </row>
    <row r="22" spans="1:11" ht="21.95" customHeight="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87"/>
    </row>
    <row r="23" spans="1:11" ht="21.95" customHeight="1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90"/>
    </row>
    <row r="24" spans="1:11" ht="18" customHeight="1">
      <c r="A24" s="280" t="s">
        <v>118</v>
      </c>
      <c r="B24" s="281"/>
      <c r="C24" s="108" t="s">
        <v>65</v>
      </c>
      <c r="D24" s="108" t="s">
        <v>66</v>
      </c>
      <c r="E24" s="345"/>
      <c r="F24" s="345"/>
      <c r="G24" s="345"/>
      <c r="H24" s="345"/>
      <c r="I24" s="345"/>
      <c r="J24" s="345"/>
      <c r="K24" s="346"/>
    </row>
    <row r="25" spans="1:11" ht="18" customHeight="1">
      <c r="A25" s="112" t="s">
        <v>225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2"/>
    </row>
    <row r="26" spans="1:11">
      <c r="A26" s="393"/>
      <c r="B26" s="393"/>
      <c r="C26" s="393"/>
      <c r="D26" s="393"/>
      <c r="E26" s="393"/>
      <c r="F26" s="393"/>
      <c r="G26" s="393"/>
      <c r="H26" s="393"/>
      <c r="I26" s="393"/>
      <c r="J26" s="393"/>
      <c r="K26" s="393"/>
    </row>
    <row r="27" spans="1:11" ht="20.100000000000001" customHeight="1">
      <c r="A27" s="394" t="s">
        <v>226</v>
      </c>
      <c r="B27" s="395"/>
      <c r="C27" s="395"/>
      <c r="D27" s="395"/>
      <c r="E27" s="395"/>
      <c r="F27" s="395"/>
      <c r="G27" s="395"/>
      <c r="H27" s="395"/>
      <c r="I27" s="395"/>
      <c r="J27" s="395"/>
      <c r="K27" s="120" t="s">
        <v>227</v>
      </c>
    </row>
    <row r="28" spans="1:11" ht="23.1" customHeight="1">
      <c r="A28" s="331"/>
      <c r="B28" s="332"/>
      <c r="C28" s="332"/>
      <c r="D28" s="332"/>
      <c r="E28" s="332"/>
      <c r="F28" s="332"/>
      <c r="G28" s="332"/>
      <c r="H28" s="332"/>
      <c r="I28" s="332"/>
      <c r="J28" s="333"/>
      <c r="K28" s="121">
        <v>1</v>
      </c>
    </row>
    <row r="29" spans="1:11" ht="23.1" customHeight="1">
      <c r="A29" s="331"/>
      <c r="B29" s="332"/>
      <c r="C29" s="332"/>
      <c r="D29" s="332"/>
      <c r="E29" s="332"/>
      <c r="F29" s="332"/>
      <c r="G29" s="332"/>
      <c r="H29" s="332"/>
      <c r="I29" s="332"/>
      <c r="J29" s="333"/>
      <c r="K29" s="118">
        <v>1</v>
      </c>
    </row>
    <row r="30" spans="1:11" ht="23.1" customHeight="1">
      <c r="A30" s="331"/>
      <c r="B30" s="332"/>
      <c r="C30" s="332"/>
      <c r="D30" s="332"/>
      <c r="E30" s="332"/>
      <c r="F30" s="332"/>
      <c r="G30" s="332"/>
      <c r="H30" s="332"/>
      <c r="I30" s="332"/>
      <c r="J30" s="333"/>
      <c r="K30" s="118">
        <v>1</v>
      </c>
    </row>
    <row r="31" spans="1:11" ht="23.1" customHeight="1">
      <c r="A31" s="331"/>
      <c r="B31" s="332"/>
      <c r="C31" s="332"/>
      <c r="D31" s="332"/>
      <c r="E31" s="332"/>
      <c r="F31" s="332"/>
      <c r="G31" s="332"/>
      <c r="H31" s="332"/>
      <c r="I31" s="332"/>
      <c r="J31" s="333"/>
      <c r="K31" s="118"/>
    </row>
    <row r="32" spans="1:11" ht="23.1" customHeight="1">
      <c r="A32" s="331"/>
      <c r="B32" s="332"/>
      <c r="C32" s="332"/>
      <c r="D32" s="332"/>
      <c r="E32" s="332"/>
      <c r="F32" s="332"/>
      <c r="G32" s="332"/>
      <c r="H32" s="332"/>
      <c r="I32" s="332"/>
      <c r="J32" s="333"/>
      <c r="K32" s="122"/>
    </row>
    <row r="33" spans="1:11" ht="23.1" customHeight="1">
      <c r="A33" s="331"/>
      <c r="B33" s="332"/>
      <c r="C33" s="332"/>
      <c r="D33" s="332"/>
      <c r="E33" s="332"/>
      <c r="F33" s="332"/>
      <c r="G33" s="332"/>
      <c r="H33" s="332"/>
      <c r="I33" s="332"/>
      <c r="J33" s="333"/>
      <c r="K33" s="123"/>
    </row>
    <row r="34" spans="1:11" ht="23.1" customHeight="1">
      <c r="A34" s="331"/>
      <c r="B34" s="332"/>
      <c r="C34" s="332"/>
      <c r="D34" s="332"/>
      <c r="E34" s="332"/>
      <c r="F34" s="332"/>
      <c r="G34" s="332"/>
      <c r="H34" s="332"/>
      <c r="I34" s="332"/>
      <c r="J34" s="333"/>
      <c r="K34" s="118"/>
    </row>
    <row r="35" spans="1:11" ht="23.1" customHeight="1">
      <c r="A35" s="331"/>
      <c r="B35" s="332"/>
      <c r="C35" s="332"/>
      <c r="D35" s="332"/>
      <c r="E35" s="332"/>
      <c r="F35" s="332"/>
      <c r="G35" s="332"/>
      <c r="H35" s="332"/>
      <c r="I35" s="332"/>
      <c r="J35" s="333"/>
      <c r="K35" s="124"/>
    </row>
    <row r="36" spans="1:11" ht="23.1" customHeight="1">
      <c r="A36" s="396" t="s">
        <v>228</v>
      </c>
      <c r="B36" s="397"/>
      <c r="C36" s="397"/>
      <c r="D36" s="397"/>
      <c r="E36" s="397"/>
      <c r="F36" s="397"/>
      <c r="G36" s="397"/>
      <c r="H36" s="397"/>
      <c r="I36" s="397"/>
      <c r="J36" s="398"/>
      <c r="K36" s="125">
        <f>SUM(K28:K35)</f>
        <v>3</v>
      </c>
    </row>
    <row r="37" spans="1:11" ht="18.75" customHeight="1">
      <c r="A37" s="399" t="s">
        <v>229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1"/>
    </row>
    <row r="38" spans="1:11" ht="18.75" customHeight="1">
      <c r="A38" s="280" t="s">
        <v>230</v>
      </c>
      <c r="B38" s="281"/>
      <c r="C38" s="281"/>
      <c r="D38" s="345" t="s">
        <v>231</v>
      </c>
      <c r="E38" s="345"/>
      <c r="F38" s="335" t="s">
        <v>232</v>
      </c>
      <c r="G38" s="402"/>
      <c r="H38" s="281" t="s">
        <v>233</v>
      </c>
      <c r="I38" s="281"/>
      <c r="J38" s="281" t="s">
        <v>234</v>
      </c>
      <c r="K38" s="350"/>
    </row>
    <row r="39" spans="1:11" ht="18.75" customHeight="1">
      <c r="A39" s="96" t="s">
        <v>119</v>
      </c>
      <c r="B39" s="281" t="s">
        <v>235</v>
      </c>
      <c r="C39" s="281"/>
      <c r="D39" s="281"/>
      <c r="E39" s="281"/>
      <c r="F39" s="281"/>
      <c r="G39" s="281"/>
      <c r="H39" s="281"/>
      <c r="I39" s="281"/>
      <c r="J39" s="281"/>
      <c r="K39" s="350"/>
    </row>
    <row r="40" spans="1:11" ht="24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350"/>
    </row>
    <row r="41" spans="1:11" ht="24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350"/>
    </row>
    <row r="42" spans="1:11" ht="32.1" customHeight="1">
      <c r="A42" s="98" t="s">
        <v>130</v>
      </c>
      <c r="B42" s="403" t="s">
        <v>236</v>
      </c>
      <c r="C42" s="403"/>
      <c r="D42" s="100" t="s">
        <v>237</v>
      </c>
      <c r="E42" s="110" t="s">
        <v>133</v>
      </c>
      <c r="F42" s="100" t="s">
        <v>134</v>
      </c>
      <c r="G42" s="113">
        <v>45252</v>
      </c>
      <c r="H42" s="404" t="s">
        <v>135</v>
      </c>
      <c r="I42" s="404"/>
      <c r="J42" s="403" t="s">
        <v>136</v>
      </c>
      <c r="K42" s="405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F25" sqref="F25"/>
    </sheetView>
  </sheetViews>
  <sheetFormatPr defaultColWidth="9" defaultRowHeight="14.25"/>
  <cols>
    <col min="1" max="1" width="13.625" style="43" customWidth="1"/>
    <col min="2" max="3" width="9.125" style="43" customWidth="1"/>
    <col min="4" max="4" width="9.125" style="44" customWidth="1"/>
    <col min="5" max="6" width="9.125" style="43" customWidth="1"/>
    <col min="7" max="7" width="8.5" style="43" customWidth="1"/>
    <col min="8" max="8" width="5.375" style="43" customWidth="1"/>
    <col min="9" max="9" width="2.75" style="43" customWidth="1"/>
    <col min="10" max="12" width="10.625" style="43" customWidth="1"/>
    <col min="13" max="15" width="10.625" style="45" customWidth="1"/>
    <col min="16" max="16" width="10.625" style="46" customWidth="1"/>
    <col min="17" max="254" width="9" style="43"/>
    <col min="255" max="16384" width="9" style="2"/>
  </cols>
  <sheetData>
    <row r="1" spans="1:257" s="43" customFormat="1" ht="29.1" customHeight="1">
      <c r="A1" s="303" t="s">
        <v>140</v>
      </c>
      <c r="B1" s="303"/>
      <c r="C1" s="304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6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3" customFormat="1" ht="20.100000000000001" customHeight="1">
      <c r="A2" s="47" t="s">
        <v>61</v>
      </c>
      <c r="B2" s="306" t="s">
        <v>62</v>
      </c>
      <c r="C2" s="307"/>
      <c r="D2" s="308"/>
      <c r="E2" s="48" t="s">
        <v>67</v>
      </c>
      <c r="F2" s="309" t="s">
        <v>68</v>
      </c>
      <c r="G2" s="309"/>
      <c r="H2" s="309"/>
      <c r="I2" s="317"/>
      <c r="J2" s="69" t="s">
        <v>57</v>
      </c>
      <c r="K2" s="310" t="s">
        <v>56</v>
      </c>
      <c r="L2" s="310"/>
      <c r="M2" s="310"/>
      <c r="N2" s="310"/>
      <c r="O2" s="311"/>
      <c r="P2" s="7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3" customFormat="1">
      <c r="A3" s="315" t="s">
        <v>141</v>
      </c>
      <c r="B3" s="312" t="s">
        <v>142</v>
      </c>
      <c r="C3" s="313"/>
      <c r="D3" s="312"/>
      <c r="E3" s="312"/>
      <c r="F3" s="312"/>
      <c r="G3" s="312"/>
      <c r="H3" s="312"/>
      <c r="I3" s="318"/>
      <c r="J3" s="312"/>
      <c r="K3" s="312"/>
      <c r="L3" s="312"/>
      <c r="M3" s="312"/>
      <c r="N3" s="312"/>
      <c r="O3" s="314"/>
      <c r="P3" s="7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3" customFormat="1" ht="16.5">
      <c r="A4" s="315"/>
      <c r="B4" s="49" t="s">
        <v>143</v>
      </c>
      <c r="C4" s="49" t="s">
        <v>144</v>
      </c>
      <c r="D4" s="49" t="s">
        <v>145</v>
      </c>
      <c r="E4" s="49" t="s">
        <v>146</v>
      </c>
      <c r="F4" s="49" t="s">
        <v>147</v>
      </c>
      <c r="G4" s="49" t="s">
        <v>148</v>
      </c>
      <c r="H4" s="316" t="s">
        <v>149</v>
      </c>
      <c r="I4" s="318"/>
      <c r="J4" s="72"/>
      <c r="K4" s="73" t="s">
        <v>113</v>
      </c>
      <c r="L4" s="73" t="s">
        <v>150</v>
      </c>
      <c r="M4" s="73" t="s">
        <v>150</v>
      </c>
      <c r="N4" s="73" t="s">
        <v>238</v>
      </c>
      <c r="O4" s="74"/>
      <c r="P4" s="7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3" customFormat="1" ht="17.25">
      <c r="A5" s="315"/>
      <c r="B5" s="50"/>
      <c r="C5" s="50"/>
      <c r="D5" s="51"/>
      <c r="E5" s="51"/>
      <c r="F5" s="51"/>
      <c r="G5" s="51"/>
      <c r="H5" s="316"/>
      <c r="I5" s="319"/>
      <c r="J5" s="76"/>
      <c r="K5" s="77"/>
      <c r="L5" s="77">
        <v>170</v>
      </c>
      <c r="M5" s="77">
        <v>160</v>
      </c>
      <c r="N5" s="78">
        <v>160</v>
      </c>
      <c r="O5" s="77"/>
      <c r="P5" s="7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3" customFormat="1" ht="21" customHeight="1">
      <c r="A6" s="52" t="s">
        <v>151</v>
      </c>
      <c r="B6" s="53">
        <f t="shared" ref="B6:B9" si="0">C6-5</f>
        <v>70</v>
      </c>
      <c r="C6" s="54">
        <v>75</v>
      </c>
      <c r="D6" s="53">
        <f t="shared" ref="D6:G6" si="1">C6+6</f>
        <v>81</v>
      </c>
      <c r="E6" s="53">
        <f t="shared" si="1"/>
        <v>87</v>
      </c>
      <c r="F6" s="53">
        <f t="shared" si="1"/>
        <v>93</v>
      </c>
      <c r="G6" s="53">
        <f t="shared" si="1"/>
        <v>99</v>
      </c>
      <c r="H6" s="55" t="s">
        <v>152</v>
      </c>
      <c r="I6" s="319"/>
      <c r="J6" s="76"/>
      <c r="K6" s="76"/>
      <c r="L6" s="76" t="s">
        <v>239</v>
      </c>
      <c r="M6" s="76" t="s">
        <v>240</v>
      </c>
      <c r="N6" s="76" t="s">
        <v>240</v>
      </c>
      <c r="O6" s="76"/>
      <c r="P6" s="8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3" customFormat="1" ht="21" customHeight="1">
      <c r="A7" s="52" t="s">
        <v>154</v>
      </c>
      <c r="B7" s="53">
        <f>C7-3</f>
        <v>51</v>
      </c>
      <c r="C7" s="54">
        <v>54</v>
      </c>
      <c r="D7" s="53">
        <f>C7+3</f>
        <v>57</v>
      </c>
      <c r="E7" s="53">
        <f>D7+3</f>
        <v>60</v>
      </c>
      <c r="F7" s="53">
        <f>E7+4</f>
        <v>64</v>
      </c>
      <c r="G7" s="53">
        <f t="shared" ref="G7:G9" si="2">F7+4</f>
        <v>68</v>
      </c>
      <c r="H7" s="55" t="s">
        <v>152</v>
      </c>
      <c r="I7" s="319"/>
      <c r="J7" s="76"/>
      <c r="K7" s="76"/>
      <c r="L7" s="76" t="s">
        <v>240</v>
      </c>
      <c r="M7" s="76" t="s">
        <v>239</v>
      </c>
      <c r="N7" s="76" t="s">
        <v>240</v>
      </c>
      <c r="O7" s="76"/>
      <c r="P7" s="8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3" customFormat="1" ht="21" customHeight="1">
      <c r="A8" s="52" t="s">
        <v>156</v>
      </c>
      <c r="B8" s="53">
        <f t="shared" si="0"/>
        <v>71</v>
      </c>
      <c r="C8" s="54">
        <v>76</v>
      </c>
      <c r="D8" s="53">
        <f t="shared" ref="D8:F9" si="3">C8+6</f>
        <v>82</v>
      </c>
      <c r="E8" s="53">
        <f t="shared" si="3"/>
        <v>88</v>
      </c>
      <c r="F8" s="53">
        <f t="shared" si="3"/>
        <v>94</v>
      </c>
      <c r="G8" s="53">
        <f t="shared" si="2"/>
        <v>98</v>
      </c>
      <c r="H8" s="55" t="s">
        <v>152</v>
      </c>
      <c r="I8" s="319"/>
      <c r="J8" s="76"/>
      <c r="K8" s="76"/>
      <c r="L8" s="76" t="s">
        <v>241</v>
      </c>
      <c r="M8" s="76" t="s">
        <v>241</v>
      </c>
      <c r="N8" s="76" t="s">
        <v>241</v>
      </c>
      <c r="O8" s="76"/>
      <c r="P8" s="8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3" customFormat="1" ht="21" customHeight="1">
      <c r="A9" s="52" t="s">
        <v>157</v>
      </c>
      <c r="B9" s="53">
        <f t="shared" si="0"/>
        <v>81</v>
      </c>
      <c r="C9" s="54">
        <v>86</v>
      </c>
      <c r="D9" s="53">
        <f t="shared" si="3"/>
        <v>92</v>
      </c>
      <c r="E9" s="53">
        <f t="shared" si="3"/>
        <v>98</v>
      </c>
      <c r="F9" s="53">
        <f t="shared" si="3"/>
        <v>104</v>
      </c>
      <c r="G9" s="53">
        <f t="shared" si="2"/>
        <v>108</v>
      </c>
      <c r="H9" s="55" t="s">
        <v>158</v>
      </c>
      <c r="I9" s="319"/>
      <c r="J9" s="76"/>
      <c r="K9" s="76"/>
      <c r="L9" s="76" t="s">
        <v>242</v>
      </c>
      <c r="M9" s="76" t="s">
        <v>243</v>
      </c>
      <c r="N9" s="76" t="s">
        <v>242</v>
      </c>
      <c r="O9" s="76"/>
      <c r="P9" s="8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3" customFormat="1" ht="21" customHeight="1">
      <c r="A10" s="52" t="s">
        <v>159</v>
      </c>
      <c r="B10" s="53">
        <f>C10-1.6</f>
        <v>23.9</v>
      </c>
      <c r="C10" s="54">
        <v>25.5</v>
      </c>
      <c r="D10" s="53">
        <f>C10+1.9</f>
        <v>27.4</v>
      </c>
      <c r="E10" s="53">
        <f>D10+1.9</f>
        <v>29.3</v>
      </c>
      <c r="F10" s="53">
        <f>E10+1.9</f>
        <v>31.2</v>
      </c>
      <c r="G10" s="53">
        <f>F10+1.3</f>
        <v>32.5</v>
      </c>
      <c r="H10" s="55" t="s">
        <v>158</v>
      </c>
      <c r="I10" s="319"/>
      <c r="J10" s="76"/>
      <c r="K10" s="76"/>
      <c r="L10" s="76" t="s">
        <v>241</v>
      </c>
      <c r="M10" s="76" t="s">
        <v>244</v>
      </c>
      <c r="N10" s="76" t="s">
        <v>244</v>
      </c>
      <c r="O10" s="76"/>
      <c r="P10" s="8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3" customFormat="1" ht="21" customHeight="1">
      <c r="A11" s="52" t="s">
        <v>160</v>
      </c>
      <c r="B11" s="53">
        <f>C11-1</f>
        <v>18.5</v>
      </c>
      <c r="C11" s="54">
        <v>19.5</v>
      </c>
      <c r="D11" s="53">
        <f>C11+1.2</f>
        <v>20.7</v>
      </c>
      <c r="E11" s="53">
        <f>D11+1.2</f>
        <v>21.9</v>
      </c>
      <c r="F11" s="53">
        <f>E11+1.2</f>
        <v>23.1</v>
      </c>
      <c r="G11" s="53">
        <f>F11+0.7</f>
        <v>23.8</v>
      </c>
      <c r="H11" s="55" t="s">
        <v>161</v>
      </c>
      <c r="I11" s="319"/>
      <c r="J11" s="76"/>
      <c r="K11" s="76"/>
      <c r="L11" s="76" t="s">
        <v>245</v>
      </c>
      <c r="M11" s="76" t="s">
        <v>241</v>
      </c>
      <c r="N11" s="76" t="s">
        <v>241</v>
      </c>
      <c r="O11" s="76"/>
      <c r="P11" s="8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3" customFormat="1" ht="21" customHeight="1">
      <c r="A12" s="52" t="s">
        <v>162</v>
      </c>
      <c r="B12" s="53">
        <f>C12-0.5</f>
        <v>16.5</v>
      </c>
      <c r="C12" s="54">
        <v>17</v>
      </c>
      <c r="D12" s="53">
        <f t="shared" ref="D12:G12" si="4">C12+0.5</f>
        <v>17.5</v>
      </c>
      <c r="E12" s="53">
        <f t="shared" si="4"/>
        <v>18</v>
      </c>
      <c r="F12" s="53">
        <f t="shared" si="4"/>
        <v>18.5</v>
      </c>
      <c r="G12" s="53">
        <f t="shared" si="4"/>
        <v>19</v>
      </c>
      <c r="H12" s="55" t="s">
        <v>158</v>
      </c>
      <c r="I12" s="319"/>
      <c r="J12" s="76"/>
      <c r="K12" s="76"/>
      <c r="L12" s="76" t="s">
        <v>241</v>
      </c>
      <c r="M12" s="76" t="s">
        <v>245</v>
      </c>
      <c r="N12" s="76" t="s">
        <v>245</v>
      </c>
      <c r="O12" s="76"/>
      <c r="P12" s="8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3" customFormat="1" ht="21" customHeight="1">
      <c r="A13" s="52" t="s">
        <v>163</v>
      </c>
      <c r="B13" s="53">
        <f>C13-0.5</f>
        <v>11</v>
      </c>
      <c r="C13" s="54">
        <v>11.5</v>
      </c>
      <c r="D13" s="53">
        <f t="shared" ref="D13:G13" si="5">C13+0.5</f>
        <v>12</v>
      </c>
      <c r="E13" s="53">
        <f t="shared" si="5"/>
        <v>12.5</v>
      </c>
      <c r="F13" s="53">
        <f t="shared" si="5"/>
        <v>13</v>
      </c>
      <c r="G13" s="53">
        <f t="shared" si="5"/>
        <v>13.5</v>
      </c>
      <c r="H13" s="55">
        <v>0</v>
      </c>
      <c r="I13" s="319"/>
      <c r="J13" s="76"/>
      <c r="K13" s="76"/>
      <c r="L13" s="76" t="s">
        <v>241</v>
      </c>
      <c r="M13" s="76" t="s">
        <v>246</v>
      </c>
      <c r="N13" s="76" t="s">
        <v>246</v>
      </c>
      <c r="O13" s="76"/>
      <c r="P13" s="8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3" customFormat="1" ht="21" customHeight="1">
      <c r="A14" s="52" t="s">
        <v>164</v>
      </c>
      <c r="B14" s="53">
        <f>C14-1.5</f>
        <v>22.5</v>
      </c>
      <c r="C14" s="54">
        <v>24</v>
      </c>
      <c r="D14" s="53">
        <f>C14+1.7</f>
        <v>25.7</v>
      </c>
      <c r="E14" s="53">
        <f>D14+1.7</f>
        <v>27.4</v>
      </c>
      <c r="F14" s="53">
        <f>E14+1.7</f>
        <v>29.1</v>
      </c>
      <c r="G14" s="53">
        <f>F14+1.6</f>
        <v>30.7</v>
      </c>
      <c r="H14" s="56"/>
      <c r="I14" s="319"/>
      <c r="J14" s="76"/>
      <c r="K14" s="76"/>
      <c r="L14" s="76" t="s">
        <v>241</v>
      </c>
      <c r="M14" s="76" t="s">
        <v>241</v>
      </c>
      <c r="N14" s="76" t="s">
        <v>241</v>
      </c>
      <c r="O14" s="76"/>
      <c r="P14" s="8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3" customFormat="1" ht="21" customHeight="1">
      <c r="A15" s="52" t="s">
        <v>165</v>
      </c>
      <c r="B15" s="53">
        <f>C15-1.8</f>
        <v>31.2</v>
      </c>
      <c r="C15" s="54">
        <v>33</v>
      </c>
      <c r="D15" s="53">
        <f>C15+2.25</f>
        <v>35.25</v>
      </c>
      <c r="E15" s="53">
        <f>D15+2.25</f>
        <v>37.5</v>
      </c>
      <c r="F15" s="53">
        <f>E15+2.25</f>
        <v>39.75</v>
      </c>
      <c r="G15" s="53">
        <f>F15+2</f>
        <v>41.75</v>
      </c>
      <c r="H15" s="56"/>
      <c r="I15" s="319"/>
      <c r="J15" s="76"/>
      <c r="K15" s="76"/>
      <c r="L15" s="76"/>
      <c r="M15" s="76"/>
      <c r="N15" s="76"/>
      <c r="O15" s="76"/>
      <c r="P15" s="8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3" customFormat="1" ht="21" customHeight="1">
      <c r="A16" s="52" t="s">
        <v>167</v>
      </c>
      <c r="B16" s="53">
        <f>C16</f>
        <v>12</v>
      </c>
      <c r="C16" s="54">
        <v>12</v>
      </c>
      <c r="D16" s="53">
        <f>B16+1</f>
        <v>13</v>
      </c>
      <c r="E16" s="53">
        <f>D16</f>
        <v>13</v>
      </c>
      <c r="F16" s="53">
        <f>D16+1</f>
        <v>14</v>
      </c>
      <c r="G16" s="53">
        <f>F16</f>
        <v>14</v>
      </c>
      <c r="H16" s="56"/>
      <c r="I16" s="319"/>
      <c r="J16" s="76"/>
      <c r="K16" s="76"/>
      <c r="L16" s="76"/>
      <c r="M16" s="76"/>
      <c r="N16" s="76"/>
      <c r="O16" s="76"/>
      <c r="P16" s="8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3" customFormat="1" ht="21" customHeight="1">
      <c r="A17" s="52" t="s">
        <v>168</v>
      </c>
      <c r="B17" s="53">
        <v>3.5</v>
      </c>
      <c r="C17" s="54">
        <v>3.5</v>
      </c>
      <c r="D17" s="53">
        <v>3.5</v>
      </c>
      <c r="E17" s="53">
        <v>3.5</v>
      </c>
      <c r="F17" s="53">
        <v>3.5</v>
      </c>
      <c r="G17" s="53">
        <v>3.5</v>
      </c>
      <c r="H17" s="57"/>
      <c r="I17" s="319"/>
      <c r="J17" s="76"/>
      <c r="K17" s="76"/>
      <c r="L17" s="76"/>
      <c r="M17" s="76"/>
      <c r="N17" s="76"/>
      <c r="O17" s="76"/>
      <c r="P17" s="8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3" customFormat="1" ht="21" customHeight="1">
      <c r="A18" s="52" t="s">
        <v>169</v>
      </c>
      <c r="B18" s="53">
        <v>2</v>
      </c>
      <c r="C18" s="54">
        <v>2</v>
      </c>
      <c r="D18" s="53">
        <v>2</v>
      </c>
      <c r="E18" s="53">
        <v>2</v>
      </c>
      <c r="F18" s="53">
        <v>2</v>
      </c>
      <c r="G18" s="53">
        <v>2</v>
      </c>
      <c r="H18" s="57"/>
      <c r="I18" s="319"/>
      <c r="J18" s="76"/>
      <c r="K18" s="76"/>
      <c r="L18" s="76"/>
      <c r="M18" s="76"/>
      <c r="N18" s="76"/>
      <c r="O18" s="76"/>
      <c r="P18" s="8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3" customFormat="1" ht="21" customHeight="1">
      <c r="A19" s="58"/>
      <c r="B19" s="59"/>
      <c r="C19" s="59"/>
      <c r="D19" s="59"/>
      <c r="E19" s="59"/>
      <c r="F19" s="59"/>
      <c r="G19" s="59"/>
      <c r="H19" s="57"/>
      <c r="I19" s="319"/>
      <c r="J19" s="76"/>
      <c r="K19" s="76"/>
      <c r="L19" s="76"/>
      <c r="M19" s="76"/>
      <c r="N19" s="76"/>
      <c r="O19" s="76"/>
      <c r="P19" s="8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3" customFormat="1" ht="21" customHeight="1">
      <c r="A20" s="58"/>
      <c r="B20" s="59"/>
      <c r="C20" s="59"/>
      <c r="D20" s="59"/>
      <c r="E20" s="59"/>
      <c r="F20" s="59"/>
      <c r="G20" s="59"/>
      <c r="H20" s="60"/>
      <c r="I20" s="319"/>
      <c r="J20" s="76"/>
      <c r="K20" s="76"/>
      <c r="L20" s="76"/>
      <c r="M20" s="76"/>
      <c r="N20" s="76"/>
      <c r="O20" s="76"/>
      <c r="P20" s="8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3" customFormat="1" ht="21" customHeight="1">
      <c r="A21" s="61"/>
      <c r="B21" s="62"/>
      <c r="C21" s="62"/>
      <c r="D21" s="62"/>
      <c r="E21" s="63"/>
      <c r="F21" s="62"/>
      <c r="G21" s="62"/>
      <c r="H21" s="62"/>
      <c r="I21" s="320"/>
      <c r="J21" s="81"/>
      <c r="K21" s="81"/>
      <c r="L21" s="82"/>
      <c r="M21" s="81"/>
      <c r="N21" s="81"/>
      <c r="O21" s="82"/>
      <c r="P21" s="8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64"/>
      <c r="B22" s="64"/>
      <c r="C22" s="64"/>
      <c r="D22" s="64"/>
      <c r="E22" s="65"/>
      <c r="F22" s="64"/>
      <c r="G22" s="64"/>
      <c r="H22" s="64"/>
      <c r="M22" s="43"/>
      <c r="N22" s="43"/>
      <c r="O22" s="43"/>
      <c r="P22" s="68"/>
      <c r="Q22" s="2"/>
    </row>
    <row r="23" spans="1:257">
      <c r="A23" s="66" t="s">
        <v>170</v>
      </c>
      <c r="B23" s="66"/>
      <c r="C23" s="67"/>
      <c r="D23" s="67"/>
      <c r="M23" s="43"/>
      <c r="N23" s="43"/>
      <c r="O23" s="43"/>
      <c r="P23" s="68"/>
      <c r="Q23" s="2"/>
    </row>
    <row r="24" spans="1:257">
      <c r="C24" s="44"/>
      <c r="J24" s="84" t="s">
        <v>171</v>
      </c>
      <c r="K24" s="85"/>
      <c r="L24" s="84" t="s">
        <v>172</v>
      </c>
      <c r="M24" s="84" t="s">
        <v>133</v>
      </c>
      <c r="N24" s="84" t="s">
        <v>173</v>
      </c>
      <c r="O24" s="43" t="s">
        <v>136</v>
      </c>
      <c r="P24" s="68"/>
      <c r="Q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61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2.875" style="38" customWidth="1"/>
    <col min="4" max="4" width="11.62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06" t="s">
        <v>247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s="1" customFormat="1" ht="16.5">
      <c r="A2" s="413" t="s">
        <v>248</v>
      </c>
      <c r="B2" s="414" t="s">
        <v>249</v>
      </c>
      <c r="C2" s="414" t="s">
        <v>250</v>
      </c>
      <c r="D2" s="414" t="s">
        <v>251</v>
      </c>
      <c r="E2" s="414" t="s">
        <v>252</v>
      </c>
      <c r="F2" s="414" t="s">
        <v>253</v>
      </c>
      <c r="G2" s="414" t="s">
        <v>254</v>
      </c>
      <c r="H2" s="416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414" t="s">
        <v>261</v>
      </c>
      <c r="O2" s="414" t="s">
        <v>262</v>
      </c>
    </row>
    <row r="3" spans="1:15" s="1" customFormat="1" ht="16.5">
      <c r="A3" s="413"/>
      <c r="B3" s="415"/>
      <c r="C3" s="415"/>
      <c r="D3" s="415"/>
      <c r="E3" s="415"/>
      <c r="F3" s="415"/>
      <c r="G3" s="415"/>
      <c r="H3" s="417"/>
      <c r="I3" s="3" t="s">
        <v>227</v>
      </c>
      <c r="J3" s="3" t="s">
        <v>227</v>
      </c>
      <c r="K3" s="3" t="s">
        <v>227</v>
      </c>
      <c r="L3" s="3" t="s">
        <v>227</v>
      </c>
      <c r="M3" s="3" t="s">
        <v>227</v>
      </c>
      <c r="N3" s="415"/>
      <c r="O3" s="415"/>
    </row>
    <row r="4" spans="1:15" s="37" customFormat="1" ht="20.100000000000001" customHeight="1">
      <c r="A4" s="22">
        <v>1</v>
      </c>
      <c r="B4" s="16" t="s">
        <v>263</v>
      </c>
      <c r="C4" s="17" t="s">
        <v>264</v>
      </c>
      <c r="D4" s="18" t="s">
        <v>265</v>
      </c>
      <c r="E4" s="19" t="s">
        <v>266</v>
      </c>
      <c r="F4" s="18" t="s">
        <v>267</v>
      </c>
      <c r="G4" s="22" t="s">
        <v>65</v>
      </c>
      <c r="H4" s="22" t="s">
        <v>65</v>
      </c>
      <c r="I4" s="22">
        <v>1</v>
      </c>
      <c r="J4" s="40">
        <v>1</v>
      </c>
      <c r="K4" s="40">
        <v>0</v>
      </c>
      <c r="L4" s="40">
        <v>0</v>
      </c>
      <c r="M4" s="22">
        <v>0</v>
      </c>
      <c r="N4" s="22">
        <f t="shared" ref="N4:N11" si="0">SUM(I4:M4)</f>
        <v>2</v>
      </c>
      <c r="O4" s="22"/>
    </row>
    <row r="5" spans="1:15" s="37" customFormat="1" ht="20.100000000000001" customHeight="1">
      <c r="A5" s="22">
        <v>2</v>
      </c>
      <c r="B5" s="16" t="s">
        <v>268</v>
      </c>
      <c r="C5" s="17" t="s">
        <v>264</v>
      </c>
      <c r="D5" s="18" t="s">
        <v>269</v>
      </c>
      <c r="E5" s="19" t="s">
        <v>266</v>
      </c>
      <c r="F5" s="18" t="s">
        <v>267</v>
      </c>
      <c r="G5" s="39" t="s">
        <v>65</v>
      </c>
      <c r="H5" s="39" t="s">
        <v>65</v>
      </c>
      <c r="I5" s="39">
        <v>2</v>
      </c>
      <c r="J5" s="40">
        <v>0</v>
      </c>
      <c r="K5" s="40">
        <v>1</v>
      </c>
      <c r="L5" s="40">
        <v>0</v>
      </c>
      <c r="M5" s="22">
        <v>0</v>
      </c>
      <c r="N5" s="22">
        <f t="shared" si="0"/>
        <v>3</v>
      </c>
      <c r="O5" s="22"/>
    </row>
    <row r="6" spans="1:15" s="37" customFormat="1" ht="20.100000000000001" customHeight="1">
      <c r="A6" s="22">
        <v>3</v>
      </c>
      <c r="B6" s="16" t="s">
        <v>270</v>
      </c>
      <c r="C6" s="17" t="s">
        <v>264</v>
      </c>
      <c r="D6" s="18" t="s">
        <v>271</v>
      </c>
      <c r="E6" s="19" t="s">
        <v>266</v>
      </c>
      <c r="F6" s="18" t="s">
        <v>267</v>
      </c>
      <c r="G6" s="39" t="s">
        <v>65</v>
      </c>
      <c r="H6" s="39" t="s">
        <v>65</v>
      </c>
      <c r="I6" s="39">
        <v>1</v>
      </c>
      <c r="J6" s="40">
        <v>1</v>
      </c>
      <c r="K6" s="40">
        <v>1</v>
      </c>
      <c r="L6" s="40">
        <v>0</v>
      </c>
      <c r="M6" s="22">
        <v>0</v>
      </c>
      <c r="N6" s="22">
        <f t="shared" si="0"/>
        <v>3</v>
      </c>
      <c r="O6" s="22"/>
    </row>
    <row r="7" spans="1:15" s="37" customFormat="1" ht="20.100000000000001" customHeight="1">
      <c r="A7" s="22">
        <v>4</v>
      </c>
      <c r="B7" s="16" t="s">
        <v>272</v>
      </c>
      <c r="C7" s="17" t="s">
        <v>264</v>
      </c>
      <c r="D7" s="18" t="s">
        <v>273</v>
      </c>
      <c r="E7" s="19" t="s">
        <v>266</v>
      </c>
      <c r="F7" s="18" t="s">
        <v>267</v>
      </c>
      <c r="G7" s="39" t="s">
        <v>65</v>
      </c>
      <c r="H7" s="39" t="s">
        <v>65</v>
      </c>
      <c r="I7" s="39">
        <v>3</v>
      </c>
      <c r="J7" s="40">
        <v>0</v>
      </c>
      <c r="K7" s="40">
        <v>1</v>
      </c>
      <c r="L7" s="40">
        <v>0</v>
      </c>
      <c r="M7" s="22">
        <v>0</v>
      </c>
      <c r="N7" s="22">
        <f t="shared" si="0"/>
        <v>4</v>
      </c>
      <c r="O7" s="22"/>
    </row>
    <row r="8" spans="1:15" s="37" customFormat="1" ht="20.100000000000001" customHeight="1">
      <c r="A8" s="22">
        <v>5</v>
      </c>
      <c r="B8" s="31">
        <v>30921266</v>
      </c>
      <c r="C8" s="17" t="s">
        <v>274</v>
      </c>
      <c r="D8" s="17" t="s">
        <v>265</v>
      </c>
      <c r="E8" s="19" t="s">
        <v>62</v>
      </c>
      <c r="F8" s="18" t="s">
        <v>267</v>
      </c>
      <c r="G8" s="39" t="s">
        <v>65</v>
      </c>
      <c r="H8" s="39" t="s">
        <v>65</v>
      </c>
      <c r="I8" s="39">
        <v>2</v>
      </c>
      <c r="J8" s="40">
        <v>1</v>
      </c>
      <c r="K8" s="40">
        <v>0</v>
      </c>
      <c r="L8" s="40">
        <v>0</v>
      </c>
      <c r="M8" s="22">
        <v>0</v>
      </c>
      <c r="N8" s="22">
        <f t="shared" si="0"/>
        <v>3</v>
      </c>
      <c r="O8" s="22"/>
    </row>
    <row r="9" spans="1:15" s="37" customFormat="1" ht="20.100000000000001" customHeight="1">
      <c r="A9" s="22">
        <v>6</v>
      </c>
      <c r="B9" s="31">
        <v>30921269</v>
      </c>
      <c r="C9" s="17" t="s">
        <v>274</v>
      </c>
      <c r="D9" s="17" t="s">
        <v>269</v>
      </c>
      <c r="E9" s="19" t="s">
        <v>62</v>
      </c>
      <c r="F9" s="18" t="s">
        <v>267</v>
      </c>
      <c r="G9" s="39" t="s">
        <v>65</v>
      </c>
      <c r="H9" s="39" t="s">
        <v>65</v>
      </c>
      <c r="I9" s="39">
        <v>1</v>
      </c>
      <c r="J9" s="40">
        <v>0</v>
      </c>
      <c r="K9" s="40">
        <v>0</v>
      </c>
      <c r="L9" s="40">
        <v>0</v>
      </c>
      <c r="M9" s="22">
        <v>0</v>
      </c>
      <c r="N9" s="22">
        <f t="shared" si="0"/>
        <v>1</v>
      </c>
      <c r="O9" s="22"/>
    </row>
    <row r="10" spans="1:15" ht="20.100000000000001" customHeight="1">
      <c r="A10" s="22">
        <v>7</v>
      </c>
      <c r="B10" s="31">
        <v>30921267</v>
      </c>
      <c r="C10" s="17" t="s">
        <v>274</v>
      </c>
      <c r="D10" s="17" t="s">
        <v>271</v>
      </c>
      <c r="E10" s="19" t="s">
        <v>62</v>
      </c>
      <c r="F10" s="18" t="s">
        <v>267</v>
      </c>
      <c r="G10" s="39" t="s">
        <v>65</v>
      </c>
      <c r="H10" s="39" t="s">
        <v>65</v>
      </c>
      <c r="I10" s="39">
        <v>3</v>
      </c>
      <c r="J10" s="40">
        <v>0</v>
      </c>
      <c r="K10" s="40">
        <v>0</v>
      </c>
      <c r="L10" s="40">
        <v>0</v>
      </c>
      <c r="M10" s="22">
        <v>0</v>
      </c>
      <c r="N10" s="22">
        <f t="shared" si="0"/>
        <v>3</v>
      </c>
      <c r="O10" s="6"/>
    </row>
    <row r="11" spans="1:15" ht="20.100000000000001" customHeight="1">
      <c r="A11" s="22">
        <v>8</v>
      </c>
      <c r="B11" s="31">
        <v>30921268</v>
      </c>
      <c r="C11" s="17" t="s">
        <v>274</v>
      </c>
      <c r="D11" s="17" t="s">
        <v>273</v>
      </c>
      <c r="E11" s="19" t="s">
        <v>62</v>
      </c>
      <c r="F11" s="18" t="s">
        <v>267</v>
      </c>
      <c r="G11" s="39" t="s">
        <v>65</v>
      </c>
      <c r="H11" s="39" t="s">
        <v>65</v>
      </c>
      <c r="I11" s="39">
        <v>1</v>
      </c>
      <c r="J11" s="40">
        <v>1</v>
      </c>
      <c r="K11" s="40">
        <v>0</v>
      </c>
      <c r="L11" s="40">
        <v>0</v>
      </c>
      <c r="M11" s="22">
        <v>0</v>
      </c>
      <c r="N11" s="22">
        <f t="shared" si="0"/>
        <v>2</v>
      </c>
      <c r="O11" s="6"/>
    </row>
    <row r="12" spans="1:15" ht="20.100000000000001" customHeight="1">
      <c r="A12" s="22">
        <v>9</v>
      </c>
      <c r="B12" s="34"/>
      <c r="C12" s="34"/>
      <c r="D12" s="34"/>
      <c r="E12" s="35"/>
      <c r="F12" s="34"/>
      <c r="G12" s="5"/>
      <c r="H12" s="6"/>
      <c r="I12" s="41"/>
      <c r="J12" s="42"/>
      <c r="K12" s="42"/>
      <c r="L12" s="42"/>
      <c r="M12" s="5"/>
      <c r="N12" s="5"/>
      <c r="O12" s="6"/>
    </row>
    <row r="13" spans="1:15" ht="20.100000000000001" customHeight="1">
      <c r="A13" s="5"/>
      <c r="B13" s="34"/>
      <c r="C13" s="34"/>
      <c r="D13" s="34"/>
      <c r="E13" s="35"/>
      <c r="F13" s="34"/>
      <c r="G13" s="5"/>
      <c r="H13" s="6"/>
      <c r="I13" s="41"/>
      <c r="J13" s="42"/>
      <c r="K13" s="42"/>
      <c r="L13" s="42"/>
      <c r="M13" s="5"/>
      <c r="N13" s="5"/>
      <c r="O13" s="6"/>
    </row>
    <row r="14" spans="1:15" s="2" customFormat="1" ht="18.75">
      <c r="A14" s="9" t="s">
        <v>275</v>
      </c>
      <c r="B14" s="10"/>
      <c r="C14" s="34"/>
      <c r="D14" s="11"/>
      <c r="E14" s="12"/>
      <c r="F14" s="34"/>
      <c r="G14" s="5"/>
      <c r="H14" s="27"/>
      <c r="I14" s="21"/>
      <c r="J14" s="407" t="s">
        <v>276</v>
      </c>
      <c r="K14" s="408"/>
      <c r="L14" s="408"/>
      <c r="M14" s="409"/>
      <c r="N14" s="10"/>
      <c r="O14" s="13"/>
    </row>
    <row r="15" spans="1:15" ht="60.95" customHeight="1">
      <c r="A15" s="410" t="s">
        <v>277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2"/>
    </row>
  </sheetData>
  <mergeCells count="13">
    <mergeCell ref="A1:O1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1" type="noConversion"/>
  <dataValidations count="1">
    <dataValidation type="list" allowBlank="1" showInputMessage="1" showErrorMessage="1" sqref="O1 O3:O7 O8:O9 O10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2024-01-09T02:22:14Z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