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1"/>
  </bookViews>
  <sheets>
    <sheet name="AQL2.5验货" sheetId="13" r:id="rId1"/>
    <sheet name="首期" sheetId="14" r:id="rId2"/>
    <sheet name="洗水尺寸表" sheetId="18" r:id="rId3"/>
    <sheet name="尾期" sheetId="16" r:id="rId4"/>
    <sheet name="验货尺寸表" sheetId="17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44525"/>
</workbook>
</file>

<file path=xl/sharedStrings.xml><?xml version="1.0" encoding="utf-8"?>
<sst xmlns="http://schemas.openxmlformats.org/spreadsheetml/2006/main" count="625" uniqueCount="320">
  <si>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</si>
  <si>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</si>
  <si>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</si>
  <si>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</si>
  <si>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</si>
  <si>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</si>
  <si>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</si>
  <si>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</si>
  <si>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</si>
  <si>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</si>
  <si>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</si>
  <si>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</si>
  <si>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</si>
  <si>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</si>
  <si>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</si>
  <si>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</si>
  <si>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</si>
  <si>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</si>
  <si>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</si>
  <si>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</si>
  <si>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</si>
  <si>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</si>
  <si>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</si>
  <si>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</si>
  <si>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</si>
  <si>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</si>
  <si>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</si>
  <si>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</si>
  <si>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TAMMBM82749</t>
  </si>
  <si>
    <t>合同交期</t>
  </si>
  <si>
    <t>2024.1.15/2.20</t>
  </si>
  <si>
    <t>产前确认样</t>
  </si>
  <si>
    <t>有</t>
  </si>
  <si>
    <t>无</t>
  </si>
  <si>
    <t>品名</t>
  </si>
  <si>
    <t>女式徒步长裤</t>
  </si>
  <si>
    <t>上线日</t>
  </si>
  <si>
    <t>2023.11.27</t>
  </si>
  <si>
    <t>原辅材料卡</t>
  </si>
  <si>
    <t>色/号型数</t>
  </si>
  <si>
    <t>缝制预计完成日</t>
  </si>
  <si>
    <t>2023.12.5</t>
  </si>
  <si>
    <t>大货面料确认样</t>
  </si>
  <si>
    <t>订单数量</t>
  </si>
  <si>
    <t>包装预计完成日</t>
  </si>
  <si>
    <t>2023.12.7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</si>
  <si>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</si>
  <si>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</si>
  <si>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</si>
  <si>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</si>
  <si>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</si>
  <si>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</si>
  <si>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</si>
  <si>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</si>
  <si>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</si>
  <si>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</si>
  <si>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</si>
  <si>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</si>
  <si>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</si>
  <si>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</si>
  <si>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</si>
  <si>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</si>
  <si>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</si>
  <si>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</si>
  <si>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</si>
  <si>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</si>
  <si>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</si>
  <si>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</si>
  <si>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</si>
  <si>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</si>
  <si>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</si>
  <si>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</si>
  <si>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</si>
  <si>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</si>
  <si>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</si>
  <si>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</si>
  <si>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</si>
  <si>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</si>
  <si>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</si>
  <si>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</si>
  <si>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</si>
  <si>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</si>
  <si>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</si>
  <si>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</si>
  <si>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</si>
  <si>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</si>
  <si>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</si>
  <si>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</si>
  <si>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</si>
  <si>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</si>
  <si>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</si>
  <si>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</si>
  <si>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</si>
  <si>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</si>
  <si>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</si>
  <si>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</si>
  <si>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1.压腰不直</t>
  </si>
  <si>
    <t>2.合下档吃皱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</si>
  <si>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</si>
  <si>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</si>
  <si>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</si>
  <si>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</si>
  <si>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</si>
  <si>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</si>
  <si>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</si>
  <si>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</si>
  <si>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</si>
  <si>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</si>
  <si>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</si>
  <si>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</si>
  <si>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</si>
  <si>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</si>
  <si>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2023.11.30</t>
  </si>
  <si>
    <t>张爱萍</t>
  </si>
  <si>
    <t>QC规格测量表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</si>
  <si>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</si>
  <si>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</si>
  <si>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</si>
  <si>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</si>
  <si>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</si>
  <si>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</si>
  <si>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</si>
  <si>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</si>
  <si>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</si>
  <si>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</si>
  <si>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</si>
  <si>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</si>
  <si>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+0.5/0</t>
  </si>
  <si>
    <t>-1/-1.5</t>
  </si>
  <si>
    <t>腰围 平量</t>
  </si>
  <si>
    <t>74</t>
  </si>
  <si>
    <t>+2/+1</t>
  </si>
  <si>
    <t>-1/-2</t>
  </si>
  <si>
    <t>臀围</t>
  </si>
  <si>
    <t>98</t>
  </si>
  <si>
    <t>+2/+1.5</t>
  </si>
  <si>
    <t>+1/+0.5</t>
  </si>
  <si>
    <t>腿围/2</t>
  </si>
  <si>
    <t>0/-0.5</t>
  </si>
  <si>
    <t>膝围/2</t>
  </si>
  <si>
    <t>0/0</t>
  </si>
  <si>
    <t>脚口/2</t>
  </si>
  <si>
    <t>-0.3/-0.4</t>
  </si>
  <si>
    <t>前裆长 含腰</t>
  </si>
  <si>
    <t>+0.5/+0.3</t>
  </si>
  <si>
    <t>-0.2/-0.5</t>
  </si>
  <si>
    <t>后裆长 含腰</t>
  </si>
  <si>
    <t>0/-0.2</t>
  </si>
  <si>
    <t xml:space="preserve">     初期请洗测2-3件，有问题的另加测量数量。</t>
  </si>
  <si>
    <t>验货时间：2023.12.1</t>
  </si>
  <si>
    <t>跟单QC:周苑</t>
  </si>
  <si>
    <t>工厂负责人：张爱萍</t>
  </si>
  <si>
    <t>QC出货报告书</t>
  </si>
  <si>
    <t>产品名称</t>
  </si>
  <si>
    <t>女式长裤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</si>
  <si>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</si>
  <si>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</si>
  <si>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</si>
  <si>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</si>
  <si>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</si>
  <si>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</si>
  <si>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</si>
  <si>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</si>
  <si>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美妙直发</t>
  </si>
  <si>
    <t>成品第三方合格报告</t>
  </si>
  <si>
    <t>验货数量</t>
  </si>
  <si>
    <t>中期检验报告</t>
  </si>
  <si>
    <t>采购凭证号</t>
  </si>
  <si>
    <t xml:space="preserve"> CGDD23101000097</t>
  </si>
  <si>
    <t>入仓数量</t>
  </si>
  <si>
    <t>CGDD23101000098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</si>
  <si>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</si>
  <si>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</si>
  <si>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</si>
  <si>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</si>
  <si>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</si>
  <si>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</si>
  <si>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</si>
  <si>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</si>
  <si>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</si>
  <si>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</si>
  <si>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</si>
  <si>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</si>
  <si>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</si>
  <si>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</si>
  <si>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</si>
  <si>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</si>
  <si>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</si>
  <si>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</si>
  <si>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</si>
  <si>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</si>
  <si>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</si>
  <si>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</si>
  <si>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黑色：22#、25#、30#、36#、40#</t>
  </si>
  <si>
    <t>共抽5箱+2箱+1箱=8箱</t>
  </si>
  <si>
    <t>每箱10件，合计：80件</t>
  </si>
  <si>
    <t>情况说明：</t>
  </si>
  <si>
    <t xml:space="preserve">【问题点描述】  </t>
  </si>
  <si>
    <t>1.油污1件</t>
  </si>
  <si>
    <t>2.少量脏污线毛</t>
  </si>
  <si>
    <t>3.抽验混号了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</si>
  <si>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</si>
  <si>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</si>
  <si>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</si>
  <si>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</si>
  <si>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</si>
  <si>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</si>
  <si>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</si>
  <si>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此订单1250件，分三次出货，按照AQL2.5的抽验要求，抽验80件，不良数量1件，在运行范围内，可以出货</t>
  </si>
  <si>
    <t>服装QC部门</t>
  </si>
  <si>
    <t>检验人</t>
  </si>
  <si>
    <t>2023.12.26</t>
  </si>
  <si>
    <t>+0.5-1</t>
  </si>
  <si>
    <t>-1-1</t>
  </si>
  <si>
    <t>+1+0.6</t>
  </si>
  <si>
    <t>+0.5+0.5</t>
  </si>
  <si>
    <t>+1.5+1</t>
  </si>
  <si>
    <t>+1-1</t>
  </si>
  <si>
    <t>-1.5-1</t>
  </si>
  <si>
    <t>-1-0.6</t>
  </si>
  <si>
    <t>+1.2+1</t>
  </si>
  <si>
    <t>0+0.3</t>
  </si>
  <si>
    <t>-1+0.5</t>
  </si>
  <si>
    <t>+0.50</t>
  </si>
  <si>
    <t>-0.30</t>
  </si>
  <si>
    <t>0-0.4</t>
  </si>
  <si>
    <t>-0.5-0.6</t>
  </si>
  <si>
    <t>-0.40</t>
  </si>
  <si>
    <t>0-0.2</t>
  </si>
  <si>
    <t>00</t>
  </si>
  <si>
    <t>-0.3-0.2</t>
  </si>
  <si>
    <t>0-0.3</t>
  </si>
  <si>
    <t>-0.20</t>
  </si>
  <si>
    <t>-0.2-0.5</t>
  </si>
  <si>
    <t>-0.6-0.2</t>
  </si>
  <si>
    <t>0-0.7</t>
  </si>
  <si>
    <t>-0.50</t>
  </si>
  <si>
    <t>-0.8-0.5</t>
  </si>
  <si>
    <t>验货时间：2023.12.26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</si>
  <si>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</si>
  <si>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</si>
  <si>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</si>
  <si>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</si>
  <si>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</si>
  <si>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</si>
  <si>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</si>
  <si>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</si>
  <si>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</si>
  <si>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</si>
  <si>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</si>
  <si>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</si>
  <si>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</si>
  <si>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</si>
  <si>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</si>
  <si>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</si>
  <si>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</si>
  <si>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</si>
  <si>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</si>
  <si>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</si>
  <si>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</si>
  <si>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</si>
  <si>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</si>
  <si>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</si>
  <si>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</si>
  <si>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</si>
  <si>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</si>
  <si>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</si>
  <si>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</si>
  <si>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</si>
  <si>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</si>
  <si>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</si>
  <si>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</si>
  <si>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6-5370-175</t>
  </si>
  <si>
    <t>8-5070-172</t>
  </si>
  <si>
    <t>2-3-5056-175</t>
  </si>
  <si>
    <t>2-9-5369-174</t>
  </si>
  <si>
    <t>2-3-5369-182</t>
  </si>
  <si>
    <t>1-5054-184</t>
  </si>
  <si>
    <t>5-5042-150</t>
  </si>
  <si>
    <t>2-6-5368-173</t>
  </si>
  <si>
    <t>4-5374-215</t>
  </si>
  <si>
    <t>9-5370-162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</si>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</sst>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31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3" fillId="26" borderId="81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8" borderId="78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29" fillId="0" borderId="76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17" borderId="77" applyNumberFormat="0" applyAlignment="0" applyProtection="0">
      <alignment vertical="center"/>
    </xf>
    <xf numFmtId="0" fontId="44" fillId="17" borderId="81" applyNumberFormat="0" applyAlignment="0" applyProtection="0">
      <alignment vertical="center"/>
    </xf>
    <xf numFmtId="0" fontId="28" fillId="9" borderId="75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39" fillId="0" borderId="79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3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1" xfId="50" applyFont="1" applyFill="1" applyBorder="1" applyAlignment="1">
      <alignment horizontal="left" vertical="center"/>
    </xf>
    <xf numFmtId="0" fontId="9" fillId="3" borderId="12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4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2" fillId="0" borderId="2" xfId="54" applyFont="1" applyBorder="1" applyAlignment="1">
      <alignment horizontal="center"/>
    </xf>
    <xf numFmtId="0" fontId="11" fillId="0" borderId="14" xfId="54" applyFont="1" applyBorder="1" applyAlignment="1">
      <alignment horizontal="center"/>
    </xf>
    <xf numFmtId="176" fontId="13" fillId="0" borderId="2" xfId="54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1" fillId="0" borderId="5" xfId="54" applyFont="1" applyBorder="1" applyAlignment="1">
      <alignment horizontal="center"/>
    </xf>
    <xf numFmtId="0" fontId="9" fillId="3" borderId="2" xfId="51" applyFont="1" applyFill="1" applyBorder="1"/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49" fontId="9" fillId="3" borderId="22" xfId="51" applyNumberFormat="1" applyFont="1" applyFill="1" applyBorder="1" applyAlignment="1">
      <alignment horizont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4" xfId="50" applyFont="1" applyFill="1" applyBorder="1" applyAlignment="1">
      <alignment horizontal="center" vertical="top"/>
    </xf>
    <xf numFmtId="0" fontId="16" fillId="0" borderId="25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vertical="center"/>
    </xf>
    <xf numFmtId="58" fontId="18" fillId="0" borderId="28" xfId="50" applyNumberFormat="1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righ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right" vertical="center"/>
    </xf>
    <xf numFmtId="0" fontId="16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6" fillId="0" borderId="2" xfId="50" applyFont="1" applyFill="1" applyBorder="1" applyAlignment="1">
      <alignment horizontal="center" vertical="center"/>
    </xf>
    <xf numFmtId="0" fontId="16" fillId="0" borderId="0" xfId="50" applyFont="1" applyFill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6" fillId="0" borderId="33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28" xfId="50" applyFont="1" applyFill="1" applyBorder="1" applyAlignment="1">
      <alignment horizontal="left" vertical="center" wrapText="1"/>
    </xf>
    <xf numFmtId="0" fontId="16" fillId="0" borderId="39" xfId="50" applyFont="1" applyFill="1" applyBorder="1" applyAlignment="1">
      <alignment horizontal="left" vertical="center"/>
    </xf>
    <xf numFmtId="0" fontId="14" fillId="0" borderId="31" xfId="50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58" fontId="18" fillId="0" borderId="31" xfId="50" applyNumberFormat="1" applyFont="1" applyFill="1" applyBorder="1" applyAlignment="1">
      <alignment vertical="center"/>
    </xf>
    <xf numFmtId="0" fontId="16" fillId="0" borderId="31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4" fillId="0" borderId="47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4" fillId="0" borderId="0" xfId="50" applyFont="1" applyBorder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7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left" vertical="center"/>
    </xf>
    <xf numFmtId="0" fontId="19" fillId="0" borderId="25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14" fontId="17" fillId="0" borderId="28" xfId="50" applyNumberFormat="1" applyFont="1" applyBorder="1" applyAlignment="1">
      <alignment horizontal="center" vertical="center"/>
    </xf>
    <xf numFmtId="14" fontId="17" fillId="0" borderId="46" xfId="50" applyNumberFormat="1" applyFont="1" applyBorder="1" applyAlignment="1">
      <alignment horizontal="center" vertical="center"/>
    </xf>
    <xf numFmtId="0" fontId="19" fillId="0" borderId="27" xfId="50" applyFont="1" applyBorder="1" applyAlignment="1">
      <alignment vertical="center"/>
    </xf>
    <xf numFmtId="0" fontId="17" fillId="0" borderId="28" xfId="50" applyFont="1" applyBorder="1" applyAlignment="1">
      <alignment vertical="center"/>
    </xf>
    <xf numFmtId="0" fontId="17" fillId="0" borderId="46" xfId="50" applyFont="1" applyBorder="1" applyAlignment="1">
      <alignment vertical="center"/>
    </xf>
    <xf numFmtId="0" fontId="19" fillId="0" borderId="28" xfId="50" applyFont="1" applyBorder="1" applyAlignment="1">
      <alignment vertical="center"/>
    </xf>
    <xf numFmtId="0" fontId="17" fillId="0" borderId="36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9" fillId="0" borderId="39" xfId="50" applyFont="1" applyBorder="1" applyAlignment="1">
      <alignment vertical="center"/>
    </xf>
    <xf numFmtId="0" fontId="17" fillId="0" borderId="31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9" fillId="0" borderId="39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14" fontId="17" fillId="0" borderId="31" xfId="50" applyNumberFormat="1" applyFont="1" applyBorder="1" applyAlignment="1">
      <alignment horizontal="center" vertical="center"/>
    </xf>
    <xf numFmtId="14" fontId="17" fillId="0" borderId="47" xfId="50" applyNumberFormat="1" applyFont="1" applyBorder="1" applyAlignment="1">
      <alignment horizontal="center" vertical="center"/>
    </xf>
    <xf numFmtId="0" fontId="19" fillId="0" borderId="53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9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9" fillId="0" borderId="33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9" fillId="0" borderId="32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 wrapText="1"/>
    </xf>
    <xf numFmtId="0" fontId="19" fillId="0" borderId="43" xfId="50" applyFont="1" applyBorder="1" applyAlignment="1">
      <alignment horizontal="left" vertical="center" wrapText="1"/>
    </xf>
    <xf numFmtId="0" fontId="19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 wrapText="1"/>
    </xf>
    <xf numFmtId="0" fontId="17" fillId="0" borderId="27" xfId="50" applyFont="1" applyBorder="1" applyAlignment="1">
      <alignment horizontal="left" vertical="center"/>
    </xf>
    <xf numFmtId="9" fontId="17" fillId="0" borderId="28" xfId="5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7" fillId="0" borderId="41" xfId="50" applyNumberFormat="1" applyFont="1" applyBorder="1" applyAlignment="1">
      <alignment horizontal="left" vertical="center"/>
    </xf>
    <xf numFmtId="9" fontId="17" fillId="0" borderId="35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3" xfId="50" applyNumberFormat="1" applyFont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7" fillId="0" borderId="60" xfId="50" applyFont="1" applyBorder="1" applyAlignment="1">
      <alignment vertical="center"/>
    </xf>
    <xf numFmtId="0" fontId="20" fillId="0" borderId="60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20" fillId="0" borderId="40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4" fillId="0" borderId="52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7" fillId="0" borderId="31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9" fillId="0" borderId="62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17" fillId="0" borderId="64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0" xfId="50" applyFont="1" applyBorder="1" applyAlignment="1">
      <alignment horizontal="left" vertical="center" wrapText="1"/>
    </xf>
    <xf numFmtId="0" fontId="19" fillId="0" borderId="64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 wrapText="1"/>
    </xf>
    <xf numFmtId="0" fontId="24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0" fillId="0" borderId="66" xfId="50" applyFont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7" fillId="0" borderId="62" xfId="50" applyFont="1" applyBorder="1" applyAlignment="1">
      <alignment horizontal="center" vertical="center"/>
    </xf>
    <xf numFmtId="0" fontId="17" fillId="0" borderId="62" xfId="50" applyFont="1" applyFill="1" applyBorder="1" applyAlignment="1">
      <alignment horizontal="left"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14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/>
    </xf>
    <xf numFmtId="0" fontId="26" fillId="0" borderId="73" xfId="0" applyFont="1" applyBorder="1"/>
    <xf numFmtId="0" fontId="0" fillId="0" borderId="73" xfId="0" applyBorder="1"/>
    <xf numFmtId="0" fontId="0" fillId="0" borderId="74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110509_2006-09-28 2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74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6687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84725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51575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42225" y="7783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886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94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51450" y="2419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51450" y="2600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94200" y="2886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51450" y="2809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89900" y="2400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89900" y="2600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23125" y="2886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89900" y="2733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51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51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51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71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339725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00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00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37075" y="1800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14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23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231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51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51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51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00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33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05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86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4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65625" y="2705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0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1</v>
      </c>
      <c r="E3" s="300"/>
      <c r="F3" s="301" t="s">
        <v>2</v>
      </c>
      <c r="G3" s="302"/>
      <c r="H3" s="299" t="s">
        <v>3</v>
      </c>
      <c r="I3" s="311"/>
    </row>
    <row r="4" ht="27.95" customHeight="1" spans="2:9">
      <c r="B4" s="297" t="s">
        <v>4</v>
      </c>
      <c r="C4" s="298" t="s">
        <v>5</v>
      </c>
      <c r="D4" s="298" t="s">
        <v>6</v>
      </c>
      <c r="E4" s="298" t="s">
        <v>7</v>
      </c>
      <c r="F4" s="303" t="s">
        <v>6</v>
      </c>
      <c r="G4" s="303" t="s">
        <v>7</v>
      </c>
      <c r="H4" s="298" t="s">
        <v>6</v>
      </c>
      <c r="I4" s="312" t="s">
        <v>7</v>
      </c>
    </row>
    <row r="5" ht="27.95" customHeight="1" spans="2:9">
      <c r="B5" s="304" t="s">
        <v>8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9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10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11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12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13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14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15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customFormat="1" spans="2:4">
      <c r="B14" s="309" t="s">
        <v>16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289</v>
      </c>
      <c r="L2" s="5" t="s">
        <v>254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261</v>
      </c>
      <c r="B11" s="12"/>
      <c r="C11" s="12"/>
      <c r="D11" s="12"/>
      <c r="E11" s="13"/>
      <c r="F11" s="14"/>
      <c r="G11" s="20"/>
      <c r="H11" s="11" t="s">
        <v>262</v>
      </c>
      <c r="I11" s="12"/>
      <c r="J11" s="12"/>
      <c r="K11" s="12"/>
      <c r="L11" s="19"/>
    </row>
    <row r="12" ht="79.5" customHeight="1" spans="1:12">
      <c r="A12" s="15" t="s">
        <v>315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290</v>
      </c>
      <c r="D2" s="5" t="s">
        <v>243</v>
      </c>
      <c r="E2" s="5" t="s">
        <v>244</v>
      </c>
      <c r="F2" s="4" t="s">
        <v>317</v>
      </c>
      <c r="G2" s="4" t="s">
        <v>266</v>
      </c>
      <c r="H2" s="6" t="s">
        <v>267</v>
      </c>
      <c r="I2" s="17" t="s">
        <v>269</v>
      </c>
    </row>
    <row r="3" s="1" customFormat="1" ht="16.5" spans="1:9">
      <c r="A3" s="4"/>
      <c r="B3" s="7"/>
      <c r="C3" s="7"/>
      <c r="D3" s="7"/>
      <c r="E3" s="7"/>
      <c r="F3" s="4" t="s">
        <v>318</v>
      </c>
      <c r="G3" s="4" t="s">
        <v>270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261</v>
      </c>
      <c r="B12" s="12"/>
      <c r="C12" s="12"/>
      <c r="D12" s="13"/>
      <c r="E12" s="14"/>
      <c r="F12" s="11" t="s">
        <v>262</v>
      </c>
      <c r="G12" s="12"/>
      <c r="H12" s="13"/>
      <c r="I12" s="19"/>
    </row>
    <row r="13" ht="52.5" customHeight="1" spans="1:9">
      <c r="A13" s="15" t="s">
        <v>319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1" workbookViewId="0">
      <selection activeCell="A40" sqref="A40:K40"/>
    </sheetView>
  </sheetViews>
  <sheetFormatPr defaultColWidth="10.375" defaultRowHeight="16.5" customHeight="1"/>
  <cols>
    <col min="1" max="9" width="10.375" style="183"/>
    <col min="10" max="10" width="8.875" style="183" customWidth="1"/>
    <col min="11" max="11" width="12" style="183" customWidth="1"/>
    <col min="12" max="16384" width="10.375" style="183"/>
  </cols>
  <sheetData>
    <row r="1" s="183" customFormat="1" ht="21" spans="1:11">
      <c r="A1" s="185" t="s">
        <v>17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3" customFormat="1" ht="1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68" t="s">
        <v>23</v>
      </c>
      <c r="J2" s="268"/>
      <c r="K2" s="269"/>
    </row>
    <row r="3" s="183" customFormat="1" ht="14.2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3" customFormat="1" ht="14.25" spans="1:11">
      <c r="A4" s="196" t="s">
        <v>27</v>
      </c>
      <c r="B4" s="197" t="s">
        <v>28</v>
      </c>
      <c r="C4" s="198"/>
      <c r="D4" s="196" t="s">
        <v>29</v>
      </c>
      <c r="E4" s="199"/>
      <c r="F4" s="200" t="s">
        <v>30</v>
      </c>
      <c r="G4" s="201"/>
      <c r="H4" s="196" t="s">
        <v>31</v>
      </c>
      <c r="I4" s="199"/>
      <c r="J4" s="197" t="s">
        <v>32</v>
      </c>
      <c r="K4" s="198" t="s">
        <v>33</v>
      </c>
    </row>
    <row r="5" s="183" customFormat="1" ht="14.25" spans="1:11">
      <c r="A5" s="202" t="s">
        <v>34</v>
      </c>
      <c r="B5" s="197" t="s">
        <v>35</v>
      </c>
      <c r="C5" s="198"/>
      <c r="D5" s="196" t="s">
        <v>36</v>
      </c>
      <c r="E5" s="199"/>
      <c r="F5" s="200" t="s">
        <v>37</v>
      </c>
      <c r="G5" s="201"/>
      <c r="H5" s="196" t="s">
        <v>38</v>
      </c>
      <c r="I5" s="199"/>
      <c r="J5" s="197" t="s">
        <v>32</v>
      </c>
      <c r="K5" s="198" t="s">
        <v>33</v>
      </c>
    </row>
    <row r="6" s="183" customFormat="1" ht="14.25" spans="1:11">
      <c r="A6" s="196" t="s">
        <v>39</v>
      </c>
      <c r="B6" s="203">
        <v>1</v>
      </c>
      <c r="C6" s="204">
        <v>5</v>
      </c>
      <c r="D6" s="202" t="s">
        <v>40</v>
      </c>
      <c r="E6" s="205"/>
      <c r="F6" s="200" t="s">
        <v>41</v>
      </c>
      <c r="G6" s="201"/>
      <c r="H6" s="196" t="s">
        <v>42</v>
      </c>
      <c r="I6" s="199"/>
      <c r="J6" s="197" t="s">
        <v>32</v>
      </c>
      <c r="K6" s="198" t="s">
        <v>33</v>
      </c>
    </row>
    <row r="7" s="183" customFormat="1" ht="14.25" spans="1:11">
      <c r="A7" s="196" t="s">
        <v>43</v>
      </c>
      <c r="B7" s="206">
        <v>1250</v>
      </c>
      <c r="C7" s="207"/>
      <c r="D7" s="202" t="s">
        <v>44</v>
      </c>
      <c r="E7" s="208"/>
      <c r="F7" s="200" t="s">
        <v>45</v>
      </c>
      <c r="G7" s="201"/>
      <c r="H7" s="196" t="s">
        <v>46</v>
      </c>
      <c r="I7" s="199"/>
      <c r="J7" s="197" t="s">
        <v>32</v>
      </c>
      <c r="K7" s="198" t="s">
        <v>33</v>
      </c>
    </row>
    <row r="8" s="183" customFormat="1" ht="15" spans="1:11">
      <c r="A8" s="209"/>
      <c r="B8" s="210"/>
      <c r="C8" s="211"/>
      <c r="D8" s="212" t="s">
        <v>47</v>
      </c>
      <c r="E8" s="213"/>
      <c r="F8" s="214" t="s">
        <v>48</v>
      </c>
      <c r="G8" s="215"/>
      <c r="H8" s="212" t="s">
        <v>49</v>
      </c>
      <c r="I8" s="213"/>
      <c r="J8" s="270" t="s">
        <v>32</v>
      </c>
      <c r="K8" s="271" t="s">
        <v>33</v>
      </c>
    </row>
    <row r="9" s="183" customFormat="1" ht="15" spans="1:11">
      <c r="A9" s="216" t="s">
        <v>50</v>
      </c>
      <c r="B9" s="217"/>
      <c r="C9" s="217"/>
      <c r="D9" s="217"/>
      <c r="E9" s="217"/>
      <c r="F9" s="217"/>
      <c r="G9" s="217"/>
      <c r="H9" s="217"/>
      <c r="I9" s="217"/>
      <c r="J9" s="217"/>
      <c r="K9" s="272"/>
    </row>
    <row r="10" s="183" customFormat="1" ht="15" spans="1:11">
      <c r="A10" s="218" t="s">
        <v>51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73"/>
    </row>
    <row r="11" s="183" customFormat="1" ht="14.25" spans="1:11">
      <c r="A11" s="220" t="s">
        <v>52</v>
      </c>
      <c r="B11" s="221" t="s">
        <v>53</v>
      </c>
      <c r="C11" s="222" t="s">
        <v>54</v>
      </c>
      <c r="D11" s="223"/>
      <c r="E11" s="224" t="s">
        <v>55</v>
      </c>
      <c r="F11" s="221" t="s">
        <v>53</v>
      </c>
      <c r="G11" s="222" t="s">
        <v>54</v>
      </c>
      <c r="H11" s="222" t="s">
        <v>56</v>
      </c>
      <c r="I11" s="224" t="s">
        <v>57</v>
      </c>
      <c r="J11" s="221" t="s">
        <v>53</v>
      </c>
      <c r="K11" s="274" t="s">
        <v>54</v>
      </c>
    </row>
    <row r="12" s="183" customFormat="1" ht="14.25" spans="1:11">
      <c r="A12" s="202" t="s">
        <v>58</v>
      </c>
      <c r="B12" s="225" t="s">
        <v>53</v>
      </c>
      <c r="C12" s="197" t="s">
        <v>54</v>
      </c>
      <c r="D12" s="208"/>
      <c r="E12" s="205" t="s">
        <v>59</v>
      </c>
      <c r="F12" s="225" t="s">
        <v>53</v>
      </c>
      <c r="G12" s="197" t="s">
        <v>54</v>
      </c>
      <c r="H12" s="197" t="s">
        <v>56</v>
      </c>
      <c r="I12" s="205" t="s">
        <v>60</v>
      </c>
      <c r="J12" s="225" t="s">
        <v>53</v>
      </c>
      <c r="K12" s="198" t="s">
        <v>54</v>
      </c>
    </row>
    <row r="13" s="183" customFormat="1" ht="14.25" spans="1:11">
      <c r="A13" s="202" t="s">
        <v>61</v>
      </c>
      <c r="B13" s="225" t="s">
        <v>53</v>
      </c>
      <c r="C13" s="197" t="s">
        <v>54</v>
      </c>
      <c r="D13" s="208"/>
      <c r="E13" s="205" t="s">
        <v>62</v>
      </c>
      <c r="F13" s="197" t="s">
        <v>63</v>
      </c>
      <c r="G13" s="197" t="s">
        <v>64</v>
      </c>
      <c r="H13" s="197" t="s">
        <v>56</v>
      </c>
      <c r="I13" s="205" t="s">
        <v>65</v>
      </c>
      <c r="J13" s="225" t="s">
        <v>53</v>
      </c>
      <c r="K13" s="198" t="s">
        <v>54</v>
      </c>
    </row>
    <row r="14" s="183" customFormat="1" ht="15" spans="1:11">
      <c r="A14" s="212" t="s">
        <v>66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5"/>
    </row>
    <row r="15" s="183" customFormat="1" ht="15" spans="1:11">
      <c r="A15" s="218" t="s">
        <v>67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73"/>
    </row>
    <row r="16" s="183" customFormat="1" ht="14.25" spans="1:11">
      <c r="A16" s="226" t="s">
        <v>68</v>
      </c>
      <c r="B16" s="222" t="s">
        <v>63</v>
      </c>
      <c r="C16" s="222" t="s">
        <v>64</v>
      </c>
      <c r="D16" s="227"/>
      <c r="E16" s="228" t="s">
        <v>69</v>
      </c>
      <c r="F16" s="222" t="s">
        <v>63</v>
      </c>
      <c r="G16" s="222" t="s">
        <v>64</v>
      </c>
      <c r="H16" s="229"/>
      <c r="I16" s="228" t="s">
        <v>70</v>
      </c>
      <c r="J16" s="222" t="s">
        <v>63</v>
      </c>
      <c r="K16" s="274" t="s">
        <v>64</v>
      </c>
    </row>
    <row r="17" s="183" customFormat="1" customHeight="1" spans="1:22">
      <c r="A17" s="230" t="s">
        <v>71</v>
      </c>
      <c r="B17" s="197" t="s">
        <v>63</v>
      </c>
      <c r="C17" s="197" t="s">
        <v>64</v>
      </c>
      <c r="D17" s="231"/>
      <c r="E17" s="232" t="s">
        <v>72</v>
      </c>
      <c r="F17" s="197" t="s">
        <v>63</v>
      </c>
      <c r="G17" s="197" t="s">
        <v>64</v>
      </c>
      <c r="H17" s="233"/>
      <c r="I17" s="232" t="s">
        <v>73</v>
      </c>
      <c r="J17" s="197" t="s">
        <v>63</v>
      </c>
      <c r="K17" s="198" t="s">
        <v>64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s="183" customFormat="1" ht="18" customHeight="1" spans="1:11">
      <c r="A18" s="234" t="s">
        <v>74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7"/>
    </row>
    <row r="19" s="184" customFormat="1" ht="18" customHeight="1" spans="1:11">
      <c r="A19" s="218" t="s">
        <v>75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73"/>
    </row>
    <row r="20" s="183" customFormat="1" customHeight="1" spans="1:11">
      <c r="A20" s="236" t="s">
        <v>76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78"/>
    </row>
    <row r="21" s="183" customFormat="1" ht="21.75" customHeight="1" spans="1:11">
      <c r="A21" s="238" t="s">
        <v>77</v>
      </c>
      <c r="B21" s="232" t="s">
        <v>78</v>
      </c>
      <c r="C21" s="232" t="s">
        <v>79</v>
      </c>
      <c r="D21" s="232" t="s">
        <v>80</v>
      </c>
      <c r="E21" s="232" t="s">
        <v>81</v>
      </c>
      <c r="F21" s="232" t="s">
        <v>82</v>
      </c>
      <c r="G21" s="232" t="s">
        <v>83</v>
      </c>
      <c r="H21" s="232" t="s">
        <v>84</v>
      </c>
      <c r="I21" s="232" t="s">
        <v>85</v>
      </c>
      <c r="J21" s="232" t="s">
        <v>86</v>
      </c>
      <c r="K21" s="279" t="s">
        <v>87</v>
      </c>
    </row>
    <row r="22" s="183" customFormat="1" customHeight="1" spans="1:11">
      <c r="A22" s="239" t="s">
        <v>88</v>
      </c>
      <c r="B22" s="240"/>
      <c r="C22" s="240"/>
      <c r="D22" s="240">
        <v>1</v>
      </c>
      <c r="E22" s="240">
        <v>1</v>
      </c>
      <c r="F22" s="240">
        <v>1</v>
      </c>
      <c r="G22" s="240">
        <v>1</v>
      </c>
      <c r="H22" s="240">
        <v>1</v>
      </c>
      <c r="I22" s="240"/>
      <c r="J22" s="240"/>
      <c r="K22" s="280"/>
    </row>
    <row r="23" s="183" customFormat="1" customHeight="1" spans="1:11">
      <c r="A23" s="239"/>
      <c r="B23" s="240"/>
      <c r="C23" s="240"/>
      <c r="D23" s="240"/>
      <c r="E23" s="240"/>
      <c r="F23" s="240"/>
      <c r="G23" s="240"/>
      <c r="H23" s="240"/>
      <c r="I23" s="240"/>
      <c r="J23" s="240"/>
      <c r="K23" s="281"/>
    </row>
    <row r="24" s="183" customFormat="1" customHeight="1" spans="1:11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81"/>
    </row>
    <row r="25" s="183" customFormat="1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82"/>
    </row>
    <row r="26" s="183" customFormat="1" customHeight="1" spans="1:11">
      <c r="A26" s="239"/>
      <c r="B26" s="240"/>
      <c r="C26" s="240"/>
      <c r="D26" s="240"/>
      <c r="E26" s="240"/>
      <c r="F26" s="240"/>
      <c r="G26" s="240"/>
      <c r="H26" s="240"/>
      <c r="I26" s="240"/>
      <c r="J26" s="240"/>
      <c r="K26" s="282"/>
    </row>
    <row r="27" s="183" customFormat="1" customHeight="1" spans="1:11">
      <c r="A27" s="239"/>
      <c r="B27" s="240"/>
      <c r="C27" s="240"/>
      <c r="D27" s="240"/>
      <c r="E27" s="240"/>
      <c r="F27" s="240"/>
      <c r="G27" s="240"/>
      <c r="H27" s="240"/>
      <c r="I27" s="240"/>
      <c r="J27" s="240"/>
      <c r="K27" s="282"/>
    </row>
    <row r="28" s="183" customFormat="1" customHeight="1" spans="1:11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82"/>
    </row>
    <row r="29" s="183" customFormat="1" ht="18" customHeight="1" spans="1:11">
      <c r="A29" s="241" t="s">
        <v>89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83"/>
    </row>
    <row r="30" s="183" customFormat="1" ht="18.75" customHeight="1" spans="1:11">
      <c r="A30" s="243" t="s">
        <v>90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84"/>
    </row>
    <row r="31" s="183" customFormat="1" ht="18.75" customHeight="1" spans="1:1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85"/>
    </row>
    <row r="32" s="183" customFormat="1" ht="18" customHeight="1" spans="1:11">
      <c r="A32" s="241" t="s">
        <v>91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83"/>
    </row>
    <row r="33" s="183" customFormat="1" ht="14.25" spans="1:11">
      <c r="A33" s="247" t="s">
        <v>92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6"/>
    </row>
    <row r="34" s="183" customFormat="1" ht="15" spans="1:11">
      <c r="A34" s="106" t="s">
        <v>93</v>
      </c>
      <c r="B34" s="108"/>
      <c r="C34" s="197" t="s">
        <v>32</v>
      </c>
      <c r="D34" s="197" t="s">
        <v>33</v>
      </c>
      <c r="E34" s="249" t="s">
        <v>94</v>
      </c>
      <c r="F34" s="250"/>
      <c r="G34" s="250"/>
      <c r="H34" s="250"/>
      <c r="I34" s="250"/>
      <c r="J34" s="250"/>
      <c r="K34" s="287"/>
    </row>
    <row r="35" s="183" customFormat="1" ht="15" spans="1:11">
      <c r="A35" s="251" t="s">
        <v>95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="183" customFormat="1" ht="14.25" spans="1:11">
      <c r="A36" s="252" t="s">
        <v>96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8"/>
    </row>
    <row r="37" s="183" customFormat="1" ht="14.25" spans="1:11">
      <c r="A37" s="254" t="s">
        <v>97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9"/>
    </row>
    <row r="38" s="183" customFormat="1" ht="14.25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9"/>
    </row>
    <row r="39" s="183" customFormat="1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9"/>
    </row>
    <row r="40" s="183" customFormat="1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9"/>
    </row>
    <row r="41" s="183" customFormat="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9"/>
    </row>
    <row r="42" s="183" customFormat="1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9"/>
    </row>
    <row r="43" s="183" customFormat="1" ht="15" spans="1:11">
      <c r="A43" s="256" t="s">
        <v>98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0"/>
    </row>
    <row r="44" s="183" customFormat="1" ht="15" spans="1:11">
      <c r="A44" s="218" t="s">
        <v>99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73"/>
    </row>
    <row r="45" s="183" customFormat="1" ht="14.25" spans="1:11">
      <c r="A45" s="226" t="s">
        <v>100</v>
      </c>
      <c r="B45" s="222" t="s">
        <v>63</v>
      </c>
      <c r="C45" s="222" t="s">
        <v>64</v>
      </c>
      <c r="D45" s="222" t="s">
        <v>56</v>
      </c>
      <c r="E45" s="228" t="s">
        <v>101</v>
      </c>
      <c r="F45" s="222" t="s">
        <v>63</v>
      </c>
      <c r="G45" s="222" t="s">
        <v>64</v>
      </c>
      <c r="H45" s="222" t="s">
        <v>56</v>
      </c>
      <c r="I45" s="228" t="s">
        <v>102</v>
      </c>
      <c r="J45" s="222" t="s">
        <v>63</v>
      </c>
      <c r="K45" s="274" t="s">
        <v>64</v>
      </c>
    </row>
    <row r="46" s="183" customFormat="1" ht="14.25" spans="1:11">
      <c r="A46" s="230" t="s">
        <v>55</v>
      </c>
      <c r="B46" s="197" t="s">
        <v>63</v>
      </c>
      <c r="C46" s="197" t="s">
        <v>64</v>
      </c>
      <c r="D46" s="197" t="s">
        <v>56</v>
      </c>
      <c r="E46" s="232" t="s">
        <v>62</v>
      </c>
      <c r="F46" s="197" t="s">
        <v>63</v>
      </c>
      <c r="G46" s="197" t="s">
        <v>64</v>
      </c>
      <c r="H46" s="197" t="s">
        <v>56</v>
      </c>
      <c r="I46" s="232" t="s">
        <v>73</v>
      </c>
      <c r="J46" s="197" t="s">
        <v>63</v>
      </c>
      <c r="K46" s="198" t="s">
        <v>64</v>
      </c>
    </row>
    <row r="47" s="183" customFormat="1" ht="15" spans="1:11">
      <c r="A47" s="212" t="s">
        <v>66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5"/>
    </row>
    <row r="48" s="183" customFormat="1" ht="15" spans="1:11">
      <c r="A48" s="251" t="s">
        <v>103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="183" customFormat="1" ht="15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88"/>
    </row>
    <row r="50" s="183" customFormat="1" ht="15" spans="1:11">
      <c r="A50" s="258" t="s">
        <v>104</v>
      </c>
      <c r="B50" s="259" t="s">
        <v>105</v>
      </c>
      <c r="C50" s="259"/>
      <c r="D50" s="260" t="s">
        <v>106</v>
      </c>
      <c r="E50" s="261"/>
      <c r="F50" s="262" t="s">
        <v>107</v>
      </c>
      <c r="G50" s="263"/>
      <c r="H50" s="264" t="s">
        <v>108</v>
      </c>
      <c r="I50" s="291"/>
      <c r="J50" s="292"/>
      <c r="K50" s="293"/>
    </row>
    <row r="51" s="183" customFormat="1" ht="15" spans="1:11">
      <c r="A51" s="251" t="s">
        <v>109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="183" customFormat="1" ht="15" spans="1:11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94"/>
    </row>
    <row r="53" s="183" customFormat="1" ht="15" spans="1:11">
      <c r="A53" s="258" t="s">
        <v>104</v>
      </c>
      <c r="B53" s="259" t="s">
        <v>105</v>
      </c>
      <c r="C53" s="259"/>
      <c r="D53" s="260" t="s">
        <v>106</v>
      </c>
      <c r="E53" s="267" t="s">
        <v>110</v>
      </c>
      <c r="F53" s="262" t="s">
        <v>111</v>
      </c>
      <c r="G53" s="263" t="s">
        <v>112</v>
      </c>
      <c r="H53" s="264" t="s">
        <v>108</v>
      </c>
      <c r="I53" s="291"/>
      <c r="J53" s="292" t="s">
        <v>113</v>
      </c>
      <c r="K53" s="2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9" sqref="J9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114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s="49" customFormat="1" ht="29.1" customHeight="1" spans="1:14">
      <c r="A3" s="56" t="s">
        <v>115</v>
      </c>
      <c r="B3" s="57" t="s">
        <v>116</v>
      </c>
      <c r="C3" s="57"/>
      <c r="D3" s="57"/>
      <c r="E3" s="57"/>
      <c r="F3" s="57"/>
      <c r="G3" s="57"/>
      <c r="H3" s="58"/>
      <c r="I3" s="78" t="s">
        <v>117</v>
      </c>
      <c r="J3" s="78"/>
      <c r="K3" s="78"/>
      <c r="L3" s="78"/>
      <c r="M3" s="78"/>
      <c r="N3" s="79"/>
    </row>
    <row r="4" s="49" customFormat="1" ht="29.1" customHeight="1" spans="1:14">
      <c r="A4" s="56"/>
      <c r="B4" s="59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8"/>
      <c r="I4" s="60" t="s">
        <v>118</v>
      </c>
      <c r="J4" s="61" t="s">
        <v>119</v>
      </c>
      <c r="K4" s="60"/>
      <c r="L4" s="60"/>
      <c r="M4" s="80"/>
      <c r="N4" s="81"/>
    </row>
    <row r="5" s="49" customFormat="1" ht="29.1" customHeight="1" spans="1:14">
      <c r="A5" s="56"/>
      <c r="B5" s="59" t="s">
        <v>120</v>
      </c>
      <c r="C5" s="60" t="s">
        <v>121</v>
      </c>
      <c r="D5" s="61" t="s">
        <v>122</v>
      </c>
      <c r="E5" s="60" t="s">
        <v>123</v>
      </c>
      <c r="F5" s="60" t="s">
        <v>124</v>
      </c>
      <c r="G5" s="60" t="s">
        <v>125</v>
      </c>
      <c r="H5" s="58"/>
      <c r="I5" s="82" t="s">
        <v>88</v>
      </c>
      <c r="J5" s="82" t="s">
        <v>88</v>
      </c>
      <c r="K5" s="82"/>
      <c r="L5" s="82"/>
      <c r="M5" s="82"/>
      <c r="N5" s="81"/>
    </row>
    <row r="6" s="49" customFormat="1" ht="29.1" customHeight="1" spans="1:14">
      <c r="A6" s="62" t="s">
        <v>126</v>
      </c>
      <c r="B6" s="63">
        <f>C6-1.9</f>
        <v>96.2</v>
      </c>
      <c r="C6" s="63">
        <f>D6-1.9</f>
        <v>98.1</v>
      </c>
      <c r="D6" s="64">
        <v>100</v>
      </c>
      <c r="E6" s="63">
        <f t="shared" ref="E6:G6" si="0">D6+1.9</f>
        <v>101.9</v>
      </c>
      <c r="F6" s="63">
        <f t="shared" si="0"/>
        <v>103.8</v>
      </c>
      <c r="G6" s="63">
        <f t="shared" si="0"/>
        <v>105.7</v>
      </c>
      <c r="H6" s="58"/>
      <c r="I6" s="83" t="s">
        <v>127</v>
      </c>
      <c r="J6" s="83" t="s">
        <v>128</v>
      </c>
      <c r="K6" s="83"/>
      <c r="L6" s="83"/>
      <c r="M6" s="83"/>
      <c r="N6" s="81"/>
    </row>
    <row r="7" s="49" customFormat="1" ht="29.1" customHeight="1" spans="1:14">
      <c r="A7" s="62" t="s">
        <v>129</v>
      </c>
      <c r="B7" s="63">
        <f>C7-4</f>
        <v>66</v>
      </c>
      <c r="C7" s="63">
        <f>D7-4</f>
        <v>70</v>
      </c>
      <c r="D7" s="65" t="s">
        <v>130</v>
      </c>
      <c r="E7" s="63">
        <f>D7+4</f>
        <v>78</v>
      </c>
      <c r="F7" s="63">
        <f>E7+5</f>
        <v>83</v>
      </c>
      <c r="G7" s="63">
        <f>F7+6</f>
        <v>89</v>
      </c>
      <c r="H7" s="58"/>
      <c r="I7" s="84" t="s">
        <v>131</v>
      </c>
      <c r="J7" s="84" t="s">
        <v>132</v>
      </c>
      <c r="K7" s="84"/>
      <c r="L7" s="84"/>
      <c r="M7" s="84"/>
      <c r="N7" s="81"/>
    </row>
    <row r="8" s="49" customFormat="1" ht="29.1" customHeight="1" spans="1:14">
      <c r="A8" s="62" t="s">
        <v>133</v>
      </c>
      <c r="B8" s="63">
        <f>C8-3.6</f>
        <v>90.8</v>
      </c>
      <c r="C8" s="63">
        <f>D8-3.6</f>
        <v>94.4</v>
      </c>
      <c r="D8" s="65" t="s">
        <v>134</v>
      </c>
      <c r="E8" s="63">
        <f t="shared" ref="E8:G8" si="1">D8+4</f>
        <v>102</v>
      </c>
      <c r="F8" s="63">
        <f t="shared" si="1"/>
        <v>106</v>
      </c>
      <c r="G8" s="63">
        <f t="shared" si="1"/>
        <v>110</v>
      </c>
      <c r="H8" s="58"/>
      <c r="I8" s="84" t="s">
        <v>135</v>
      </c>
      <c r="J8" s="84" t="s">
        <v>136</v>
      </c>
      <c r="K8" s="84"/>
      <c r="L8" s="84"/>
      <c r="M8" s="84"/>
      <c r="N8" s="81"/>
    </row>
    <row r="9" s="49" customFormat="1" ht="29.1" customHeight="1" spans="1:14">
      <c r="A9" s="62" t="s">
        <v>137</v>
      </c>
      <c r="B9" s="66">
        <f>C9-2.3/2</f>
        <v>27.7</v>
      </c>
      <c r="C9" s="66">
        <f>D9-2.3/2</f>
        <v>28.85</v>
      </c>
      <c r="D9" s="67">
        <v>30</v>
      </c>
      <c r="E9" s="66">
        <f t="shared" ref="E9:G9" si="2">D9+2.6/2</f>
        <v>31.3</v>
      </c>
      <c r="F9" s="66">
        <f t="shared" si="2"/>
        <v>32.6</v>
      </c>
      <c r="G9" s="66">
        <f t="shared" si="2"/>
        <v>33.9</v>
      </c>
      <c r="H9" s="58"/>
      <c r="I9" s="83" t="s">
        <v>127</v>
      </c>
      <c r="J9" s="83" t="s">
        <v>138</v>
      </c>
      <c r="K9" s="83"/>
      <c r="L9" s="83"/>
      <c r="M9" s="83"/>
      <c r="N9" s="81"/>
    </row>
    <row r="10" s="49" customFormat="1" ht="29.1" customHeight="1" spans="1:14">
      <c r="A10" s="62" t="s">
        <v>139</v>
      </c>
      <c r="B10" s="66">
        <f>C10-0.7</f>
        <v>20.1</v>
      </c>
      <c r="C10" s="66">
        <f>D10-0.7</f>
        <v>20.8</v>
      </c>
      <c r="D10" s="67">
        <v>21.5</v>
      </c>
      <c r="E10" s="66">
        <f>D10+0.7</f>
        <v>22.2</v>
      </c>
      <c r="F10" s="66">
        <f>E10+0.7</f>
        <v>22.9</v>
      </c>
      <c r="G10" s="66">
        <f>F10+0.9</f>
        <v>23.8</v>
      </c>
      <c r="H10" s="58"/>
      <c r="I10" s="84" t="s">
        <v>140</v>
      </c>
      <c r="J10" s="84" t="s">
        <v>140</v>
      </c>
      <c r="K10" s="84"/>
      <c r="L10" s="84"/>
      <c r="M10" s="84"/>
      <c r="N10" s="81"/>
    </row>
    <row r="11" s="49" customFormat="1" ht="29.1" customHeight="1" spans="1:14">
      <c r="A11" s="62" t="s">
        <v>141</v>
      </c>
      <c r="B11" s="63">
        <f>C11-0.5</f>
        <v>16.5</v>
      </c>
      <c r="C11" s="63">
        <f>D11-0.5</f>
        <v>17</v>
      </c>
      <c r="D11" s="64">
        <v>17.5</v>
      </c>
      <c r="E11" s="63">
        <f>D11+0.5</f>
        <v>18</v>
      </c>
      <c r="F11" s="63">
        <f>E11+0.5</f>
        <v>18.5</v>
      </c>
      <c r="G11" s="63">
        <f>F11+0.7</f>
        <v>19.2</v>
      </c>
      <c r="H11" s="58"/>
      <c r="I11" s="84" t="s">
        <v>140</v>
      </c>
      <c r="J11" s="84" t="s">
        <v>142</v>
      </c>
      <c r="K11" s="84"/>
      <c r="L11" s="84"/>
      <c r="M11" s="84"/>
      <c r="N11" s="81"/>
    </row>
    <row r="12" s="49" customFormat="1" ht="29.1" customHeight="1" spans="1:14">
      <c r="A12" s="62" t="s">
        <v>143</v>
      </c>
      <c r="B12" s="63">
        <f>C12-0.7</f>
        <v>25.7</v>
      </c>
      <c r="C12" s="63">
        <f>D12-0.6</f>
        <v>26.4</v>
      </c>
      <c r="D12" s="64">
        <v>27</v>
      </c>
      <c r="E12" s="63">
        <f>D12+0.6</f>
        <v>27.6</v>
      </c>
      <c r="F12" s="63">
        <f>E12+0.7</f>
        <v>28.3</v>
      </c>
      <c r="G12" s="63">
        <f>F12+0.6</f>
        <v>28.9</v>
      </c>
      <c r="H12" s="58"/>
      <c r="I12" s="84" t="s">
        <v>144</v>
      </c>
      <c r="J12" s="84" t="s">
        <v>145</v>
      </c>
      <c r="K12" s="84"/>
      <c r="L12" s="84"/>
      <c r="M12" s="84"/>
      <c r="N12" s="81"/>
    </row>
    <row r="13" s="49" customFormat="1" ht="29.1" customHeight="1" spans="1:14">
      <c r="A13" s="62" t="s">
        <v>146</v>
      </c>
      <c r="B13" s="63">
        <f>C13-0.9</f>
        <v>36.2</v>
      </c>
      <c r="C13" s="63">
        <f>D13-0.9</f>
        <v>37.1</v>
      </c>
      <c r="D13" s="64">
        <v>38</v>
      </c>
      <c r="E13" s="63">
        <f t="shared" ref="E13:G13" si="3">D13+1.1</f>
        <v>39.1</v>
      </c>
      <c r="F13" s="63">
        <f t="shared" si="3"/>
        <v>40.2</v>
      </c>
      <c r="G13" s="63">
        <f t="shared" si="3"/>
        <v>41.3</v>
      </c>
      <c r="H13" s="58"/>
      <c r="I13" s="84" t="s">
        <v>147</v>
      </c>
      <c r="J13" s="84" t="s">
        <v>147</v>
      </c>
      <c r="K13" s="84"/>
      <c r="L13" s="84"/>
      <c r="M13" s="84"/>
      <c r="N13" s="81"/>
    </row>
    <row r="14" s="49" customFormat="1" ht="29.1" customHeight="1" spans="1:14">
      <c r="A14" s="68"/>
      <c r="B14" s="69"/>
      <c r="C14" s="70"/>
      <c r="D14" s="70"/>
      <c r="E14" s="71"/>
      <c r="F14" s="71"/>
      <c r="G14" s="72"/>
      <c r="H14" s="73"/>
      <c r="I14" s="85"/>
      <c r="J14" s="86"/>
      <c r="K14" s="87"/>
      <c r="L14" s="86"/>
      <c r="M14" s="86"/>
      <c r="N14" s="88"/>
    </row>
    <row r="15" s="49" customFormat="1" ht="15" spans="1:14">
      <c r="A15" s="74" t="s">
        <v>94</v>
      </c>
      <c r="B15" s="49"/>
      <c r="C15" s="49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="49" customFormat="1" ht="14.25" spans="1:14">
      <c r="A16" s="49" t="s">
        <v>148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9" customFormat="1" ht="14.25" spans="1:13">
      <c r="A17" s="75"/>
      <c r="B17" s="75"/>
      <c r="C17" s="75"/>
      <c r="D17" s="75"/>
      <c r="E17" s="75"/>
      <c r="F17" s="75"/>
      <c r="G17" s="75"/>
      <c r="H17" s="75"/>
      <c r="I17" s="74" t="s">
        <v>149</v>
      </c>
      <c r="J17" s="89"/>
      <c r="K17" s="74" t="s">
        <v>150</v>
      </c>
      <c r="L17" s="74"/>
      <c r="M17" s="7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20" zoomScaleNormal="120" workbookViewId="0">
      <selection activeCell="A24" sqref="A24:K24"/>
    </sheetView>
  </sheetViews>
  <sheetFormatPr defaultColWidth="10.125" defaultRowHeight="14.2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2.2916666666667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s="90" customFormat="1" ht="26.25" spans="1:11">
      <c r="A1" s="93" t="s">
        <v>152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18</v>
      </c>
      <c r="B2" s="95" t="s">
        <v>19</v>
      </c>
      <c r="C2" s="95"/>
      <c r="D2" s="96" t="s">
        <v>27</v>
      </c>
      <c r="E2" s="97" t="s">
        <v>28</v>
      </c>
      <c r="F2" s="98" t="s">
        <v>153</v>
      </c>
      <c r="G2" s="99" t="s">
        <v>154</v>
      </c>
      <c r="H2" s="99"/>
      <c r="I2" s="141" t="s">
        <v>22</v>
      </c>
      <c r="J2" s="99" t="s">
        <v>23</v>
      </c>
      <c r="K2" s="164"/>
    </row>
    <row r="3" s="90" customFormat="1" spans="1:11">
      <c r="A3" s="100" t="s">
        <v>43</v>
      </c>
      <c r="B3" s="101">
        <v>1250</v>
      </c>
      <c r="C3" s="101"/>
      <c r="D3" s="102" t="s">
        <v>155</v>
      </c>
      <c r="E3" s="103" t="s">
        <v>30</v>
      </c>
      <c r="F3" s="104"/>
      <c r="G3" s="104"/>
      <c r="H3" s="105" t="s">
        <v>156</v>
      </c>
      <c r="I3" s="105"/>
      <c r="J3" s="105"/>
      <c r="K3" s="165"/>
    </row>
    <row r="4" s="90" customFormat="1" spans="1:11">
      <c r="A4" s="106" t="s">
        <v>39</v>
      </c>
      <c r="B4" s="107">
        <v>1</v>
      </c>
      <c r="C4" s="107">
        <v>5</v>
      </c>
      <c r="D4" s="108" t="s">
        <v>157</v>
      </c>
      <c r="E4" s="104"/>
      <c r="F4" s="104"/>
      <c r="G4" s="104"/>
      <c r="H4" s="108" t="s">
        <v>158</v>
      </c>
      <c r="I4" s="108"/>
      <c r="J4" s="128" t="s">
        <v>32</v>
      </c>
      <c r="K4" s="166" t="s">
        <v>33</v>
      </c>
    </row>
    <row r="5" s="90" customFormat="1" spans="1:11">
      <c r="A5" s="106" t="s">
        <v>159</v>
      </c>
      <c r="B5" s="101">
        <v>1</v>
      </c>
      <c r="C5" s="101"/>
      <c r="D5" s="102" t="s">
        <v>160</v>
      </c>
      <c r="E5" s="102" t="s">
        <v>161</v>
      </c>
      <c r="F5" s="102" t="s">
        <v>162</v>
      </c>
      <c r="G5" s="102" t="s">
        <v>163</v>
      </c>
      <c r="H5" s="108" t="s">
        <v>164</v>
      </c>
      <c r="I5" s="108"/>
      <c r="J5" s="128" t="s">
        <v>32</v>
      </c>
      <c r="K5" s="166" t="s">
        <v>33</v>
      </c>
    </row>
    <row r="6" s="90" customFormat="1" ht="15" spans="1:11">
      <c r="A6" s="109" t="s">
        <v>165</v>
      </c>
      <c r="B6" s="110">
        <v>80</v>
      </c>
      <c r="C6" s="110"/>
      <c r="D6" s="111"/>
      <c r="E6" s="112"/>
      <c r="F6" s="113"/>
      <c r="G6" s="111"/>
      <c r="H6" s="114" t="s">
        <v>166</v>
      </c>
      <c r="I6" s="114"/>
      <c r="J6" s="135" t="s">
        <v>32</v>
      </c>
      <c r="K6" s="167" t="s">
        <v>33</v>
      </c>
    </row>
    <row r="7" s="90" customFormat="1" spans="1:11">
      <c r="A7" s="115" t="s">
        <v>167</v>
      </c>
      <c r="B7" s="116" t="s">
        <v>168</v>
      </c>
      <c r="C7" s="116"/>
      <c r="D7" s="115" t="s">
        <v>169</v>
      </c>
      <c r="E7" s="117"/>
      <c r="F7" s="118">
        <v>303</v>
      </c>
      <c r="G7" s="115"/>
      <c r="H7" s="119"/>
      <c r="I7" s="168"/>
      <c r="J7" s="169"/>
      <c r="K7" s="169"/>
    </row>
    <row r="8" s="90" customFormat="1" spans="1:11">
      <c r="A8" s="115" t="s">
        <v>167</v>
      </c>
      <c r="B8" s="116" t="s">
        <v>168</v>
      </c>
      <c r="C8" s="116"/>
      <c r="D8" s="115" t="s">
        <v>169</v>
      </c>
      <c r="E8" s="117"/>
      <c r="F8" s="120"/>
      <c r="G8" s="121">
        <v>286</v>
      </c>
      <c r="H8" s="119"/>
      <c r="I8" s="168"/>
      <c r="J8" s="169"/>
      <c r="K8" s="169"/>
    </row>
    <row r="9" s="90" customFormat="1" ht="15" spans="1:11">
      <c r="A9" s="115" t="s">
        <v>167</v>
      </c>
      <c r="B9" s="122" t="s">
        <v>170</v>
      </c>
      <c r="C9" s="122"/>
      <c r="D9" s="115" t="s">
        <v>169</v>
      </c>
      <c r="E9" s="117"/>
      <c r="F9" s="120"/>
      <c r="G9" s="121">
        <v>661</v>
      </c>
      <c r="H9" s="123"/>
      <c r="I9" s="140"/>
      <c r="J9" s="140"/>
      <c r="K9" s="140"/>
    </row>
    <row r="10" s="90" customFormat="1" spans="1:11">
      <c r="A10" s="124" t="s">
        <v>171</v>
      </c>
      <c r="B10" s="125" t="s">
        <v>172</v>
      </c>
      <c r="C10" s="125" t="s">
        <v>173</v>
      </c>
      <c r="D10" s="125" t="s">
        <v>174</v>
      </c>
      <c r="E10" s="125" t="s">
        <v>175</v>
      </c>
      <c r="F10" s="125" t="s">
        <v>176</v>
      </c>
      <c r="G10" s="126"/>
      <c r="H10" s="127"/>
      <c r="I10" s="127"/>
      <c r="J10" s="127"/>
      <c r="K10" s="170"/>
    </row>
    <row r="11" s="90" customFormat="1" spans="1:11">
      <c r="A11" s="106" t="s">
        <v>177</v>
      </c>
      <c r="B11" s="108"/>
      <c r="C11" s="128" t="s">
        <v>32</v>
      </c>
      <c r="D11" s="128" t="s">
        <v>33</v>
      </c>
      <c r="E11" s="102" t="s">
        <v>178</v>
      </c>
      <c r="F11" s="129" t="s">
        <v>179</v>
      </c>
      <c r="G11" s="130"/>
      <c r="H11" s="131"/>
      <c r="I11" s="131"/>
      <c r="J11" s="131"/>
      <c r="K11" s="171"/>
    </row>
    <row r="12" s="90" customFormat="1" spans="1:11">
      <c r="A12" s="106" t="s">
        <v>180</v>
      </c>
      <c r="B12" s="108"/>
      <c r="C12" s="128" t="s">
        <v>32</v>
      </c>
      <c r="D12" s="128" t="s">
        <v>33</v>
      </c>
      <c r="E12" s="102" t="s">
        <v>181</v>
      </c>
      <c r="F12" s="129" t="s">
        <v>182</v>
      </c>
      <c r="G12" s="130" t="s">
        <v>183</v>
      </c>
      <c r="H12" s="131"/>
      <c r="I12" s="131"/>
      <c r="J12" s="131"/>
      <c r="K12" s="171"/>
    </row>
    <row r="13" s="90" customFormat="1" spans="1:11">
      <c r="A13" s="132" t="s">
        <v>184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72"/>
    </row>
    <row r="14" s="90" customFormat="1" spans="1:11">
      <c r="A14" s="100" t="s">
        <v>57</v>
      </c>
      <c r="B14" s="128" t="s">
        <v>53</v>
      </c>
      <c r="C14" s="128" t="s">
        <v>54</v>
      </c>
      <c r="D14" s="129"/>
      <c r="E14" s="102" t="s">
        <v>55</v>
      </c>
      <c r="F14" s="128" t="s">
        <v>53</v>
      </c>
      <c r="G14" s="128" t="s">
        <v>54</v>
      </c>
      <c r="H14" s="128"/>
      <c r="I14" s="102" t="s">
        <v>185</v>
      </c>
      <c r="J14" s="128" t="s">
        <v>53</v>
      </c>
      <c r="K14" s="166" t="s">
        <v>54</v>
      </c>
    </row>
    <row r="15" s="90" customFormat="1" spans="1:11">
      <c r="A15" s="100" t="s">
        <v>60</v>
      </c>
      <c r="B15" s="128" t="s">
        <v>53</v>
      </c>
      <c r="C15" s="128" t="s">
        <v>54</v>
      </c>
      <c r="D15" s="129"/>
      <c r="E15" s="102" t="s">
        <v>65</v>
      </c>
      <c r="F15" s="128" t="s">
        <v>53</v>
      </c>
      <c r="G15" s="128" t="s">
        <v>54</v>
      </c>
      <c r="H15" s="128"/>
      <c r="I15" s="102" t="s">
        <v>186</v>
      </c>
      <c r="J15" s="128" t="s">
        <v>53</v>
      </c>
      <c r="K15" s="166" t="s">
        <v>54</v>
      </c>
    </row>
    <row r="16" s="90" customFormat="1" ht="15" spans="1:11">
      <c r="A16" s="134" t="s">
        <v>187</v>
      </c>
      <c r="B16" s="135" t="s">
        <v>53</v>
      </c>
      <c r="C16" s="135" t="s">
        <v>54</v>
      </c>
      <c r="D16" s="136"/>
      <c r="E16" s="137" t="s">
        <v>188</v>
      </c>
      <c r="F16" s="135" t="s">
        <v>53</v>
      </c>
      <c r="G16" s="135" t="s">
        <v>54</v>
      </c>
      <c r="H16" s="135"/>
      <c r="I16" s="137" t="s">
        <v>189</v>
      </c>
      <c r="J16" s="135" t="s">
        <v>53</v>
      </c>
      <c r="K16" s="167" t="s">
        <v>54</v>
      </c>
    </row>
    <row r="17" s="90" customFormat="1" ht="15" spans="1:11">
      <c r="A17" s="138"/>
      <c r="B17" s="139"/>
      <c r="C17" s="139"/>
      <c r="D17" s="140"/>
      <c r="E17" s="138"/>
      <c r="F17" s="139"/>
      <c r="G17" s="139"/>
      <c r="H17" s="139"/>
      <c r="I17" s="138"/>
      <c r="J17" s="139"/>
      <c r="K17" s="139"/>
    </row>
    <row r="18" s="91" customFormat="1" spans="1:11">
      <c r="A18" s="94" t="s">
        <v>190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73"/>
    </row>
    <row r="19" s="90" customFormat="1" spans="1:11">
      <c r="A19" s="106" t="s">
        <v>191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74"/>
    </row>
    <row r="20" s="90" customFormat="1" spans="1:11">
      <c r="A20" s="106" t="s">
        <v>192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74"/>
    </row>
    <row r="21" s="90" customFormat="1" spans="1:11">
      <c r="A21" s="142" t="s">
        <v>193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66"/>
    </row>
    <row r="22" s="90" customFormat="1" spans="1:11">
      <c r="A22" s="143" t="s">
        <v>194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5"/>
    </row>
    <row r="23" s="90" customFormat="1" spans="1:11">
      <c r="A23" s="143" t="s">
        <v>195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75"/>
    </row>
    <row r="24" s="90" customFormat="1" spans="1:11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75"/>
    </row>
    <row r="25" s="90" customFormat="1" spans="1:11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76"/>
    </row>
    <row r="26" s="90" customFormat="1" spans="1:11">
      <c r="A26" s="106" t="s">
        <v>93</v>
      </c>
      <c r="B26" s="108"/>
      <c r="C26" s="128" t="s">
        <v>32</v>
      </c>
      <c r="D26" s="128" t="s">
        <v>33</v>
      </c>
      <c r="E26" s="105"/>
      <c r="F26" s="105"/>
      <c r="G26" s="105"/>
      <c r="H26" s="105"/>
      <c r="I26" s="105"/>
      <c r="J26" s="105"/>
      <c r="K26" s="165"/>
    </row>
    <row r="27" s="90" customFormat="1" ht="15" spans="1:11">
      <c r="A27" s="147" t="s">
        <v>196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7"/>
    </row>
    <row r="28" s="90" customFormat="1" ht="15" spans="1:11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="90" customFormat="1" spans="1:11">
      <c r="A29" s="150" t="s">
        <v>197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8"/>
    </row>
    <row r="30" s="90" customFormat="1" spans="1:11">
      <c r="A30" s="152" t="s">
        <v>198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9"/>
    </row>
    <row r="31" s="90" customFormat="1" spans="1:11">
      <c r="A31" s="152" t="s">
        <v>199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9"/>
    </row>
    <row r="32" s="90" customFormat="1" spans="1:11">
      <c r="A32" s="152" t="s">
        <v>200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79"/>
    </row>
    <row r="33" s="90" customForma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9"/>
    </row>
    <row r="34" s="90" customForma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79"/>
    </row>
    <row r="35" s="90" customFormat="1" ht="23.1" customHeight="1" spans="1:1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79"/>
    </row>
    <row r="36" s="90" customFormat="1" ht="23.1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75"/>
    </row>
    <row r="37" s="90" customFormat="1" ht="23.1" customHeight="1" spans="1:11">
      <c r="A37" s="154"/>
      <c r="B37" s="144"/>
      <c r="C37" s="144"/>
      <c r="D37" s="144"/>
      <c r="E37" s="144"/>
      <c r="F37" s="144"/>
      <c r="G37" s="144"/>
      <c r="H37" s="144"/>
      <c r="I37" s="144"/>
      <c r="J37" s="144"/>
      <c r="K37" s="175"/>
    </row>
    <row r="38" s="90" customFormat="1" ht="23.1" customHeight="1" spans="1:11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80"/>
    </row>
    <row r="39" s="90" customFormat="1" ht="18.75" customHeight="1" spans="1:11">
      <c r="A39" s="157" t="s">
        <v>201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81"/>
    </row>
    <row r="40" s="92" customFormat="1" ht="18.75" customHeight="1" spans="1:11">
      <c r="A40" s="106" t="s">
        <v>202</v>
      </c>
      <c r="B40" s="108"/>
      <c r="C40" s="108"/>
      <c r="D40" s="105" t="s">
        <v>203</v>
      </c>
      <c r="E40" s="105"/>
      <c r="F40" s="159" t="s">
        <v>204</v>
      </c>
      <c r="G40" s="160"/>
      <c r="H40" s="108" t="s">
        <v>205</v>
      </c>
      <c r="I40" s="108"/>
      <c r="J40" s="108" t="s">
        <v>206</v>
      </c>
      <c r="K40" s="174"/>
    </row>
    <row r="41" s="90" customFormat="1" ht="18.75" customHeight="1" spans="1:13">
      <c r="A41" s="106" t="s">
        <v>94</v>
      </c>
      <c r="B41" s="108" t="s">
        <v>207</v>
      </c>
      <c r="C41" s="108"/>
      <c r="D41" s="108"/>
      <c r="E41" s="108"/>
      <c r="F41" s="108"/>
      <c r="G41" s="108"/>
      <c r="H41" s="108"/>
      <c r="I41" s="108"/>
      <c r="J41" s="108"/>
      <c r="K41" s="174"/>
      <c r="M41" s="92"/>
    </row>
    <row r="42" s="90" customFormat="1" ht="30.95" customHeight="1" spans="1:11">
      <c r="A42" s="106" t="s">
        <v>208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74"/>
    </row>
    <row r="43" s="90" customFormat="1" ht="18.75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74"/>
    </row>
    <row r="44" s="90" customFormat="1" ht="32.1" customHeight="1" spans="1:11">
      <c r="A44" s="134" t="s">
        <v>104</v>
      </c>
      <c r="B44" s="161" t="s">
        <v>209</v>
      </c>
      <c r="C44" s="161"/>
      <c r="D44" s="137" t="s">
        <v>210</v>
      </c>
      <c r="E44" s="161" t="s">
        <v>110</v>
      </c>
      <c r="F44" s="137" t="s">
        <v>107</v>
      </c>
      <c r="G44" s="162" t="s">
        <v>211</v>
      </c>
      <c r="H44" s="163" t="s">
        <v>108</v>
      </c>
      <c r="I44" s="163"/>
      <c r="J44" s="161" t="s">
        <v>113</v>
      </c>
      <c r="K44" s="182"/>
    </row>
    <row r="45" s="90" customFormat="1" ht="16.5" customHeight="1"/>
    <row r="46" s="90" customFormat="1" ht="16.5" customHeight="1"/>
    <row r="47" s="90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339725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114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s="49" customFormat="1" ht="29.1" customHeight="1" spans="1:14">
      <c r="A3" s="56" t="s">
        <v>115</v>
      </c>
      <c r="B3" s="57" t="s">
        <v>116</v>
      </c>
      <c r="C3" s="57"/>
      <c r="D3" s="57"/>
      <c r="E3" s="57"/>
      <c r="F3" s="57"/>
      <c r="G3" s="57"/>
      <c r="H3" s="58"/>
      <c r="I3" s="78" t="s">
        <v>117</v>
      </c>
      <c r="J3" s="78"/>
      <c r="K3" s="78"/>
      <c r="L3" s="78"/>
      <c r="M3" s="78"/>
      <c r="N3" s="79"/>
    </row>
    <row r="4" s="49" customFormat="1" ht="29.1" customHeight="1" spans="1:14">
      <c r="A4" s="56"/>
      <c r="B4" s="59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8"/>
      <c r="I4" s="60" t="s">
        <v>80</v>
      </c>
      <c r="J4" s="61" t="s">
        <v>81</v>
      </c>
      <c r="K4" s="60" t="s">
        <v>82</v>
      </c>
      <c r="L4" s="60" t="s">
        <v>83</v>
      </c>
      <c r="M4" s="80" t="s">
        <v>84</v>
      </c>
      <c r="N4" s="81"/>
    </row>
    <row r="5" s="49" customFormat="1" ht="29.1" customHeight="1" spans="1:14">
      <c r="A5" s="56"/>
      <c r="B5" s="59" t="s">
        <v>120</v>
      </c>
      <c r="C5" s="60" t="s">
        <v>121</v>
      </c>
      <c r="D5" s="61" t="s">
        <v>122</v>
      </c>
      <c r="E5" s="60" t="s">
        <v>123</v>
      </c>
      <c r="F5" s="60" t="s">
        <v>124</v>
      </c>
      <c r="G5" s="60" t="s">
        <v>125</v>
      </c>
      <c r="H5" s="58"/>
      <c r="I5" s="82" t="s">
        <v>88</v>
      </c>
      <c r="J5" s="82" t="s">
        <v>88</v>
      </c>
      <c r="K5" s="82" t="s">
        <v>88</v>
      </c>
      <c r="L5" s="82" t="s">
        <v>88</v>
      </c>
      <c r="M5" s="82" t="s">
        <v>88</v>
      </c>
      <c r="N5" s="81"/>
    </row>
    <row r="6" s="49" customFormat="1" ht="29.1" customHeight="1" spans="1:14">
      <c r="A6" s="62" t="s">
        <v>126</v>
      </c>
      <c r="B6" s="63">
        <f>C6-1.9</f>
        <v>96.2</v>
      </c>
      <c r="C6" s="63">
        <f>D6-1.9</f>
        <v>98.1</v>
      </c>
      <c r="D6" s="64">
        <v>100</v>
      </c>
      <c r="E6" s="63">
        <f t="shared" ref="E6:G6" si="0">D6+1.9</f>
        <v>101.9</v>
      </c>
      <c r="F6" s="63">
        <f t="shared" si="0"/>
        <v>103.8</v>
      </c>
      <c r="G6" s="63">
        <f t="shared" si="0"/>
        <v>105.7</v>
      </c>
      <c r="H6" s="58"/>
      <c r="I6" s="83" t="s">
        <v>212</v>
      </c>
      <c r="J6" s="83" t="s">
        <v>213</v>
      </c>
      <c r="K6" s="83" t="s">
        <v>214</v>
      </c>
      <c r="L6" s="83" t="s">
        <v>215</v>
      </c>
      <c r="M6" s="83" t="s">
        <v>216</v>
      </c>
      <c r="N6" s="81"/>
    </row>
    <row r="7" s="49" customFormat="1" ht="29.1" customHeight="1" spans="1:14">
      <c r="A7" s="62" t="s">
        <v>129</v>
      </c>
      <c r="B7" s="63">
        <f>C7-4</f>
        <v>66</v>
      </c>
      <c r="C7" s="63">
        <f>D7-4</f>
        <v>70</v>
      </c>
      <c r="D7" s="65" t="s">
        <v>130</v>
      </c>
      <c r="E7" s="63">
        <f>D7+4</f>
        <v>78</v>
      </c>
      <c r="F7" s="63">
        <f>E7+5</f>
        <v>83</v>
      </c>
      <c r="G7" s="63">
        <f>F7+6</f>
        <v>89</v>
      </c>
      <c r="H7" s="58"/>
      <c r="I7" s="84" t="s">
        <v>217</v>
      </c>
      <c r="J7" s="84" t="s">
        <v>213</v>
      </c>
      <c r="K7" s="84" t="s">
        <v>218</v>
      </c>
      <c r="L7" s="84" t="s">
        <v>219</v>
      </c>
      <c r="M7" s="84" t="s">
        <v>220</v>
      </c>
      <c r="N7" s="81"/>
    </row>
    <row r="8" s="49" customFormat="1" ht="29.1" customHeight="1" spans="1:14">
      <c r="A8" s="62" t="s">
        <v>133</v>
      </c>
      <c r="B8" s="63">
        <f>C8-3.6</f>
        <v>90.8</v>
      </c>
      <c r="C8" s="63">
        <f>D8-3.6</f>
        <v>94.4</v>
      </c>
      <c r="D8" s="65" t="s">
        <v>134</v>
      </c>
      <c r="E8" s="63">
        <f t="shared" ref="E8:G8" si="1">D8+4</f>
        <v>102</v>
      </c>
      <c r="F8" s="63">
        <f t="shared" si="1"/>
        <v>106</v>
      </c>
      <c r="G8" s="63">
        <f t="shared" si="1"/>
        <v>110</v>
      </c>
      <c r="H8" s="58"/>
      <c r="I8" s="84" t="s">
        <v>221</v>
      </c>
      <c r="J8" s="84" t="s">
        <v>220</v>
      </c>
      <c r="K8" s="84" t="s">
        <v>213</v>
      </c>
      <c r="L8" s="84" t="s">
        <v>222</v>
      </c>
      <c r="M8" s="84" t="s">
        <v>223</v>
      </c>
      <c r="N8" s="81"/>
    </row>
    <row r="9" s="49" customFormat="1" ht="29.1" customHeight="1" spans="1:14">
      <c r="A9" s="62" t="s">
        <v>137</v>
      </c>
      <c r="B9" s="66">
        <f>C9-2.3/2</f>
        <v>27.7</v>
      </c>
      <c r="C9" s="66">
        <f>D9-2.3/2</f>
        <v>28.85</v>
      </c>
      <c r="D9" s="67">
        <v>30</v>
      </c>
      <c r="E9" s="66">
        <f t="shared" ref="E9:G9" si="2">D9+2.6/2</f>
        <v>31.3</v>
      </c>
      <c r="F9" s="66">
        <f t="shared" si="2"/>
        <v>32.6</v>
      </c>
      <c r="G9" s="66">
        <f t="shared" si="2"/>
        <v>33.9</v>
      </c>
      <c r="H9" s="58"/>
      <c r="I9" s="83" t="s">
        <v>224</v>
      </c>
      <c r="J9" s="83" t="s">
        <v>225</v>
      </c>
      <c r="K9" s="83" t="s">
        <v>226</v>
      </c>
      <c r="L9" s="83" t="s">
        <v>227</v>
      </c>
      <c r="M9" s="83" t="s">
        <v>228</v>
      </c>
      <c r="N9" s="81"/>
    </row>
    <row r="10" s="49" customFormat="1" ht="29.1" customHeight="1" spans="1:14">
      <c r="A10" s="62" t="s">
        <v>139</v>
      </c>
      <c r="B10" s="66">
        <f>C10-0.7</f>
        <v>20.1</v>
      </c>
      <c r="C10" s="66">
        <f>D10-0.7</f>
        <v>20.8</v>
      </c>
      <c r="D10" s="67">
        <v>21.5</v>
      </c>
      <c r="E10" s="66">
        <f>D10+0.7</f>
        <v>22.2</v>
      </c>
      <c r="F10" s="66">
        <f>E10+0.7</f>
        <v>22.9</v>
      </c>
      <c r="G10" s="66">
        <f>F10+0.9</f>
        <v>23.8</v>
      </c>
      <c r="H10" s="58"/>
      <c r="I10" s="84" t="s">
        <v>224</v>
      </c>
      <c r="J10" s="84" t="s">
        <v>229</v>
      </c>
      <c r="K10" s="84" t="s">
        <v>230</v>
      </c>
      <c r="L10" s="84" t="s">
        <v>230</v>
      </c>
      <c r="M10" s="84" t="s">
        <v>231</v>
      </c>
      <c r="N10" s="81"/>
    </row>
    <row r="11" s="49" customFormat="1" ht="29.1" customHeight="1" spans="1:14">
      <c r="A11" s="62" t="s">
        <v>141</v>
      </c>
      <c r="B11" s="63">
        <f>C11-0.5</f>
        <v>16.5</v>
      </c>
      <c r="C11" s="63">
        <f>D11-0.5</f>
        <v>17</v>
      </c>
      <c r="D11" s="64">
        <v>17.5</v>
      </c>
      <c r="E11" s="63">
        <f>D11+0.5</f>
        <v>18</v>
      </c>
      <c r="F11" s="63">
        <f>E11+0.5</f>
        <v>18.5</v>
      </c>
      <c r="G11" s="63">
        <f>F11+0.7</f>
        <v>19.2</v>
      </c>
      <c r="H11" s="58"/>
      <c r="I11" s="84" t="s">
        <v>227</v>
      </c>
      <c r="J11" s="84" t="s">
        <v>230</v>
      </c>
      <c r="K11" s="84" t="s">
        <v>232</v>
      </c>
      <c r="L11" s="84" t="s">
        <v>232</v>
      </c>
      <c r="M11" s="84" t="s">
        <v>229</v>
      </c>
      <c r="N11" s="81"/>
    </row>
    <row r="12" s="49" customFormat="1" ht="29.1" customHeight="1" spans="1:14">
      <c r="A12" s="62" t="s">
        <v>143</v>
      </c>
      <c r="B12" s="63">
        <f>C12-0.7</f>
        <v>25.7</v>
      </c>
      <c r="C12" s="63">
        <f>D12-0.6</f>
        <v>26.4</v>
      </c>
      <c r="D12" s="64">
        <v>27</v>
      </c>
      <c r="E12" s="63">
        <f>D12+0.6</f>
        <v>27.6</v>
      </c>
      <c r="F12" s="63">
        <f>E12+0.7</f>
        <v>28.3</v>
      </c>
      <c r="G12" s="63">
        <f>F12+0.6</f>
        <v>28.9</v>
      </c>
      <c r="H12" s="58"/>
      <c r="I12" s="84" t="s">
        <v>229</v>
      </c>
      <c r="J12" s="84" t="s">
        <v>233</v>
      </c>
      <c r="K12" s="84" t="s">
        <v>229</v>
      </c>
      <c r="L12" s="84" t="s">
        <v>234</v>
      </c>
      <c r="M12" s="84" t="s">
        <v>232</v>
      </c>
      <c r="N12" s="81"/>
    </row>
    <row r="13" s="49" customFormat="1" ht="29.1" customHeight="1" spans="1:14">
      <c r="A13" s="62" t="s">
        <v>146</v>
      </c>
      <c r="B13" s="63">
        <f>C13-0.9</f>
        <v>36.2</v>
      </c>
      <c r="C13" s="63">
        <f>D13-0.9</f>
        <v>37.1</v>
      </c>
      <c r="D13" s="64">
        <v>38</v>
      </c>
      <c r="E13" s="63">
        <f t="shared" ref="E13:G13" si="3">D13+1.1</f>
        <v>39.1</v>
      </c>
      <c r="F13" s="63">
        <f t="shared" si="3"/>
        <v>40.2</v>
      </c>
      <c r="G13" s="63">
        <f t="shared" si="3"/>
        <v>41.3</v>
      </c>
      <c r="H13" s="58"/>
      <c r="I13" s="84" t="s">
        <v>227</v>
      </c>
      <c r="J13" s="84" t="s">
        <v>235</v>
      </c>
      <c r="K13" s="84" t="s">
        <v>236</v>
      </c>
      <c r="L13" s="84" t="s">
        <v>237</v>
      </c>
      <c r="M13" s="84" t="s">
        <v>224</v>
      </c>
      <c r="N13" s="81"/>
    </row>
    <row r="14" s="49" customFormat="1" ht="29.1" customHeight="1" spans="1:14">
      <c r="A14" s="68"/>
      <c r="B14" s="69"/>
      <c r="C14" s="70"/>
      <c r="D14" s="70"/>
      <c r="E14" s="71"/>
      <c r="F14" s="71"/>
      <c r="G14" s="72"/>
      <c r="H14" s="73"/>
      <c r="I14" s="85"/>
      <c r="J14" s="86"/>
      <c r="K14" s="87"/>
      <c r="L14" s="86"/>
      <c r="M14" s="86"/>
      <c r="N14" s="88"/>
    </row>
    <row r="15" s="49" customFormat="1" ht="15" spans="1:14">
      <c r="A15" s="74" t="s">
        <v>94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="49" customFormat="1" ht="14.25" spans="1:14">
      <c r="A16" s="49" t="s">
        <v>148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9" customFormat="1" ht="14.25" spans="1:13">
      <c r="A17" s="75"/>
      <c r="B17" s="75"/>
      <c r="C17" s="75"/>
      <c r="D17" s="75"/>
      <c r="E17" s="75"/>
      <c r="F17" s="75"/>
      <c r="G17" s="75"/>
      <c r="H17" s="75"/>
      <c r="I17" s="74" t="s">
        <v>238</v>
      </c>
      <c r="J17" s="89"/>
      <c r="K17" s="74" t="s">
        <v>150</v>
      </c>
      <c r="L17" s="74"/>
      <c r="M17" s="7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1" sqref="E11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7"/>
      <c r="O3" s="7"/>
    </row>
    <row r="4" spans="1:15">
      <c r="A4" s="9">
        <v>1</v>
      </c>
      <c r="B4" s="42" t="s">
        <v>256</v>
      </c>
      <c r="C4" s="10" t="s">
        <v>257</v>
      </c>
      <c r="D4" s="43" t="s">
        <v>88</v>
      </c>
      <c r="E4" s="44" t="s">
        <v>258</v>
      </c>
      <c r="F4" s="10" t="s">
        <v>259</v>
      </c>
      <c r="G4" s="45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2" t="s">
        <v>260</v>
      </c>
      <c r="C5" s="10"/>
      <c r="D5" s="46"/>
      <c r="E5" s="44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32"/>
      <c r="D6" s="30"/>
      <c r="E6" s="47"/>
      <c r="F6" s="32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32"/>
      <c r="D7" s="32"/>
      <c r="E7" s="47"/>
      <c r="F7" s="32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34"/>
      <c r="D8" s="34"/>
      <c r="E8" s="48"/>
      <c r="F8" s="34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261</v>
      </c>
      <c r="B12" s="12"/>
      <c r="C12" s="12"/>
      <c r="D12" s="13"/>
      <c r="E12" s="14"/>
      <c r="F12" s="25"/>
      <c r="G12" s="25"/>
      <c r="H12" s="25"/>
      <c r="I12" s="20"/>
      <c r="J12" s="11" t="s">
        <v>262</v>
      </c>
      <c r="K12" s="12"/>
      <c r="L12" s="12"/>
      <c r="M12" s="13"/>
      <c r="N12" s="12"/>
      <c r="O12" s="19"/>
    </row>
    <row r="13" ht="45" customHeight="1" spans="1:15">
      <c r="A13" s="15" t="s">
        <v>263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D22" sqref="D22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265</v>
      </c>
      <c r="H2" s="4"/>
      <c r="I2" s="4" t="s">
        <v>266</v>
      </c>
      <c r="J2" s="4"/>
      <c r="K2" s="6" t="s">
        <v>267</v>
      </c>
      <c r="L2" s="39" t="s">
        <v>268</v>
      </c>
      <c r="M2" s="17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40"/>
      <c r="M3" s="18"/>
    </row>
    <row r="4" spans="1:13">
      <c r="A4" s="37">
        <v>1</v>
      </c>
      <c r="B4" s="37"/>
      <c r="C4" s="37"/>
      <c r="D4" s="37" t="s">
        <v>272</v>
      </c>
      <c r="E4" s="37" t="s">
        <v>88</v>
      </c>
      <c r="F4" s="10">
        <v>82749</v>
      </c>
      <c r="G4" s="37">
        <v>0</v>
      </c>
      <c r="H4" s="37">
        <v>0.5</v>
      </c>
      <c r="I4" s="10">
        <v>0</v>
      </c>
      <c r="J4" s="10">
        <v>1</v>
      </c>
      <c r="K4" s="10"/>
      <c r="L4" s="10"/>
      <c r="M4" s="10"/>
    </row>
    <row r="5" spans="1:13">
      <c r="A5" s="37">
        <v>2</v>
      </c>
      <c r="B5" s="37"/>
      <c r="C5" s="37"/>
      <c r="D5" s="37" t="s">
        <v>273</v>
      </c>
      <c r="E5" s="37" t="s">
        <v>88</v>
      </c>
      <c r="F5" s="10">
        <v>82749</v>
      </c>
      <c r="G5" s="37">
        <v>0</v>
      </c>
      <c r="H5" s="37">
        <v>0.5</v>
      </c>
      <c r="I5" s="10"/>
      <c r="J5" s="10"/>
      <c r="K5" s="10"/>
      <c r="L5" s="10"/>
      <c r="M5" s="10"/>
    </row>
    <row r="6" spans="1:13">
      <c r="A6" s="37">
        <v>3</v>
      </c>
      <c r="B6" s="37"/>
      <c r="C6" s="37"/>
      <c r="D6" s="37" t="s">
        <v>274</v>
      </c>
      <c r="E6" s="37" t="s">
        <v>88</v>
      </c>
      <c r="F6" s="10">
        <v>82749</v>
      </c>
      <c r="G6" s="37">
        <v>0.5</v>
      </c>
      <c r="H6" s="37">
        <v>0.5</v>
      </c>
      <c r="I6" s="10"/>
      <c r="J6" s="10"/>
      <c r="K6" s="10"/>
      <c r="L6" s="10"/>
      <c r="M6" s="10"/>
    </row>
    <row r="7" spans="1:13">
      <c r="A7" s="37">
        <v>4</v>
      </c>
      <c r="B7" s="37"/>
      <c r="C7" s="37"/>
      <c r="D7" s="37" t="s">
        <v>275</v>
      </c>
      <c r="E7" s="37" t="s">
        <v>88</v>
      </c>
      <c r="F7" s="10">
        <v>82749</v>
      </c>
      <c r="G7" s="37">
        <v>0.5</v>
      </c>
      <c r="H7" s="37">
        <v>0.5</v>
      </c>
      <c r="I7" s="10">
        <v>0.5</v>
      </c>
      <c r="J7" s="10">
        <v>1</v>
      </c>
      <c r="K7" s="10"/>
      <c r="L7" s="10"/>
      <c r="M7" s="10"/>
    </row>
    <row r="8" spans="1:13">
      <c r="A8" s="37">
        <v>5</v>
      </c>
      <c r="B8" s="37"/>
      <c r="C8" s="37"/>
      <c r="D8" s="37" t="s">
        <v>276</v>
      </c>
      <c r="E8" s="37" t="s">
        <v>88</v>
      </c>
      <c r="F8" s="10">
        <v>82749</v>
      </c>
      <c r="G8" s="37">
        <v>1</v>
      </c>
      <c r="H8" s="37">
        <v>0.5</v>
      </c>
      <c r="I8" s="10">
        <v>1</v>
      </c>
      <c r="J8" s="10">
        <v>1</v>
      </c>
      <c r="K8" s="10"/>
      <c r="L8" s="9"/>
      <c r="M8" s="9"/>
    </row>
    <row r="9" spans="1:13">
      <c r="A9" s="37">
        <v>6</v>
      </c>
      <c r="B9" s="37"/>
      <c r="C9" s="37"/>
      <c r="D9" s="37" t="s">
        <v>277</v>
      </c>
      <c r="E9" s="37" t="s">
        <v>88</v>
      </c>
      <c r="F9" s="10">
        <v>82749</v>
      </c>
      <c r="G9" s="37">
        <v>1</v>
      </c>
      <c r="H9" s="37">
        <v>0.5</v>
      </c>
      <c r="I9" s="10"/>
      <c r="J9" s="10"/>
      <c r="K9" s="10"/>
      <c r="L9" s="9"/>
      <c r="M9" s="9"/>
    </row>
    <row r="10" s="2" customFormat="1" ht="18.75" spans="1:13">
      <c r="A10" s="37">
        <v>7</v>
      </c>
      <c r="B10" s="37"/>
      <c r="C10" s="37"/>
      <c r="D10" s="37" t="s">
        <v>278</v>
      </c>
      <c r="E10" s="37" t="s">
        <v>88</v>
      </c>
      <c r="F10" s="10">
        <v>82749</v>
      </c>
      <c r="G10" s="37">
        <v>1</v>
      </c>
      <c r="H10" s="37">
        <v>0.5</v>
      </c>
      <c r="I10" s="10"/>
      <c r="J10" s="10"/>
      <c r="K10" s="10"/>
      <c r="L10" s="41"/>
      <c r="M10" s="19"/>
    </row>
    <row r="11" s="2" customFormat="1" ht="18" customHeight="1" spans="1:13">
      <c r="A11" s="37">
        <v>8</v>
      </c>
      <c r="B11" s="37"/>
      <c r="C11" s="37"/>
      <c r="D11" s="37" t="s">
        <v>279</v>
      </c>
      <c r="E11" s="37" t="s">
        <v>88</v>
      </c>
      <c r="F11" s="10">
        <v>82749</v>
      </c>
      <c r="G11" s="37"/>
      <c r="H11" s="37"/>
      <c r="I11" s="10">
        <v>0</v>
      </c>
      <c r="J11" s="10">
        <v>1</v>
      </c>
      <c r="K11" s="10"/>
      <c r="L11" s="41"/>
      <c r="M11" s="19"/>
    </row>
    <row r="12" ht="23" customHeight="1" spans="1:13">
      <c r="A12" s="37">
        <v>9</v>
      </c>
      <c r="B12" s="37"/>
      <c r="C12" s="37"/>
      <c r="D12" s="37" t="s">
        <v>280</v>
      </c>
      <c r="E12" s="37" t="s">
        <v>88</v>
      </c>
      <c r="F12" s="10">
        <v>82749</v>
      </c>
      <c r="G12" s="37"/>
      <c r="H12" s="37"/>
      <c r="I12" s="10">
        <v>0.5</v>
      </c>
      <c r="J12" s="10">
        <v>2</v>
      </c>
      <c r="K12" s="9"/>
      <c r="L12" s="16"/>
      <c r="M12" s="16"/>
    </row>
    <row r="13" spans="1:11">
      <c r="A13" s="37">
        <v>10</v>
      </c>
      <c r="B13" s="37"/>
      <c r="C13" s="37"/>
      <c r="D13" s="37" t="s">
        <v>281</v>
      </c>
      <c r="E13" s="37" t="s">
        <v>88</v>
      </c>
      <c r="F13" s="10">
        <v>82749</v>
      </c>
      <c r="G13" s="37"/>
      <c r="H13" s="37"/>
      <c r="I13" s="10">
        <v>0.5</v>
      </c>
      <c r="J13" s="10">
        <v>1</v>
      </c>
      <c r="K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6" spans="1:13">
      <c r="A16" s="9"/>
      <c r="B16" s="9"/>
      <c r="C16" s="9"/>
      <c r="D16" s="9"/>
      <c r="E16" s="9"/>
      <c r="F16" s="10"/>
      <c r="G16" s="10"/>
      <c r="H16" s="10"/>
      <c r="I16" s="10"/>
      <c r="J16" s="10"/>
      <c r="K16" s="9"/>
      <c r="L16" s="9"/>
      <c r="M16" s="9"/>
    </row>
    <row r="19" spans="2:2">
      <c r="B19" s="38">
        <v>45250</v>
      </c>
    </row>
  </sheetData>
  <mergeCells count="13">
    <mergeCell ref="A1:M1"/>
    <mergeCell ref="G2:H2"/>
    <mergeCell ref="I2:J2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26" t="s">
        <v>284</v>
      </c>
      <c r="H2" s="27"/>
      <c r="I2" s="35"/>
      <c r="J2" s="26" t="s">
        <v>285</v>
      </c>
      <c r="K2" s="27"/>
      <c r="L2" s="35"/>
      <c r="M2" s="26" t="s">
        <v>286</v>
      </c>
      <c r="N2" s="27"/>
      <c r="O2" s="35"/>
      <c r="P2" s="26" t="s">
        <v>287</v>
      </c>
      <c r="Q2" s="27"/>
      <c r="R2" s="35"/>
      <c r="S2" s="27" t="s">
        <v>288</v>
      </c>
      <c r="T2" s="27"/>
      <c r="U2" s="35"/>
      <c r="V2" s="22" t="s">
        <v>289</v>
      </c>
      <c r="W2" s="22" t="s">
        <v>254</v>
      </c>
    </row>
    <row r="3" s="1" customFormat="1" ht="16.5" spans="1:23">
      <c r="A3" s="7"/>
      <c r="B3" s="28"/>
      <c r="C3" s="28"/>
      <c r="D3" s="28"/>
      <c r="E3" s="28"/>
      <c r="F3" s="28"/>
      <c r="G3" s="4" t="s">
        <v>290</v>
      </c>
      <c r="H3" s="4" t="s">
        <v>34</v>
      </c>
      <c r="I3" s="4" t="s">
        <v>245</v>
      </c>
      <c r="J3" s="4" t="s">
        <v>290</v>
      </c>
      <c r="K3" s="4" t="s">
        <v>34</v>
      </c>
      <c r="L3" s="4" t="s">
        <v>245</v>
      </c>
      <c r="M3" s="4" t="s">
        <v>290</v>
      </c>
      <c r="N3" s="4" t="s">
        <v>34</v>
      </c>
      <c r="O3" s="4" t="s">
        <v>245</v>
      </c>
      <c r="P3" s="4" t="s">
        <v>290</v>
      </c>
      <c r="Q3" s="4" t="s">
        <v>34</v>
      </c>
      <c r="R3" s="4" t="s">
        <v>245</v>
      </c>
      <c r="S3" s="4" t="s">
        <v>290</v>
      </c>
      <c r="T3" s="4" t="s">
        <v>34</v>
      </c>
      <c r="U3" s="4" t="s">
        <v>245</v>
      </c>
      <c r="V3" s="36"/>
      <c r="W3" s="36"/>
    </row>
    <row r="4" spans="1:23">
      <c r="A4" s="29" t="s">
        <v>291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292</v>
      </c>
      <c r="H5" s="27"/>
      <c r="I5" s="35"/>
      <c r="J5" s="26" t="s">
        <v>293</v>
      </c>
      <c r="K5" s="27"/>
      <c r="L5" s="35"/>
      <c r="M5" s="26" t="s">
        <v>294</v>
      </c>
      <c r="N5" s="27"/>
      <c r="O5" s="35"/>
      <c r="P5" s="26" t="s">
        <v>295</v>
      </c>
      <c r="Q5" s="27"/>
      <c r="R5" s="35"/>
      <c r="S5" s="27" t="s">
        <v>296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290</v>
      </c>
      <c r="H6" s="4" t="s">
        <v>34</v>
      </c>
      <c r="I6" s="4" t="s">
        <v>245</v>
      </c>
      <c r="J6" s="4" t="s">
        <v>290</v>
      </c>
      <c r="K6" s="4" t="s">
        <v>34</v>
      </c>
      <c r="L6" s="4" t="s">
        <v>245</v>
      </c>
      <c r="M6" s="4" t="s">
        <v>290</v>
      </c>
      <c r="N6" s="4" t="s">
        <v>34</v>
      </c>
      <c r="O6" s="4" t="s">
        <v>245</v>
      </c>
      <c r="P6" s="4" t="s">
        <v>290</v>
      </c>
      <c r="Q6" s="4" t="s">
        <v>34</v>
      </c>
      <c r="R6" s="4" t="s">
        <v>245</v>
      </c>
      <c r="S6" s="4" t="s">
        <v>290</v>
      </c>
      <c r="T6" s="4" t="s">
        <v>34</v>
      </c>
      <c r="U6" s="4" t="s">
        <v>245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297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298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299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300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261</v>
      </c>
      <c r="B17" s="12"/>
      <c r="C17" s="12"/>
      <c r="D17" s="12"/>
      <c r="E17" s="13"/>
      <c r="F17" s="14"/>
      <c r="G17" s="20"/>
      <c r="H17" s="25"/>
      <c r="I17" s="25"/>
      <c r="J17" s="11" t="s">
        <v>262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303</v>
      </c>
      <c r="B2" s="22" t="s">
        <v>241</v>
      </c>
      <c r="C2" s="22" t="s">
        <v>242</v>
      </c>
      <c r="D2" s="22" t="s">
        <v>243</v>
      </c>
      <c r="E2" s="22" t="s">
        <v>244</v>
      </c>
      <c r="F2" s="22" t="s">
        <v>245</v>
      </c>
      <c r="G2" s="21" t="s">
        <v>304</v>
      </c>
      <c r="H2" s="21" t="s">
        <v>305</v>
      </c>
      <c r="I2" s="21" t="s">
        <v>306</v>
      </c>
      <c r="J2" s="21" t="s">
        <v>305</v>
      </c>
      <c r="K2" s="21" t="s">
        <v>307</v>
      </c>
      <c r="L2" s="21" t="s">
        <v>305</v>
      </c>
      <c r="M2" s="22" t="s">
        <v>289</v>
      </c>
      <c r="N2" s="22" t="s">
        <v>254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303</v>
      </c>
      <c r="B4" s="24" t="s">
        <v>308</v>
      </c>
      <c r="C4" s="24" t="s">
        <v>290</v>
      </c>
      <c r="D4" s="24" t="s">
        <v>243</v>
      </c>
      <c r="E4" s="22" t="s">
        <v>244</v>
      </c>
      <c r="F4" s="22" t="s">
        <v>245</v>
      </c>
      <c r="G4" s="21" t="s">
        <v>304</v>
      </c>
      <c r="H4" s="21" t="s">
        <v>305</v>
      </c>
      <c r="I4" s="21" t="s">
        <v>306</v>
      </c>
      <c r="J4" s="21" t="s">
        <v>305</v>
      </c>
      <c r="K4" s="21" t="s">
        <v>307</v>
      </c>
      <c r="L4" s="21" t="s">
        <v>305</v>
      </c>
      <c r="M4" s="22" t="s">
        <v>289</v>
      </c>
      <c r="N4" s="22" t="s">
        <v>254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261</v>
      </c>
      <c r="B11" s="12"/>
      <c r="C11" s="12"/>
      <c r="D11" s="13"/>
      <c r="E11" s="14"/>
      <c r="F11" s="25"/>
      <c r="G11" s="20"/>
      <c r="H11" s="25"/>
      <c r="I11" s="11" t="s">
        <v>262</v>
      </c>
      <c r="J11" s="12"/>
      <c r="K11" s="12"/>
      <c r="L11" s="12"/>
      <c r="M11" s="12"/>
      <c r="N11" s="19"/>
    </row>
    <row r="12" ht="71.25" customHeight="1" spans="1:14">
      <c r="A12" s="15" t="s">
        <v>309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2024-01-02T04:31:02Z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