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1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验货尺寸表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/>
</workbook>
</file>

<file path=xl/sharedStrings.xml><?xml version="1.0" encoding="utf-8"?>
<sst xmlns="http://schemas.openxmlformats.org/spreadsheetml/2006/main" count="842" uniqueCount="356">
  <si>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</si>
  <si>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</si>
  <si>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</si>
  <si>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</si>
  <si>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</si>
  <si>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</si>
  <si>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</si>
  <si>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</si>
  <si>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</si>
  <si>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</si>
  <si>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</si>
  <si>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</si>
  <si>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</si>
  <si>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</si>
  <si>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</si>
  <si>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</si>
  <si>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</si>
  <si>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</si>
  <si>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</si>
  <si>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</si>
  <si>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</si>
  <si>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</si>
  <si>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</si>
  <si>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</si>
  <si>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</si>
  <si>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</si>
  <si>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</si>
  <si>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</si>
  <si>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TAMMAM82026</t>
  </si>
  <si>
    <t>合同交期</t>
  </si>
  <si>
    <t>2023.12.31/2024.1.15/2.20</t>
  </si>
  <si>
    <t>产前确认样</t>
  </si>
  <si>
    <t>有</t>
  </si>
  <si>
    <t>无</t>
  </si>
  <si>
    <t>品名</t>
  </si>
  <si>
    <t>女式长裤CORDURA</t>
  </si>
  <si>
    <t>上线日</t>
  </si>
  <si>
    <t>2023.11.8</t>
  </si>
  <si>
    <t>原辅材料卡</t>
  </si>
  <si>
    <t>色/号型数</t>
  </si>
  <si>
    <t>缝制预计完成日</t>
  </si>
  <si>
    <t>2023.11.23</t>
  </si>
  <si>
    <t>大货面料确认样</t>
  </si>
  <si>
    <t>订单数量</t>
  </si>
  <si>
    <t>包装预计完成日</t>
  </si>
  <si>
    <t>2023.11.26</t>
  </si>
  <si>
    <t>印花、刺绣确认样</t>
  </si>
  <si>
    <t>预计发货时间</t>
  </si>
  <si>
    <t>2023.12.25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</si>
  <si>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</si>
  <si>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</si>
  <si>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</si>
  <si>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</si>
  <si>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</si>
  <si>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</si>
  <si>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</si>
  <si>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</si>
  <si>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</si>
  <si>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</si>
  <si>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</si>
  <si>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</si>
  <si>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</si>
  <si>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</si>
  <si>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</si>
  <si>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</si>
  <si>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</si>
  <si>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</si>
  <si>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</si>
  <si>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</si>
  <si>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</si>
  <si>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</si>
  <si>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</si>
  <si>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</si>
  <si>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</si>
  <si>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</si>
  <si>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</si>
  <si>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</si>
  <si>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</si>
  <si>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</si>
  <si>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</si>
  <si>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</si>
  <si>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</si>
  <si>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</si>
  <si>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</si>
  <si>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</si>
  <si>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</si>
  <si>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</si>
  <si>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</si>
  <si>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</si>
  <si>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</si>
  <si>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</si>
  <si>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</si>
  <si>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</si>
  <si>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</si>
  <si>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</si>
  <si>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</si>
  <si>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</si>
  <si>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1.侧袋口下有极光</t>
  </si>
  <si>
    <t>2.侧缝链线跳线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</si>
  <si>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</si>
  <si>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</si>
  <si>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</si>
  <si>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</si>
  <si>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</si>
  <si>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</si>
  <si>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</si>
  <si>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</si>
  <si>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</si>
  <si>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</si>
  <si>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</si>
  <si>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</si>
  <si>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</si>
  <si>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</si>
  <si>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2023.11.12</t>
  </si>
  <si>
    <t>张爱萍</t>
  </si>
  <si>
    <t>女式长裤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</si>
  <si>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</si>
  <si>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</si>
  <si>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</si>
  <si>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</si>
  <si>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</si>
  <si>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</si>
  <si>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</si>
  <si>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</si>
  <si>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</si>
  <si>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</si>
  <si>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</si>
  <si>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</si>
  <si>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裤外侧长（参考值）</t>
  </si>
  <si>
    <t>100</t>
  </si>
  <si>
    <t>0/0</t>
  </si>
  <si>
    <t>腰围 平量</t>
  </si>
  <si>
    <t>74</t>
  </si>
  <si>
    <t>+0.5/0</t>
  </si>
  <si>
    <t>0/-0.5</t>
  </si>
  <si>
    <t>臀围</t>
  </si>
  <si>
    <t>97</t>
  </si>
  <si>
    <t>-0.5/-0.5</t>
  </si>
  <si>
    <t>腿围/2</t>
  </si>
  <si>
    <t>膝围/2</t>
  </si>
  <si>
    <t>+0.2/+0.2</t>
  </si>
  <si>
    <t>脚口/2</t>
  </si>
  <si>
    <t>前裆长 含腰</t>
  </si>
  <si>
    <t>+0.5/+0.5</t>
  </si>
  <si>
    <t>后裆长 含腰</t>
  </si>
  <si>
    <t xml:space="preserve">     初期请洗测2-3件，有问题的另加测量数量。</t>
  </si>
  <si>
    <t>验货时间：2023.11.13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</si>
  <si>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</si>
  <si>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</si>
  <si>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</si>
  <si>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</si>
  <si>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</si>
  <si>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</si>
  <si>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</si>
  <si>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</si>
  <si>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</si>
  <si>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</si>
  <si>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</si>
  <si>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黑色S#、L#、XXL#各5件</t>
  </si>
  <si>
    <t>山影灰M#、XL#各5件</t>
  </si>
  <si>
    <t>【耐水洗测试】：耐洗水测试明细（要求齐色、齐号）</t>
  </si>
  <si>
    <t>黑色S#、L#、XXL#各2件</t>
  </si>
  <si>
    <t>山影灰M#、XL#各2件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</si>
  <si>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</si>
  <si>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</si>
  <si>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1.腰上橡筋与腰面不平齐</t>
  </si>
  <si>
    <t>2.侧袋口有极光</t>
  </si>
  <si>
    <t>【整改的严重缺陷及整改复核时间】</t>
  </si>
  <si>
    <t>2023.11.22</t>
  </si>
  <si>
    <t>+1/+1</t>
  </si>
  <si>
    <t>-0.5/-1</t>
  </si>
  <si>
    <t>+1/+0.5</t>
  </si>
  <si>
    <t>-1/-1</t>
  </si>
  <si>
    <t>-0.2/-0.2</t>
  </si>
  <si>
    <t>0/-0.4</t>
  </si>
  <si>
    <t>-0.4/-0.4</t>
  </si>
  <si>
    <t>+0.3/-0.3</t>
  </si>
  <si>
    <t>-0.3/-0.5</t>
  </si>
  <si>
    <t>0/-0.2</t>
  </si>
  <si>
    <t>-0.3/-0.3</t>
  </si>
  <si>
    <t>0/-0.3</t>
  </si>
  <si>
    <t>-0.5/-0.6</t>
  </si>
  <si>
    <t>验货时间：2023.11.23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</si>
  <si>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</si>
  <si>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</si>
  <si>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</si>
  <si>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</si>
  <si>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</si>
  <si>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</si>
  <si>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</si>
  <si>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</si>
  <si>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</si>
  <si>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天津NDC库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</si>
  <si>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</si>
  <si>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</si>
  <si>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</si>
  <si>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</si>
  <si>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</si>
  <si>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</si>
  <si>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CGDD23101000079</t>
  </si>
  <si>
    <t>CGDD23101000080</t>
  </si>
  <si>
    <t>CGDD23101000081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</si>
  <si>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</si>
  <si>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</si>
  <si>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</si>
  <si>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</si>
  <si>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</si>
  <si>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</si>
  <si>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</si>
  <si>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</si>
  <si>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</si>
  <si>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</si>
  <si>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</si>
  <si>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</si>
  <si>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</si>
  <si>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</si>
  <si>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</si>
  <si>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</si>
  <si>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</si>
  <si>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</si>
  <si>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</si>
  <si>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</si>
  <si>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</si>
  <si>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黑色：7#、16#、30#、41#、50#</t>
  </si>
  <si>
    <t>山影灰：54#、60#、70#、75#、81#</t>
  </si>
  <si>
    <t>共抽10箱+4箱，每箱9件，合计：126件</t>
  </si>
  <si>
    <t>情况说明：</t>
  </si>
  <si>
    <t xml:space="preserve">【问题点描述】  </t>
  </si>
  <si>
    <t>1.内裆缝吃纵不匀2件</t>
  </si>
  <si>
    <t>2.袋口透胶不匀2件</t>
  </si>
  <si>
    <t>3.脏污2件</t>
  </si>
  <si>
    <t>4.少量压皱现象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</si>
  <si>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</si>
  <si>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</si>
  <si>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</si>
  <si>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</si>
  <si>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</si>
  <si>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</si>
  <si>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</si>
  <si>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此订单3671件，分三次出货，按照AQL2.5的抽验要求，抽验126件，不良数量6件，在允许范围内，可以出货</t>
  </si>
  <si>
    <t>服装QC部门</t>
  </si>
  <si>
    <t>检验人</t>
  </si>
  <si>
    <t>2023.12.26</t>
  </si>
  <si>
    <t>+10</t>
  </si>
  <si>
    <t>00</t>
  </si>
  <si>
    <t>-0.5+1</t>
  </si>
  <si>
    <t>+1+1</t>
  </si>
  <si>
    <t>-0.5-0.5</t>
  </si>
  <si>
    <t>0-0.5</t>
  </si>
  <si>
    <t>-0.5-0.7</t>
  </si>
  <si>
    <t>0+1</t>
  </si>
  <si>
    <t>-1-1</t>
  </si>
  <si>
    <t>0-1</t>
  </si>
  <si>
    <t>-1-1.5</t>
  </si>
  <si>
    <t>-0.3-0.2</t>
  </si>
  <si>
    <t>0-0.4</t>
  </si>
  <si>
    <t>-0.40</t>
  </si>
  <si>
    <t>-0.5-0.3</t>
  </si>
  <si>
    <t>-0.30</t>
  </si>
  <si>
    <t>0-0.2</t>
  </si>
  <si>
    <t>-0.20</t>
  </si>
  <si>
    <t>-0.50</t>
  </si>
  <si>
    <t>-0.8-0.5</t>
  </si>
  <si>
    <t>0-0.7</t>
  </si>
  <si>
    <t>-1-0.5</t>
  </si>
  <si>
    <t>0-0.8</t>
  </si>
  <si>
    <t>-0.7-0.5</t>
  </si>
  <si>
    <t>验货时间：2023.12.26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</si>
  <si>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</si>
  <si>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</si>
  <si>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</si>
  <si>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</si>
  <si>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</si>
  <si>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</si>
  <si>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</si>
  <si>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</si>
  <si>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</si>
  <si>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</si>
  <si>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</si>
  <si>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</si>
  <si>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</si>
  <si>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</si>
  <si>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</si>
  <si>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</si>
  <si>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</si>
  <si>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8078-5-130(230918031)</t>
  </si>
  <si>
    <t>G22SS4030</t>
  </si>
  <si>
    <t>云母灰</t>
  </si>
  <si>
    <t>81025/82026</t>
  </si>
  <si>
    <t>经纬</t>
  </si>
  <si>
    <t>8078-8-129</t>
  </si>
  <si>
    <t>5002-61</t>
  </si>
  <si>
    <t>5002-136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</si>
  <si>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</si>
  <si>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</si>
  <si>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</si>
  <si>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</si>
  <si>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</si>
  <si>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</si>
  <si>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</si>
  <si>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</si>
  <si>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</si>
  <si>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</si>
  <si>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</si>
  <si>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4070-1-69</t>
  </si>
  <si>
    <t>82025/82026</t>
  </si>
  <si>
    <t>4021-11-61</t>
  </si>
  <si>
    <t>9103-1-131</t>
  </si>
  <si>
    <t>9103-12-138</t>
  </si>
  <si>
    <t>4019-1-131</t>
  </si>
  <si>
    <t>4022-1-109</t>
  </si>
  <si>
    <t>蓝岩黑色</t>
  </si>
  <si>
    <t>7061-6-134</t>
  </si>
  <si>
    <t>7061-3-104</t>
  </si>
  <si>
    <t>8031-7-67</t>
  </si>
  <si>
    <t>云母灰色</t>
  </si>
  <si>
    <t>8031-3-65</t>
  </si>
  <si>
    <t>8031-5-131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</si>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</sst>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33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5" fillId="31" borderId="83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24" borderId="85" applyNumberFormat="0" applyFon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31" fillId="0" borderId="8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5" fillId="0" borderId="87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9" fillId="18" borderId="84" applyNumberFormat="0" applyAlignment="0" applyProtection="0">
      <alignment vertical="center"/>
    </xf>
    <xf numFmtId="0" fontId="38" fillId="18" borderId="83" applyNumberFormat="0" applyAlignment="0" applyProtection="0">
      <alignment vertical="center"/>
    </xf>
    <xf numFmtId="0" fontId="30" fillId="10" borderId="81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3" fillId="0" borderId="0">
      <alignment vertical="center"/>
    </xf>
    <xf numFmtId="0" fontId="14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49" fontId="9" fillId="3" borderId="14" xfId="52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7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right" vertical="center"/>
    </xf>
    <xf numFmtId="0" fontId="16" fillId="0" borderId="1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right"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6" fillId="0" borderId="37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vertical="center"/>
    </xf>
    <xf numFmtId="0" fontId="16" fillId="0" borderId="35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6" fillId="0" borderId="43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center" vertical="center"/>
    </xf>
    <xf numFmtId="58" fontId="18" fillId="0" borderId="35" xfId="50" applyNumberFormat="1" applyFont="1" applyFill="1" applyBorder="1" applyAlignment="1">
      <alignment vertical="center"/>
    </xf>
    <xf numFmtId="0" fontId="16" fillId="0" borderId="35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6" fillId="0" borderId="50" xfId="50" applyFont="1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 wrapText="1"/>
    </xf>
    <xf numFmtId="0" fontId="14" fillId="0" borderId="51" xfId="50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49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17" fillId="0" borderId="14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14" fontId="17" fillId="0" borderId="14" xfId="50" applyNumberFormat="1" applyFont="1" applyBorder="1" applyAlignment="1">
      <alignment horizontal="center" vertical="center"/>
    </xf>
    <xf numFmtId="14" fontId="17" fillId="0" borderId="50" xfId="50" applyNumberFormat="1" applyFont="1" applyBorder="1" applyAlignment="1">
      <alignment horizontal="center" vertical="center"/>
    </xf>
    <xf numFmtId="0" fontId="19" fillId="0" borderId="32" xfId="50" applyFont="1" applyBorder="1" applyAlignment="1">
      <alignment vertical="center"/>
    </xf>
    <xf numFmtId="0" fontId="17" fillId="0" borderId="14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7" fillId="0" borderId="14" xfId="50" applyFont="1" applyBorder="1" applyAlignment="1">
      <alignment vertical="center"/>
    </xf>
    <xf numFmtId="0" fontId="17" fillId="0" borderId="50" xfId="50" applyFont="1" applyBorder="1" applyAlignment="1">
      <alignment vertical="center"/>
    </xf>
    <xf numFmtId="0" fontId="19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center" vertical="center"/>
    </xf>
    <xf numFmtId="0" fontId="17" fillId="0" borderId="51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14" fontId="17" fillId="0" borderId="35" xfId="50" applyNumberFormat="1" applyFont="1" applyBorder="1" applyAlignment="1">
      <alignment horizontal="center" vertical="center"/>
    </xf>
    <xf numFmtId="14" fontId="17" fillId="0" borderId="51" xfId="50" applyNumberFormat="1" applyFont="1" applyBorder="1" applyAlignment="1">
      <alignment horizontal="center" vertical="center"/>
    </xf>
    <xf numFmtId="0" fontId="17" fillId="0" borderId="43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14" fillId="0" borderId="14" xfId="50" applyFont="1" applyBorder="1" applyAlignment="1">
      <alignment horizontal="left" vertical="center"/>
    </xf>
    <xf numFmtId="0" fontId="14" fillId="0" borderId="14" xfId="50" applyFont="1" applyBorder="1" applyAlignment="1">
      <alignment vertical="center"/>
    </xf>
    <xf numFmtId="0" fontId="19" fillId="0" borderId="14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9" fillId="0" borderId="43" xfId="50" applyFont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57" xfId="50" applyFont="1" applyBorder="1" applyAlignment="1">
      <alignment vertical="center"/>
    </xf>
    <xf numFmtId="0" fontId="17" fillId="0" borderId="58" xfId="50" applyFont="1" applyBorder="1" applyAlignment="1">
      <alignment horizontal="center" vertical="center"/>
    </xf>
    <xf numFmtId="0" fontId="20" fillId="0" borderId="58" xfId="50" applyFont="1" applyBorder="1" applyAlignment="1">
      <alignment vertical="center"/>
    </xf>
    <xf numFmtId="0" fontId="17" fillId="0" borderId="58" xfId="50" applyFont="1" applyBorder="1" applyAlignment="1">
      <alignment vertical="center"/>
    </xf>
    <xf numFmtId="58" fontId="14" fillId="0" borderId="58" xfId="50" applyNumberFormat="1" applyFont="1" applyBorder="1" applyAlignment="1">
      <alignment vertical="center"/>
    </xf>
    <xf numFmtId="0" fontId="20" fillId="0" borderId="58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17" fillId="0" borderId="5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6" fillId="0" borderId="50" xfId="50" applyFont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7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51" xfId="50" applyFont="1" applyFill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7" fillId="0" borderId="40" xfId="50" applyFont="1" applyBorder="1" applyAlignment="1">
      <alignment horizontal="left" vertical="center"/>
    </xf>
    <xf numFmtId="0" fontId="17" fillId="0" borderId="53" xfId="50" applyFont="1" applyBorder="1" applyAlignment="1">
      <alignment horizontal="left" vertical="center"/>
    </xf>
    <xf numFmtId="0" fontId="19" fillId="0" borderId="43" xfId="50" applyFont="1" applyBorder="1" applyAlignment="1">
      <alignment vertical="center"/>
    </xf>
    <xf numFmtId="0" fontId="19" fillId="0" borderId="64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14" fillId="0" borderId="37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4" fillId="0" borderId="37" xfId="50" applyFont="1" applyBorder="1" applyAlignment="1">
      <alignment vertical="center"/>
    </xf>
    <xf numFmtId="0" fontId="19" fillId="0" borderId="37" xfId="50" applyFont="1" applyBorder="1" applyAlignment="1">
      <alignment vertical="center"/>
    </xf>
    <xf numFmtId="0" fontId="19" fillId="0" borderId="36" xfId="50" applyFont="1" applyBorder="1" applyAlignment="1">
      <alignment horizontal="center" vertical="center"/>
    </xf>
    <xf numFmtId="0" fontId="17" fillId="0" borderId="37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4" fillId="0" borderId="37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9" fillId="0" borderId="46" xfId="50" applyFont="1" applyBorder="1" applyAlignment="1">
      <alignment horizontal="left" vertical="center" wrapText="1"/>
    </xf>
    <xf numFmtId="0" fontId="19" fillId="0" borderId="47" xfId="50" applyFont="1" applyBorder="1" applyAlignment="1">
      <alignment horizontal="left" vertical="center" wrapText="1"/>
    </xf>
    <xf numFmtId="0" fontId="19" fillId="0" borderId="36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3" fillId="0" borderId="65" xfId="50" applyFont="1" applyBorder="1" applyAlignment="1">
      <alignment horizontal="left" vertical="center" wrapText="1"/>
    </xf>
    <xf numFmtId="9" fontId="17" fillId="0" borderId="14" xfId="50" applyNumberFormat="1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9" fontId="17" fillId="0" borderId="45" xfId="50" applyNumberFormat="1" applyFont="1" applyBorder="1" applyAlignment="1">
      <alignment horizontal="left" vertical="center"/>
    </xf>
    <xf numFmtId="9" fontId="17" fillId="0" borderId="39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9" fontId="17" fillId="0" borderId="47" xfId="50" applyNumberFormat="1" applyFont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68" xfId="50" applyFont="1" applyFill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24" fillId="0" borderId="58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7" fillId="0" borderId="69" xfId="50" applyFont="1" applyBorder="1" applyAlignment="1">
      <alignment vertical="center"/>
    </xf>
    <xf numFmtId="0" fontId="20" fillId="0" borderId="69" xfId="50" applyFont="1" applyBorder="1" applyAlignment="1">
      <alignment vertical="center"/>
    </xf>
    <xf numFmtId="58" fontId="14" fillId="0" borderId="56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4" fillId="0" borderId="69" xfId="50" applyFont="1" applyBorder="1" applyAlignment="1">
      <alignment vertical="center"/>
    </xf>
    <xf numFmtId="0" fontId="19" fillId="0" borderId="70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7" fillId="0" borderId="63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4" xfId="50" applyFont="1" applyBorder="1" applyAlignment="1">
      <alignment horizontal="left" vertical="center" wrapText="1"/>
    </xf>
    <xf numFmtId="0" fontId="19" fillId="0" borderId="63" xfId="50" applyFont="1" applyBorder="1" applyAlignment="1">
      <alignment horizontal="left" vertical="center"/>
    </xf>
    <xf numFmtId="0" fontId="25" fillId="0" borderId="50" xfId="50" applyFont="1" applyBorder="1" applyAlignment="1">
      <alignment horizontal="left" vertical="center" wrapText="1"/>
    </xf>
    <xf numFmtId="0" fontId="25" fillId="0" borderId="50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7" fillId="0" borderId="52" xfId="50" applyNumberFormat="1" applyFont="1" applyBorder="1" applyAlignment="1">
      <alignment horizontal="left" vertical="center"/>
    </xf>
    <xf numFmtId="9" fontId="17" fillId="0" borderId="54" xfId="50" applyNumberFormat="1" applyFont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7" fillId="0" borderId="71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7" fillId="0" borderId="69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7" fillId="0" borderId="70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1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/>
    </xf>
    <xf numFmtId="0" fontId="27" fillId="0" borderId="79" xfId="0" applyFont="1" applyBorder="1"/>
    <xf numFmtId="0" fontId="0" fillId="0" borderId="79" xfId="0" applyBorder="1"/>
    <xf numFmtId="0" fontId="0" fillId="0" borderId="80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663050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467725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663050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762875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458200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781925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791450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486775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791450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48677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839075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839075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839075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829550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810500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458200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467725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486775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486775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486775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686550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791450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4867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781925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4867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6865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6865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467725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762875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686550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686550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6865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5478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5478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5819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3439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009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3439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009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3629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6200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820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85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3915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6295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3915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6008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6008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6008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12217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83995" y="7774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26820" y="166687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36795" y="7774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03645" y="7774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94295" y="7783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141220" y="2886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03520" y="2419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03520" y="2600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46270" y="2886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03520" y="2809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41970" y="2400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41970" y="2600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75195" y="2886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41970" y="2733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037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12217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76987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769870" y="2171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371475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569970" y="1800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93695" y="1800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89145" y="1800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655570" y="4714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7519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038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41120" y="2600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84045" y="4533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122170" y="2705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245870" y="2886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03020" y="2524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17695" y="2705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12217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72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4" t="s">
        <v>6</v>
      </c>
      <c r="G4" s="364" t="s">
        <v>7</v>
      </c>
      <c r="H4" s="359" t="s">
        <v>6</v>
      </c>
      <c r="I4" s="373" t="s">
        <v>7</v>
      </c>
    </row>
    <row r="5" ht="27.95" customHeight="1" spans="2:9">
      <c r="B5" s="365" t="s">
        <v>8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9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10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11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12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13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14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customFormat="1" spans="2:4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26" t="s">
        <v>320</v>
      </c>
      <c r="H2" s="27"/>
      <c r="I2" s="35"/>
      <c r="J2" s="26" t="s">
        <v>321</v>
      </c>
      <c r="K2" s="27"/>
      <c r="L2" s="35"/>
      <c r="M2" s="26" t="s">
        <v>322</v>
      </c>
      <c r="N2" s="27"/>
      <c r="O2" s="35"/>
      <c r="P2" s="26" t="s">
        <v>323</v>
      </c>
      <c r="Q2" s="27"/>
      <c r="R2" s="35"/>
      <c r="S2" s="27" t="s">
        <v>324</v>
      </c>
      <c r="T2" s="27"/>
      <c r="U2" s="35"/>
      <c r="V2" s="22" t="s">
        <v>325</v>
      </c>
      <c r="W2" s="22" t="s">
        <v>283</v>
      </c>
    </row>
    <row r="3" s="1" customFormat="1" ht="16.5" spans="1:23">
      <c r="A3" s="7"/>
      <c r="B3" s="28"/>
      <c r="C3" s="28"/>
      <c r="D3" s="28"/>
      <c r="E3" s="28"/>
      <c r="F3" s="28"/>
      <c r="G3" s="4" t="s">
        <v>326</v>
      </c>
      <c r="H3" s="4" t="s">
        <v>34</v>
      </c>
      <c r="I3" s="4" t="s">
        <v>274</v>
      </c>
      <c r="J3" s="4" t="s">
        <v>326</v>
      </c>
      <c r="K3" s="4" t="s">
        <v>34</v>
      </c>
      <c r="L3" s="4" t="s">
        <v>274</v>
      </c>
      <c r="M3" s="4" t="s">
        <v>326</v>
      </c>
      <c r="N3" s="4" t="s">
        <v>34</v>
      </c>
      <c r="O3" s="4" t="s">
        <v>274</v>
      </c>
      <c r="P3" s="4" t="s">
        <v>326</v>
      </c>
      <c r="Q3" s="4" t="s">
        <v>34</v>
      </c>
      <c r="R3" s="4" t="s">
        <v>274</v>
      </c>
      <c r="S3" s="4" t="s">
        <v>326</v>
      </c>
      <c r="T3" s="4" t="s">
        <v>34</v>
      </c>
      <c r="U3" s="4" t="s">
        <v>274</v>
      </c>
      <c r="V3" s="36"/>
      <c r="W3" s="36"/>
    </row>
    <row r="4" spans="1:23">
      <c r="A4" s="29" t="s">
        <v>327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328</v>
      </c>
      <c r="H5" s="27"/>
      <c r="I5" s="35"/>
      <c r="J5" s="26" t="s">
        <v>329</v>
      </c>
      <c r="K5" s="27"/>
      <c r="L5" s="35"/>
      <c r="M5" s="26" t="s">
        <v>330</v>
      </c>
      <c r="N5" s="27"/>
      <c r="O5" s="35"/>
      <c r="P5" s="26" t="s">
        <v>331</v>
      </c>
      <c r="Q5" s="27"/>
      <c r="R5" s="35"/>
      <c r="S5" s="27" t="s">
        <v>332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326</v>
      </c>
      <c r="H6" s="4" t="s">
        <v>34</v>
      </c>
      <c r="I6" s="4" t="s">
        <v>274</v>
      </c>
      <c r="J6" s="4" t="s">
        <v>326</v>
      </c>
      <c r="K6" s="4" t="s">
        <v>34</v>
      </c>
      <c r="L6" s="4" t="s">
        <v>274</v>
      </c>
      <c r="M6" s="4" t="s">
        <v>326</v>
      </c>
      <c r="N6" s="4" t="s">
        <v>34</v>
      </c>
      <c r="O6" s="4" t="s">
        <v>274</v>
      </c>
      <c r="P6" s="4" t="s">
        <v>326</v>
      </c>
      <c r="Q6" s="4" t="s">
        <v>34</v>
      </c>
      <c r="R6" s="4" t="s">
        <v>274</v>
      </c>
      <c r="S6" s="4" t="s">
        <v>326</v>
      </c>
      <c r="T6" s="4" t="s">
        <v>34</v>
      </c>
      <c r="U6" s="4" t="s">
        <v>274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333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334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335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336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293</v>
      </c>
      <c r="B17" s="12"/>
      <c r="C17" s="12"/>
      <c r="D17" s="12"/>
      <c r="E17" s="13"/>
      <c r="F17" s="14"/>
      <c r="G17" s="20"/>
      <c r="H17" s="25"/>
      <c r="I17" s="25"/>
      <c r="J17" s="11" t="s">
        <v>294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337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339</v>
      </c>
      <c r="B2" s="22" t="s">
        <v>270</v>
      </c>
      <c r="C2" s="22" t="s">
        <v>271</v>
      </c>
      <c r="D2" s="22" t="s">
        <v>272</v>
      </c>
      <c r="E2" s="22" t="s">
        <v>273</v>
      </c>
      <c r="F2" s="22" t="s">
        <v>274</v>
      </c>
      <c r="G2" s="21" t="s">
        <v>340</v>
      </c>
      <c r="H2" s="21" t="s">
        <v>341</v>
      </c>
      <c r="I2" s="21" t="s">
        <v>342</v>
      </c>
      <c r="J2" s="21" t="s">
        <v>341</v>
      </c>
      <c r="K2" s="21" t="s">
        <v>343</v>
      </c>
      <c r="L2" s="21" t="s">
        <v>341</v>
      </c>
      <c r="M2" s="22" t="s">
        <v>325</v>
      </c>
      <c r="N2" s="22" t="s">
        <v>283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339</v>
      </c>
      <c r="B4" s="24" t="s">
        <v>344</v>
      </c>
      <c r="C4" s="24" t="s">
        <v>326</v>
      </c>
      <c r="D4" s="24" t="s">
        <v>272</v>
      </c>
      <c r="E4" s="22" t="s">
        <v>273</v>
      </c>
      <c r="F4" s="22" t="s">
        <v>274</v>
      </c>
      <c r="G4" s="21" t="s">
        <v>340</v>
      </c>
      <c r="H4" s="21" t="s">
        <v>341</v>
      </c>
      <c r="I4" s="21" t="s">
        <v>342</v>
      </c>
      <c r="J4" s="21" t="s">
        <v>341</v>
      </c>
      <c r="K4" s="21" t="s">
        <v>343</v>
      </c>
      <c r="L4" s="21" t="s">
        <v>341</v>
      </c>
      <c r="M4" s="22" t="s">
        <v>325</v>
      </c>
      <c r="N4" s="22" t="s">
        <v>283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293</v>
      </c>
      <c r="B11" s="12"/>
      <c r="C11" s="12"/>
      <c r="D11" s="13"/>
      <c r="E11" s="14"/>
      <c r="F11" s="25"/>
      <c r="G11" s="20"/>
      <c r="H11" s="25"/>
      <c r="I11" s="11" t="s">
        <v>294</v>
      </c>
      <c r="J11" s="12"/>
      <c r="K11" s="12"/>
      <c r="L11" s="12"/>
      <c r="M11" s="12"/>
      <c r="N11" s="19"/>
    </row>
    <row r="12" ht="71.25" customHeight="1" spans="1:14">
      <c r="A12" s="15" t="s">
        <v>345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325</v>
      </c>
      <c r="L2" s="5" t="s">
        <v>283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293</v>
      </c>
      <c r="B11" s="12"/>
      <c r="C11" s="12"/>
      <c r="D11" s="12"/>
      <c r="E11" s="13"/>
      <c r="F11" s="14"/>
      <c r="G11" s="20"/>
      <c r="H11" s="11" t="s">
        <v>294</v>
      </c>
      <c r="I11" s="12"/>
      <c r="J11" s="12"/>
      <c r="K11" s="12"/>
      <c r="L11" s="19"/>
    </row>
    <row r="12" ht="79.5" customHeight="1" spans="1:12">
      <c r="A12" s="15" t="s">
        <v>351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269</v>
      </c>
      <c r="B2" s="5" t="s">
        <v>274</v>
      </c>
      <c r="C2" s="5" t="s">
        <v>326</v>
      </c>
      <c r="D2" s="5" t="s">
        <v>272</v>
      </c>
      <c r="E2" s="5" t="s">
        <v>273</v>
      </c>
      <c r="F2" s="4" t="s">
        <v>353</v>
      </c>
      <c r="G2" s="4" t="s">
        <v>298</v>
      </c>
      <c r="H2" s="6" t="s">
        <v>299</v>
      </c>
      <c r="I2" s="17" t="s">
        <v>301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302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293</v>
      </c>
      <c r="B12" s="12"/>
      <c r="C12" s="12"/>
      <c r="D12" s="13"/>
      <c r="E12" s="14"/>
      <c r="F12" s="11" t="s">
        <v>294</v>
      </c>
      <c r="G12" s="12"/>
      <c r="H12" s="13"/>
      <c r="I12" s="19"/>
    </row>
    <row r="13" ht="52.5" customHeight="1" spans="1:9">
      <c r="A13" s="15" t="s">
        <v>355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37" workbookViewId="0">
      <selection activeCell="M21" sqref="M21"/>
    </sheetView>
  </sheetViews>
  <sheetFormatPr defaultColWidth="10.375" defaultRowHeight="16.5" customHeight="1"/>
  <cols>
    <col min="1" max="6" width="10.375" style="187"/>
    <col min="7" max="7" width="16" style="187" customWidth="1"/>
    <col min="8" max="9" width="10.375" style="187"/>
    <col min="10" max="10" width="8.875" style="187" customWidth="1"/>
    <col min="11" max="11" width="12" style="187" customWidth="1"/>
    <col min="12" max="16384" width="10.375" style="187"/>
  </cols>
  <sheetData>
    <row r="1" s="187" customFormat="1" ht="21" spans="1:11">
      <c r="A1" s="290" t="s">
        <v>17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="187" customFormat="1" ht="15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264" t="s">
        <v>23</v>
      </c>
      <c r="J2" s="264"/>
      <c r="K2" s="265"/>
    </row>
    <row r="3" s="187" customFormat="1" ht="14.25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ht="14.25" spans="1:11">
      <c r="A4" s="199" t="s">
        <v>27</v>
      </c>
      <c r="B4" s="206" t="s">
        <v>28</v>
      </c>
      <c r="C4" s="207"/>
      <c r="D4" s="199" t="s">
        <v>29</v>
      </c>
      <c r="E4" s="202"/>
      <c r="F4" s="203" t="s">
        <v>30</v>
      </c>
      <c r="G4" s="204"/>
      <c r="H4" s="199" t="s">
        <v>31</v>
      </c>
      <c r="I4" s="202"/>
      <c r="J4" s="206" t="s">
        <v>32</v>
      </c>
      <c r="K4" s="207" t="s">
        <v>33</v>
      </c>
    </row>
    <row r="5" s="187" customFormat="1" ht="14.25" spans="1:11">
      <c r="A5" s="205" t="s">
        <v>34</v>
      </c>
      <c r="B5" s="206" t="s">
        <v>35</v>
      </c>
      <c r="C5" s="207"/>
      <c r="D5" s="199" t="s">
        <v>36</v>
      </c>
      <c r="E5" s="202"/>
      <c r="F5" s="203" t="s">
        <v>37</v>
      </c>
      <c r="G5" s="204"/>
      <c r="H5" s="199" t="s">
        <v>38</v>
      </c>
      <c r="I5" s="202"/>
      <c r="J5" s="206" t="s">
        <v>32</v>
      </c>
      <c r="K5" s="207" t="s">
        <v>33</v>
      </c>
    </row>
    <row r="6" s="187" customFormat="1" ht="14.25" spans="1:11">
      <c r="A6" s="199" t="s">
        <v>39</v>
      </c>
      <c r="B6" s="208">
        <v>2</v>
      </c>
      <c r="C6" s="209">
        <v>5</v>
      </c>
      <c r="D6" s="205" t="s">
        <v>40</v>
      </c>
      <c r="E6" s="227"/>
      <c r="F6" s="203" t="s">
        <v>41</v>
      </c>
      <c r="G6" s="204"/>
      <c r="H6" s="199" t="s">
        <v>42</v>
      </c>
      <c r="I6" s="202"/>
      <c r="J6" s="206" t="s">
        <v>32</v>
      </c>
      <c r="K6" s="207" t="s">
        <v>33</v>
      </c>
    </row>
    <row r="7" s="187" customFormat="1" ht="14.25" spans="1:11">
      <c r="A7" s="199" t="s">
        <v>43</v>
      </c>
      <c r="B7" s="291">
        <v>3671</v>
      </c>
      <c r="C7" s="292"/>
      <c r="D7" s="205" t="s">
        <v>44</v>
      </c>
      <c r="E7" s="226"/>
      <c r="F7" s="203" t="s">
        <v>45</v>
      </c>
      <c r="G7" s="204"/>
      <c r="H7" s="199" t="s">
        <v>46</v>
      </c>
      <c r="I7" s="202"/>
      <c r="J7" s="206" t="s">
        <v>32</v>
      </c>
      <c r="K7" s="207" t="s">
        <v>33</v>
      </c>
    </row>
    <row r="8" s="187" customFormat="1" ht="15" spans="1:11">
      <c r="A8" s="293"/>
      <c r="B8" s="213"/>
      <c r="C8" s="214"/>
      <c r="D8" s="212" t="s">
        <v>47</v>
      </c>
      <c r="E8" s="215"/>
      <c r="F8" s="216" t="s">
        <v>48</v>
      </c>
      <c r="G8" s="217"/>
      <c r="H8" s="212" t="s">
        <v>49</v>
      </c>
      <c r="I8" s="215"/>
      <c r="J8" s="235" t="s">
        <v>32</v>
      </c>
      <c r="K8" s="267" t="s">
        <v>33</v>
      </c>
    </row>
    <row r="9" s="187" customFormat="1" ht="15" spans="1:11">
      <c r="A9" s="294" t="s">
        <v>50</v>
      </c>
      <c r="B9" s="295"/>
      <c r="C9" s="295"/>
      <c r="D9" s="295"/>
      <c r="E9" s="295"/>
      <c r="F9" s="295"/>
      <c r="G9" s="295"/>
      <c r="H9" s="295"/>
      <c r="I9" s="295"/>
      <c r="J9" s="295"/>
      <c r="K9" s="337"/>
    </row>
    <row r="10" s="187" customFormat="1" ht="15" spans="1:11">
      <c r="A10" s="296" t="s">
        <v>51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38"/>
    </row>
    <row r="11" s="187" customFormat="1" ht="14.25" spans="1:11">
      <c r="A11" s="298" t="s">
        <v>52</v>
      </c>
      <c r="B11" s="299" t="s">
        <v>53</v>
      </c>
      <c r="C11" s="300" t="s">
        <v>54</v>
      </c>
      <c r="D11" s="301"/>
      <c r="E11" s="302" t="s">
        <v>55</v>
      </c>
      <c r="F11" s="299" t="s">
        <v>53</v>
      </c>
      <c r="G11" s="300" t="s">
        <v>54</v>
      </c>
      <c r="H11" s="300" t="s">
        <v>56</v>
      </c>
      <c r="I11" s="302" t="s">
        <v>57</v>
      </c>
      <c r="J11" s="299" t="s">
        <v>53</v>
      </c>
      <c r="K11" s="339" t="s">
        <v>54</v>
      </c>
    </row>
    <row r="12" s="187" customFormat="1" ht="14.25" spans="1:11">
      <c r="A12" s="205" t="s">
        <v>58</v>
      </c>
      <c r="B12" s="225" t="s">
        <v>53</v>
      </c>
      <c r="C12" s="206" t="s">
        <v>54</v>
      </c>
      <c r="D12" s="226"/>
      <c r="E12" s="227" t="s">
        <v>59</v>
      </c>
      <c r="F12" s="225" t="s">
        <v>53</v>
      </c>
      <c r="G12" s="206" t="s">
        <v>54</v>
      </c>
      <c r="H12" s="206" t="s">
        <v>56</v>
      </c>
      <c r="I12" s="227" t="s">
        <v>60</v>
      </c>
      <c r="J12" s="225" t="s">
        <v>53</v>
      </c>
      <c r="K12" s="207" t="s">
        <v>54</v>
      </c>
    </row>
    <row r="13" s="187" customFormat="1" ht="14.25" spans="1:11">
      <c r="A13" s="205" t="s">
        <v>61</v>
      </c>
      <c r="B13" s="225" t="s">
        <v>53</v>
      </c>
      <c r="C13" s="206" t="s">
        <v>54</v>
      </c>
      <c r="D13" s="226"/>
      <c r="E13" s="227" t="s">
        <v>62</v>
      </c>
      <c r="F13" s="206" t="s">
        <v>63</v>
      </c>
      <c r="G13" s="206" t="s">
        <v>64</v>
      </c>
      <c r="H13" s="206" t="s">
        <v>56</v>
      </c>
      <c r="I13" s="227" t="s">
        <v>65</v>
      </c>
      <c r="J13" s="225" t="s">
        <v>53</v>
      </c>
      <c r="K13" s="207" t="s">
        <v>54</v>
      </c>
    </row>
    <row r="14" s="187" customFormat="1" ht="15" spans="1:11">
      <c r="A14" s="212" t="s">
        <v>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69"/>
    </row>
    <row r="15" s="187" customFormat="1" ht="15" spans="1:11">
      <c r="A15" s="296" t="s">
        <v>67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38"/>
    </row>
    <row r="16" s="187" customFormat="1" ht="14.25" spans="1:11">
      <c r="A16" s="303" t="s">
        <v>68</v>
      </c>
      <c r="B16" s="300" t="s">
        <v>63</v>
      </c>
      <c r="C16" s="300" t="s">
        <v>64</v>
      </c>
      <c r="D16" s="304"/>
      <c r="E16" s="305" t="s">
        <v>69</v>
      </c>
      <c r="F16" s="300" t="s">
        <v>63</v>
      </c>
      <c r="G16" s="300" t="s">
        <v>64</v>
      </c>
      <c r="H16" s="306"/>
      <c r="I16" s="305" t="s">
        <v>70</v>
      </c>
      <c r="J16" s="300" t="s">
        <v>63</v>
      </c>
      <c r="K16" s="339" t="s">
        <v>64</v>
      </c>
    </row>
    <row r="17" s="187" customFormat="1" customHeight="1" spans="1:22">
      <c r="A17" s="210" t="s">
        <v>71</v>
      </c>
      <c r="B17" s="206" t="s">
        <v>63</v>
      </c>
      <c r="C17" s="206" t="s">
        <v>64</v>
      </c>
      <c r="D17" s="200"/>
      <c r="E17" s="241" t="s">
        <v>72</v>
      </c>
      <c r="F17" s="206" t="s">
        <v>63</v>
      </c>
      <c r="G17" s="206" t="s">
        <v>64</v>
      </c>
      <c r="H17" s="307"/>
      <c r="I17" s="241" t="s">
        <v>73</v>
      </c>
      <c r="J17" s="206" t="s">
        <v>63</v>
      </c>
      <c r="K17" s="207" t="s">
        <v>64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s="187" customFormat="1" ht="18" customHeight="1" spans="1:11">
      <c r="A18" s="308" t="s">
        <v>74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1"/>
    </row>
    <row r="19" s="289" customFormat="1" ht="18" customHeight="1" spans="1:11">
      <c r="A19" s="296" t="s">
        <v>75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38"/>
    </row>
    <row r="20" s="187" customFormat="1" customHeight="1" spans="1:11">
      <c r="A20" s="310" t="s">
        <v>76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2"/>
    </row>
    <row r="21" s="187" customFormat="1" ht="21.75" customHeight="1" spans="1:11">
      <c r="A21" s="312" t="s">
        <v>77</v>
      </c>
      <c r="B21" s="241" t="s">
        <v>78</v>
      </c>
      <c r="C21" s="241" t="s">
        <v>79</v>
      </c>
      <c r="D21" s="241" t="s">
        <v>80</v>
      </c>
      <c r="E21" s="241" t="s">
        <v>81</v>
      </c>
      <c r="F21" s="241" t="s">
        <v>82</v>
      </c>
      <c r="G21" s="241" t="s">
        <v>83</v>
      </c>
      <c r="H21" s="241" t="s">
        <v>84</v>
      </c>
      <c r="I21" s="241" t="s">
        <v>85</v>
      </c>
      <c r="J21" s="241" t="s">
        <v>86</v>
      </c>
      <c r="K21" s="277" t="s">
        <v>87</v>
      </c>
    </row>
    <row r="22" s="187" customFormat="1" customHeight="1" spans="1:11">
      <c r="A22" s="211" t="s">
        <v>88</v>
      </c>
      <c r="B22" s="313"/>
      <c r="C22" s="313"/>
      <c r="D22" s="313">
        <v>1</v>
      </c>
      <c r="E22" s="313">
        <v>1</v>
      </c>
      <c r="F22" s="313">
        <v>1</v>
      </c>
      <c r="G22" s="313">
        <v>1</v>
      </c>
      <c r="H22" s="313">
        <v>1</v>
      </c>
      <c r="I22" s="313"/>
      <c r="J22" s="313"/>
      <c r="K22" s="343"/>
    </row>
    <row r="23" s="187" customFormat="1" customHeight="1" spans="1:11">
      <c r="A23" s="211" t="s">
        <v>89</v>
      </c>
      <c r="B23" s="313"/>
      <c r="C23" s="313"/>
      <c r="D23" s="313">
        <v>1</v>
      </c>
      <c r="E23" s="313">
        <v>1</v>
      </c>
      <c r="F23" s="313">
        <v>1</v>
      </c>
      <c r="G23" s="313">
        <v>1</v>
      </c>
      <c r="H23" s="313">
        <v>1</v>
      </c>
      <c r="I23" s="313"/>
      <c r="J23" s="313"/>
      <c r="K23" s="344"/>
    </row>
    <row r="24" s="187" customFormat="1" customHeight="1" spans="1:11">
      <c r="A24" s="211"/>
      <c r="B24" s="313"/>
      <c r="C24" s="313"/>
      <c r="D24" s="313"/>
      <c r="E24" s="313"/>
      <c r="F24" s="313"/>
      <c r="G24" s="313"/>
      <c r="H24" s="313"/>
      <c r="I24" s="313"/>
      <c r="J24" s="313"/>
      <c r="K24" s="344"/>
    </row>
    <row r="25" s="187" customFormat="1" customHeight="1" spans="1:11">
      <c r="A25" s="211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s="187" customFormat="1" customHeight="1" spans="1:11">
      <c r="A26" s="211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s="187" customFormat="1" customHeight="1" spans="1:11">
      <c r="A27" s="211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s="187" customFormat="1" customHeight="1" spans="1:11">
      <c r="A28" s="211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s="187" customFormat="1" ht="18" customHeight="1" spans="1:11">
      <c r="A29" s="314" t="s">
        <v>90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s="187" customFormat="1" ht="18.75" customHeight="1" spans="1:11">
      <c r="A30" s="316" t="s">
        <v>91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s="187" customFormat="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s="187" customFormat="1" ht="18" customHeight="1" spans="1:11">
      <c r="A32" s="314" t="s">
        <v>92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s="187" customFormat="1" ht="14.25" spans="1:11">
      <c r="A33" s="320" t="s">
        <v>93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s="187" customFormat="1" ht="15" spans="1:11">
      <c r="A34" s="112" t="s">
        <v>94</v>
      </c>
      <c r="B34" s="114"/>
      <c r="C34" s="206" t="s">
        <v>32</v>
      </c>
      <c r="D34" s="206" t="s">
        <v>33</v>
      </c>
      <c r="E34" s="322" t="s">
        <v>95</v>
      </c>
      <c r="F34" s="323"/>
      <c r="G34" s="323"/>
      <c r="H34" s="323"/>
      <c r="I34" s="323"/>
      <c r="J34" s="323"/>
      <c r="K34" s="350"/>
    </row>
    <row r="35" s="187" customFormat="1" ht="15" spans="1:11">
      <c r="A35" s="324" t="s">
        <v>96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s="187" customFormat="1" ht="14.25" spans="1:11">
      <c r="A36" s="325" t="s">
        <v>97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s="187" customFormat="1" ht="14.25" spans="1:11">
      <c r="A37" s="248" t="s">
        <v>98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0"/>
    </row>
    <row r="38" s="187" customFormat="1" ht="14.2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0"/>
    </row>
    <row r="39" s="187" customFormat="1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0"/>
    </row>
    <row r="40" s="187" customFormat="1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0"/>
    </row>
    <row r="41" s="187" customFormat="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0"/>
    </row>
    <row r="42" s="187" customFormat="1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0"/>
    </row>
    <row r="43" s="187" customFormat="1" ht="15" spans="1:11">
      <c r="A43" s="243" t="s">
        <v>99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8"/>
    </row>
    <row r="44" s="187" customFormat="1" ht="15" spans="1:11">
      <c r="A44" s="296" t="s">
        <v>100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38"/>
    </row>
    <row r="45" s="187" customFormat="1" ht="14.25" spans="1:11">
      <c r="A45" s="303" t="s">
        <v>101</v>
      </c>
      <c r="B45" s="300" t="s">
        <v>63</v>
      </c>
      <c r="C45" s="300" t="s">
        <v>64</v>
      </c>
      <c r="D45" s="300" t="s">
        <v>56</v>
      </c>
      <c r="E45" s="305" t="s">
        <v>102</v>
      </c>
      <c r="F45" s="300" t="s">
        <v>63</v>
      </c>
      <c r="G45" s="300" t="s">
        <v>64</v>
      </c>
      <c r="H45" s="300" t="s">
        <v>56</v>
      </c>
      <c r="I45" s="305" t="s">
        <v>103</v>
      </c>
      <c r="J45" s="300" t="s">
        <v>63</v>
      </c>
      <c r="K45" s="339" t="s">
        <v>64</v>
      </c>
    </row>
    <row r="46" s="187" customFormat="1" ht="14.25" spans="1:11">
      <c r="A46" s="210" t="s">
        <v>55</v>
      </c>
      <c r="B46" s="206" t="s">
        <v>63</v>
      </c>
      <c r="C46" s="206" t="s">
        <v>64</v>
      </c>
      <c r="D46" s="206" t="s">
        <v>56</v>
      </c>
      <c r="E46" s="241" t="s">
        <v>62</v>
      </c>
      <c r="F46" s="206" t="s">
        <v>63</v>
      </c>
      <c r="G46" s="206" t="s">
        <v>64</v>
      </c>
      <c r="H46" s="206" t="s">
        <v>56</v>
      </c>
      <c r="I46" s="241" t="s">
        <v>73</v>
      </c>
      <c r="J46" s="206" t="s">
        <v>63</v>
      </c>
      <c r="K46" s="207" t="s">
        <v>64</v>
      </c>
    </row>
    <row r="47" s="187" customFormat="1" ht="15" spans="1:11">
      <c r="A47" s="212" t="s">
        <v>66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69"/>
    </row>
    <row r="48" s="187" customFormat="1" ht="15" spans="1:11">
      <c r="A48" s="324" t="s">
        <v>104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s="187" customFormat="1" ht="1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1"/>
    </row>
    <row r="50" s="187" customFormat="1" ht="15" spans="1:11">
      <c r="A50" s="327" t="s">
        <v>105</v>
      </c>
      <c r="B50" s="328" t="s">
        <v>106</v>
      </c>
      <c r="C50" s="328"/>
      <c r="D50" s="329" t="s">
        <v>107</v>
      </c>
      <c r="E50" s="330"/>
      <c r="F50" s="331" t="s">
        <v>108</v>
      </c>
      <c r="G50" s="332"/>
      <c r="H50" s="333" t="s">
        <v>109</v>
      </c>
      <c r="I50" s="352"/>
      <c r="J50" s="353"/>
      <c r="K50" s="354"/>
    </row>
    <row r="51" s="187" customFormat="1" ht="15" spans="1:11">
      <c r="A51" s="324" t="s">
        <v>110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s="187" customFormat="1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s="187" customFormat="1" ht="15" spans="1:11">
      <c r="A53" s="327" t="s">
        <v>105</v>
      </c>
      <c r="B53" s="328" t="s">
        <v>106</v>
      </c>
      <c r="C53" s="328"/>
      <c r="D53" s="329" t="s">
        <v>107</v>
      </c>
      <c r="E53" s="336" t="s">
        <v>111</v>
      </c>
      <c r="F53" s="331" t="s">
        <v>112</v>
      </c>
      <c r="G53" s="332" t="s">
        <v>113</v>
      </c>
      <c r="H53" s="333" t="s">
        <v>109</v>
      </c>
      <c r="I53" s="352"/>
      <c r="J53" s="353" t="s">
        <v>114</v>
      </c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115</v>
      </c>
      <c r="F2" s="55"/>
      <c r="G2" s="55"/>
      <c r="H2" s="57"/>
      <c r="I2" s="78" t="s">
        <v>22</v>
      </c>
      <c r="J2" s="55" t="s">
        <v>23</v>
      </c>
      <c r="K2" s="55"/>
      <c r="L2" s="55"/>
      <c r="M2" s="55"/>
      <c r="N2" s="79"/>
    </row>
    <row r="3" s="51" customFormat="1" ht="29.1" customHeight="1" spans="1:14">
      <c r="A3" s="58" t="s">
        <v>116</v>
      </c>
      <c r="B3" s="59" t="s">
        <v>117</v>
      </c>
      <c r="C3" s="59"/>
      <c r="D3" s="59"/>
      <c r="E3" s="59"/>
      <c r="F3" s="59"/>
      <c r="G3" s="59"/>
      <c r="H3" s="60"/>
      <c r="I3" s="80" t="s">
        <v>118</v>
      </c>
      <c r="J3" s="80"/>
      <c r="K3" s="80"/>
      <c r="L3" s="80"/>
      <c r="M3" s="80"/>
      <c r="N3" s="81"/>
    </row>
    <row r="4" s="51" customFormat="1" ht="29.1" customHeight="1" spans="1:14">
      <c r="A4" s="58"/>
      <c r="B4" s="61" t="s">
        <v>79</v>
      </c>
      <c r="C4" s="62" t="s">
        <v>80</v>
      </c>
      <c r="D4" s="63" t="s">
        <v>81</v>
      </c>
      <c r="E4" s="62" t="s">
        <v>82</v>
      </c>
      <c r="F4" s="62" t="s">
        <v>83</v>
      </c>
      <c r="G4" s="62" t="s">
        <v>84</v>
      </c>
      <c r="H4" s="60"/>
      <c r="I4" s="288" t="s">
        <v>119</v>
      </c>
      <c r="J4" s="288" t="s">
        <v>120</v>
      </c>
      <c r="K4" s="288"/>
      <c r="L4" s="288"/>
      <c r="M4" s="288"/>
      <c r="N4" s="82"/>
    </row>
    <row r="5" s="51" customFormat="1" ht="29.1" customHeight="1" spans="1:14">
      <c r="A5" s="58"/>
      <c r="B5" s="61" t="s">
        <v>121</v>
      </c>
      <c r="C5" s="62" t="s">
        <v>122</v>
      </c>
      <c r="D5" s="63" t="s">
        <v>123</v>
      </c>
      <c r="E5" s="62" t="s">
        <v>124</v>
      </c>
      <c r="F5" s="62" t="s">
        <v>125</v>
      </c>
      <c r="G5" s="62" t="s">
        <v>126</v>
      </c>
      <c r="H5" s="60"/>
      <c r="I5" s="83" t="s">
        <v>127</v>
      </c>
      <c r="J5" s="83" t="s">
        <v>127</v>
      </c>
      <c r="K5" s="83"/>
      <c r="L5" s="83"/>
      <c r="M5" s="83"/>
      <c r="N5" s="84"/>
    </row>
    <row r="6" s="51" customFormat="1" ht="29.1" customHeight="1" spans="1:14">
      <c r="A6" s="64" t="s">
        <v>128</v>
      </c>
      <c r="B6" s="65">
        <f>C6-2.1</f>
        <v>95.8</v>
      </c>
      <c r="C6" s="65">
        <f>D6-2.1</f>
        <v>97.9</v>
      </c>
      <c r="D6" s="66" t="s">
        <v>129</v>
      </c>
      <c r="E6" s="65">
        <f t="shared" ref="E6:G6" si="0">D6+2.1</f>
        <v>102.1</v>
      </c>
      <c r="F6" s="65">
        <f t="shared" si="0"/>
        <v>104.2</v>
      </c>
      <c r="G6" s="65">
        <f t="shared" si="0"/>
        <v>106.3</v>
      </c>
      <c r="H6" s="60"/>
      <c r="I6" s="85" t="s">
        <v>130</v>
      </c>
      <c r="J6" s="85" t="s">
        <v>130</v>
      </c>
      <c r="K6" s="85"/>
      <c r="L6" s="85"/>
      <c r="M6" s="85"/>
      <c r="N6" s="86"/>
    </row>
    <row r="7" s="51" customFormat="1" ht="29.1" customHeight="1" spans="1:14">
      <c r="A7" s="64" t="s">
        <v>131</v>
      </c>
      <c r="B7" s="65">
        <f>C7-4</f>
        <v>66</v>
      </c>
      <c r="C7" s="65">
        <f>D7-4</f>
        <v>70</v>
      </c>
      <c r="D7" s="66" t="s">
        <v>132</v>
      </c>
      <c r="E7" s="65">
        <f>D7+4</f>
        <v>78</v>
      </c>
      <c r="F7" s="65">
        <f>E7+5</f>
        <v>83</v>
      </c>
      <c r="G7" s="65">
        <f>F7+6</f>
        <v>89</v>
      </c>
      <c r="H7" s="60"/>
      <c r="I7" s="87" t="s">
        <v>133</v>
      </c>
      <c r="J7" s="87" t="s">
        <v>134</v>
      </c>
      <c r="K7" s="87"/>
      <c r="L7" s="87"/>
      <c r="M7" s="87"/>
      <c r="N7" s="88"/>
    </row>
    <row r="8" s="51" customFormat="1" ht="29.1" customHeight="1" spans="1:14">
      <c r="A8" s="64" t="s">
        <v>135</v>
      </c>
      <c r="B8" s="65">
        <f>C8-3.6</f>
        <v>89.8</v>
      </c>
      <c r="C8" s="65">
        <f>D8-3.6</f>
        <v>93.4</v>
      </c>
      <c r="D8" s="66" t="s">
        <v>136</v>
      </c>
      <c r="E8" s="65">
        <f t="shared" ref="E8:G8" si="1">D8+4</f>
        <v>101</v>
      </c>
      <c r="F8" s="65">
        <f t="shared" si="1"/>
        <v>105</v>
      </c>
      <c r="G8" s="65">
        <f t="shared" si="1"/>
        <v>109</v>
      </c>
      <c r="H8" s="60"/>
      <c r="I8" s="87" t="s">
        <v>130</v>
      </c>
      <c r="J8" s="87" t="s">
        <v>137</v>
      </c>
      <c r="K8" s="87"/>
      <c r="L8" s="87"/>
      <c r="M8" s="87"/>
      <c r="N8" s="89"/>
    </row>
    <row r="9" s="51" customFormat="1" ht="29.1" customHeight="1" spans="1:14">
      <c r="A9" s="64" t="s">
        <v>138</v>
      </c>
      <c r="B9" s="65">
        <f>C9-2.3/2</f>
        <v>27.5</v>
      </c>
      <c r="C9" s="65">
        <f>D9-2.3/2</f>
        <v>28.65</v>
      </c>
      <c r="D9" s="66">
        <v>29.8</v>
      </c>
      <c r="E9" s="65">
        <f t="shared" ref="E9:G9" si="2">D9+2.6/2</f>
        <v>31.1</v>
      </c>
      <c r="F9" s="65">
        <f t="shared" si="2"/>
        <v>32.4</v>
      </c>
      <c r="G9" s="65">
        <f t="shared" si="2"/>
        <v>33.7</v>
      </c>
      <c r="H9" s="60"/>
      <c r="I9" s="85" t="s">
        <v>130</v>
      </c>
      <c r="J9" s="85" t="s">
        <v>130</v>
      </c>
      <c r="K9" s="85"/>
      <c r="L9" s="85"/>
      <c r="M9" s="85"/>
      <c r="N9" s="90"/>
    </row>
    <row r="10" s="51" customFormat="1" ht="29.1" customHeight="1" spans="1:14">
      <c r="A10" s="64" t="s">
        <v>139</v>
      </c>
      <c r="B10" s="65">
        <f>C10-0.7</f>
        <v>19.6</v>
      </c>
      <c r="C10" s="65">
        <f>D10-0.7</f>
        <v>20.3</v>
      </c>
      <c r="D10" s="66">
        <v>21</v>
      </c>
      <c r="E10" s="65">
        <f>D10+0.7</f>
        <v>21.7</v>
      </c>
      <c r="F10" s="65">
        <f>E10+0.7</f>
        <v>22.4</v>
      </c>
      <c r="G10" s="65">
        <f>F10+0.9</f>
        <v>23.3</v>
      </c>
      <c r="H10" s="60"/>
      <c r="I10" s="87" t="s">
        <v>140</v>
      </c>
      <c r="J10" s="87" t="s">
        <v>130</v>
      </c>
      <c r="K10" s="87"/>
      <c r="L10" s="87"/>
      <c r="M10" s="87"/>
      <c r="N10" s="89"/>
    </row>
    <row r="11" s="51" customFormat="1" ht="29.1" customHeight="1" spans="1:14">
      <c r="A11" s="64" t="s">
        <v>141</v>
      </c>
      <c r="B11" s="65">
        <f>C11-0.5</f>
        <v>16</v>
      </c>
      <c r="C11" s="65">
        <f>D11-0.5</f>
        <v>16.5</v>
      </c>
      <c r="D11" s="66">
        <v>17</v>
      </c>
      <c r="E11" s="65">
        <f>D11+0.5</f>
        <v>17.5</v>
      </c>
      <c r="F11" s="65">
        <f>E11+0.5</f>
        <v>18</v>
      </c>
      <c r="G11" s="65">
        <f>F11+0.7</f>
        <v>18.7</v>
      </c>
      <c r="H11" s="60"/>
      <c r="I11" s="87" t="s">
        <v>130</v>
      </c>
      <c r="J11" s="87" t="s">
        <v>130</v>
      </c>
      <c r="K11" s="87"/>
      <c r="L11" s="87"/>
      <c r="M11" s="87"/>
      <c r="N11" s="89"/>
    </row>
    <row r="12" s="51" customFormat="1" ht="29.1" customHeight="1" spans="1:14">
      <c r="A12" s="64" t="s">
        <v>142</v>
      </c>
      <c r="B12" s="65">
        <f>C12-0.7</f>
        <v>23.7</v>
      </c>
      <c r="C12" s="65">
        <f>D12-0.6</f>
        <v>24.4</v>
      </c>
      <c r="D12" s="66">
        <v>25</v>
      </c>
      <c r="E12" s="65">
        <f>D12+0.6</f>
        <v>25.6</v>
      </c>
      <c r="F12" s="65">
        <f>E12+0.7</f>
        <v>26.3</v>
      </c>
      <c r="G12" s="65">
        <f>F12+0.6</f>
        <v>26.9</v>
      </c>
      <c r="H12" s="60"/>
      <c r="I12" s="87" t="s">
        <v>130</v>
      </c>
      <c r="J12" s="87" t="s">
        <v>143</v>
      </c>
      <c r="K12" s="87"/>
      <c r="L12" s="87"/>
      <c r="M12" s="87"/>
      <c r="N12" s="89"/>
    </row>
    <row r="13" s="51" customFormat="1" ht="29.1" customHeight="1" spans="1:14">
      <c r="A13" s="64" t="s">
        <v>144</v>
      </c>
      <c r="B13" s="65">
        <f>C13-0.9</f>
        <v>39.2</v>
      </c>
      <c r="C13" s="65">
        <f>D13-0.9</f>
        <v>40.1</v>
      </c>
      <c r="D13" s="66">
        <v>41</v>
      </c>
      <c r="E13" s="65">
        <f t="shared" ref="E13:G13" si="3">D13+1.1</f>
        <v>42.1</v>
      </c>
      <c r="F13" s="65">
        <f t="shared" si="3"/>
        <v>43.2</v>
      </c>
      <c r="G13" s="65">
        <f t="shared" si="3"/>
        <v>44.3</v>
      </c>
      <c r="H13" s="60"/>
      <c r="I13" s="87" t="s">
        <v>130</v>
      </c>
      <c r="J13" s="87" t="s">
        <v>143</v>
      </c>
      <c r="K13" s="87"/>
      <c r="L13" s="87"/>
      <c r="M13" s="87"/>
      <c r="N13" s="89"/>
    </row>
    <row r="14" s="51" customFormat="1" ht="29.1" customHeight="1" spans="1:14">
      <c r="A14" s="67"/>
      <c r="B14" s="68"/>
      <c r="C14" s="68"/>
      <c r="D14" s="68"/>
      <c r="E14" s="68"/>
      <c r="F14" s="68"/>
      <c r="G14" s="69"/>
      <c r="H14" s="60"/>
      <c r="I14" s="87"/>
      <c r="J14" s="87"/>
      <c r="K14" s="87"/>
      <c r="L14" s="87"/>
      <c r="M14" s="87"/>
      <c r="N14" s="89"/>
    </row>
    <row r="15" s="51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1"/>
      <c r="J15" s="92"/>
      <c r="K15" s="93"/>
      <c r="L15" s="92"/>
      <c r="M15" s="92"/>
      <c r="N15" s="94"/>
    </row>
    <row r="16" s="51" customFormat="1" ht="15" spans="1:14">
      <c r="A16" s="76" t="s">
        <v>95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1" customFormat="1" ht="14.25" spans="1:14">
      <c r="A17" s="51" t="s">
        <v>145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1" customFormat="1" ht="14.25" spans="1:14">
      <c r="A18" s="77"/>
      <c r="B18" s="77"/>
      <c r="C18" s="77"/>
      <c r="D18" s="77"/>
      <c r="E18" s="77"/>
      <c r="F18" s="77"/>
      <c r="G18" s="77"/>
      <c r="H18" s="77"/>
      <c r="I18" s="76" t="s">
        <v>146</v>
      </c>
      <c r="J18" s="95"/>
      <c r="K18" s="76" t="s">
        <v>147</v>
      </c>
      <c r="L18" s="76"/>
      <c r="M18" s="76" t="s">
        <v>148</v>
      </c>
      <c r="N18" s="51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7" workbookViewId="0">
      <selection activeCell="G52" sqref="G52"/>
    </sheetView>
  </sheetViews>
  <sheetFormatPr defaultColWidth="10" defaultRowHeight="16.5" customHeight="1"/>
  <cols>
    <col min="1" max="6" width="10" style="187"/>
    <col min="7" max="7" width="16.875" style="187" customWidth="1"/>
    <col min="8" max="16384" width="10" style="187"/>
  </cols>
  <sheetData>
    <row r="1" s="187" customFormat="1" ht="22.5" customHeight="1" spans="1:11">
      <c r="A1" s="188" t="s">
        <v>149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="187" customFormat="1" ht="17.25" customHeight="1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264" t="s">
        <v>23</v>
      </c>
      <c r="J2" s="264"/>
      <c r="K2" s="265"/>
    </row>
    <row r="3" s="187" customFormat="1" customHeight="1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customHeight="1" spans="1:11">
      <c r="A4" s="199" t="s">
        <v>27</v>
      </c>
      <c r="B4" s="200" t="s">
        <v>28</v>
      </c>
      <c r="C4" s="201"/>
      <c r="D4" s="199" t="s">
        <v>29</v>
      </c>
      <c r="E4" s="202"/>
      <c r="F4" s="203" t="s">
        <v>30</v>
      </c>
      <c r="G4" s="204"/>
      <c r="H4" s="199" t="s">
        <v>150</v>
      </c>
      <c r="I4" s="202"/>
      <c r="J4" s="206" t="s">
        <v>32</v>
      </c>
      <c r="K4" s="207" t="s">
        <v>33</v>
      </c>
    </row>
    <row r="5" s="187" customFormat="1" customHeight="1" spans="1:11">
      <c r="A5" s="205" t="s">
        <v>34</v>
      </c>
      <c r="B5" s="206" t="s">
        <v>35</v>
      </c>
      <c r="C5" s="207"/>
      <c r="D5" s="199" t="s">
        <v>151</v>
      </c>
      <c r="E5" s="202"/>
      <c r="F5" s="200">
        <v>3671</v>
      </c>
      <c r="G5" s="201"/>
      <c r="H5" s="199" t="s">
        <v>152</v>
      </c>
      <c r="I5" s="202"/>
      <c r="J5" s="206" t="s">
        <v>32</v>
      </c>
      <c r="K5" s="207" t="s">
        <v>33</v>
      </c>
    </row>
    <row r="6" s="187" customFormat="1" customHeight="1" spans="1:11">
      <c r="A6" s="199" t="s">
        <v>39</v>
      </c>
      <c r="B6" s="208">
        <v>2</v>
      </c>
      <c r="C6" s="209">
        <v>5</v>
      </c>
      <c r="D6" s="199" t="s">
        <v>153</v>
      </c>
      <c r="E6" s="202"/>
      <c r="F6" s="200">
        <v>2000</v>
      </c>
      <c r="G6" s="201"/>
      <c r="H6" s="210" t="s">
        <v>154</v>
      </c>
      <c r="I6" s="241"/>
      <c r="J6" s="241"/>
      <c r="K6" s="266"/>
    </row>
    <row r="7" s="187" customFormat="1" customHeight="1" spans="1:11">
      <c r="A7" s="199" t="s">
        <v>43</v>
      </c>
      <c r="B7" s="200">
        <v>3671</v>
      </c>
      <c r="C7" s="201"/>
      <c r="D7" s="199" t="s">
        <v>155</v>
      </c>
      <c r="E7" s="202"/>
      <c r="F7" s="200">
        <v>1600</v>
      </c>
      <c r="G7" s="201"/>
      <c r="H7" s="211"/>
      <c r="I7" s="206"/>
      <c r="J7" s="206"/>
      <c r="K7" s="207"/>
    </row>
    <row r="8" s="187" customFormat="1" customHeight="1" spans="1:11">
      <c r="A8" s="212"/>
      <c r="B8" s="213"/>
      <c r="C8" s="214"/>
      <c r="D8" s="212" t="s">
        <v>47</v>
      </c>
      <c r="E8" s="215"/>
      <c r="F8" s="216" t="s">
        <v>48</v>
      </c>
      <c r="G8" s="217"/>
      <c r="H8" s="218"/>
      <c r="I8" s="235"/>
      <c r="J8" s="235"/>
      <c r="K8" s="267"/>
    </row>
    <row r="9" s="187" customFormat="1" customHeight="1" spans="1:11">
      <c r="A9" s="219" t="s">
        <v>156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="187" customFormat="1" customHeight="1" spans="1:11">
      <c r="A10" s="220" t="s">
        <v>52</v>
      </c>
      <c r="B10" s="221" t="s">
        <v>53</v>
      </c>
      <c r="C10" s="222" t="s">
        <v>54</v>
      </c>
      <c r="D10" s="223"/>
      <c r="E10" s="224" t="s">
        <v>57</v>
      </c>
      <c r="F10" s="221" t="s">
        <v>53</v>
      </c>
      <c r="G10" s="222" t="s">
        <v>54</v>
      </c>
      <c r="H10" s="221"/>
      <c r="I10" s="224" t="s">
        <v>55</v>
      </c>
      <c r="J10" s="221" t="s">
        <v>53</v>
      </c>
      <c r="K10" s="268" t="s">
        <v>54</v>
      </c>
    </row>
    <row r="11" s="187" customFormat="1" customHeight="1" spans="1:11">
      <c r="A11" s="205" t="s">
        <v>58</v>
      </c>
      <c r="B11" s="225" t="s">
        <v>53</v>
      </c>
      <c r="C11" s="206" t="s">
        <v>54</v>
      </c>
      <c r="D11" s="226"/>
      <c r="E11" s="227" t="s">
        <v>60</v>
      </c>
      <c r="F11" s="225" t="s">
        <v>53</v>
      </c>
      <c r="G11" s="206" t="s">
        <v>54</v>
      </c>
      <c r="H11" s="225"/>
      <c r="I11" s="227" t="s">
        <v>65</v>
      </c>
      <c r="J11" s="225" t="s">
        <v>53</v>
      </c>
      <c r="K11" s="207" t="s">
        <v>54</v>
      </c>
    </row>
    <row r="12" s="187" customFormat="1" customHeight="1" spans="1:11">
      <c r="A12" s="212" t="s">
        <v>95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69"/>
    </row>
    <row r="13" s="187" customFormat="1" customHeight="1" spans="1:11">
      <c r="A13" s="228" t="s">
        <v>157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7" customFormat="1" customHeight="1" spans="1:11">
      <c r="A14" s="229" t="s">
        <v>158</v>
      </c>
      <c r="B14" s="230"/>
      <c r="C14" s="230"/>
      <c r="D14" s="230"/>
      <c r="E14" s="230"/>
      <c r="F14" s="230"/>
      <c r="G14" s="230"/>
      <c r="H14" s="230"/>
      <c r="I14" s="270"/>
      <c r="J14" s="270"/>
      <c r="K14" s="271"/>
    </row>
    <row r="15" s="187" customFormat="1" customHeight="1" spans="1:11">
      <c r="A15" s="231" t="s">
        <v>159</v>
      </c>
      <c r="B15" s="232"/>
      <c r="C15" s="232"/>
      <c r="D15" s="233"/>
      <c r="E15" s="234"/>
      <c r="F15" s="232"/>
      <c r="G15" s="232"/>
      <c r="H15" s="233"/>
      <c r="I15" s="272"/>
      <c r="J15" s="273"/>
      <c r="K15" s="274"/>
    </row>
    <row r="16" s="187" customFormat="1" customHeight="1" spans="1:11">
      <c r="A16" s="218"/>
      <c r="B16" s="235"/>
      <c r="C16" s="235"/>
      <c r="D16" s="235"/>
      <c r="E16" s="235"/>
      <c r="F16" s="235"/>
      <c r="G16" s="235"/>
      <c r="H16" s="235"/>
      <c r="I16" s="235"/>
      <c r="J16" s="235"/>
      <c r="K16" s="267"/>
    </row>
    <row r="17" s="187" customFormat="1" customHeight="1" spans="1:11">
      <c r="A17" s="228" t="s">
        <v>160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7" customFormat="1" customHeight="1" spans="1:11">
      <c r="A18" s="229" t="s">
        <v>161</v>
      </c>
      <c r="B18" s="230"/>
      <c r="C18" s="230"/>
      <c r="D18" s="230"/>
      <c r="E18" s="230"/>
      <c r="F18" s="230"/>
      <c r="G18" s="230"/>
      <c r="H18" s="230"/>
      <c r="I18" s="270"/>
      <c r="J18" s="270"/>
      <c r="K18" s="271"/>
    </row>
    <row r="19" s="187" customFormat="1" customHeight="1" spans="1:11">
      <c r="A19" s="231" t="s">
        <v>162</v>
      </c>
      <c r="B19" s="232"/>
      <c r="C19" s="232"/>
      <c r="D19" s="233"/>
      <c r="E19" s="234"/>
      <c r="F19" s="232"/>
      <c r="G19" s="232"/>
      <c r="H19" s="233"/>
      <c r="I19" s="272"/>
      <c r="J19" s="273"/>
      <c r="K19" s="274"/>
    </row>
    <row r="20" s="187" customFormat="1" customHeight="1" spans="1:11">
      <c r="A20" s="218"/>
      <c r="B20" s="235"/>
      <c r="C20" s="235"/>
      <c r="D20" s="235"/>
      <c r="E20" s="235"/>
      <c r="F20" s="235"/>
      <c r="G20" s="235"/>
      <c r="H20" s="235"/>
      <c r="I20" s="235"/>
      <c r="J20" s="235"/>
      <c r="K20" s="267"/>
    </row>
    <row r="21" s="187" customFormat="1" customHeight="1" spans="1:11">
      <c r="A21" s="236" t="s">
        <v>92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s="187" customFormat="1" customHeight="1" spans="1:11">
      <c r="A22" s="100" t="s">
        <v>93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7"/>
    </row>
    <row r="23" s="187" customFormat="1" customHeight="1" spans="1:11">
      <c r="A23" s="112" t="s">
        <v>94</v>
      </c>
      <c r="B23" s="114"/>
      <c r="C23" s="206" t="s">
        <v>32</v>
      </c>
      <c r="D23" s="206" t="s">
        <v>33</v>
      </c>
      <c r="E23" s="111"/>
      <c r="F23" s="111"/>
      <c r="G23" s="111"/>
      <c r="H23" s="111"/>
      <c r="I23" s="111"/>
      <c r="J23" s="111"/>
      <c r="K23" s="170"/>
    </row>
    <row r="24" s="187" customFormat="1" customHeight="1" spans="1:11">
      <c r="A24" s="237" t="s">
        <v>163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5"/>
    </row>
    <row r="25" s="187" customFormat="1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6"/>
    </row>
    <row r="26" s="187" customFormat="1" customHeight="1" spans="1:11">
      <c r="A26" s="219" t="s">
        <v>100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="187" customFormat="1" customHeight="1" spans="1:11">
      <c r="A27" s="193" t="s">
        <v>101</v>
      </c>
      <c r="B27" s="222" t="s">
        <v>63</v>
      </c>
      <c r="C27" s="222" t="s">
        <v>64</v>
      </c>
      <c r="D27" s="222" t="s">
        <v>56</v>
      </c>
      <c r="E27" s="194" t="s">
        <v>102</v>
      </c>
      <c r="F27" s="222" t="s">
        <v>63</v>
      </c>
      <c r="G27" s="222" t="s">
        <v>64</v>
      </c>
      <c r="H27" s="222" t="s">
        <v>56</v>
      </c>
      <c r="I27" s="194" t="s">
        <v>103</v>
      </c>
      <c r="J27" s="222" t="s">
        <v>63</v>
      </c>
      <c r="K27" s="268" t="s">
        <v>64</v>
      </c>
    </row>
    <row r="28" s="187" customFormat="1" customHeight="1" spans="1:11">
      <c r="A28" s="210" t="s">
        <v>55</v>
      </c>
      <c r="B28" s="206" t="s">
        <v>63</v>
      </c>
      <c r="C28" s="206" t="s">
        <v>64</v>
      </c>
      <c r="D28" s="206" t="s">
        <v>56</v>
      </c>
      <c r="E28" s="241" t="s">
        <v>62</v>
      </c>
      <c r="F28" s="206" t="s">
        <v>63</v>
      </c>
      <c r="G28" s="206" t="s">
        <v>64</v>
      </c>
      <c r="H28" s="206" t="s">
        <v>56</v>
      </c>
      <c r="I28" s="241" t="s">
        <v>73</v>
      </c>
      <c r="J28" s="206" t="s">
        <v>63</v>
      </c>
      <c r="K28" s="207" t="s">
        <v>64</v>
      </c>
    </row>
    <row r="29" s="187" customFormat="1" customHeight="1" spans="1:11">
      <c r="A29" s="199" t="s">
        <v>66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7"/>
    </row>
    <row r="30" s="187" customFormat="1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8"/>
    </row>
    <row r="31" s="187" customFormat="1" customHeight="1" spans="1:11">
      <c r="A31" s="245" t="s">
        <v>164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="187" customFormat="1" ht="17.25" customHeight="1" spans="1:11">
      <c r="A32" s="246" t="s">
        <v>165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79"/>
    </row>
    <row r="33" s="187" customFormat="1" ht="17.25" customHeight="1" spans="1:11">
      <c r="A33" s="248" t="s">
        <v>166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0"/>
    </row>
    <row r="34" s="187" customFormat="1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0"/>
    </row>
    <row r="35" s="187" customFormat="1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0"/>
    </row>
    <row r="36" s="187" customFormat="1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0"/>
    </row>
    <row r="37" s="187" customFormat="1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0"/>
    </row>
    <row r="38" s="187" customFormat="1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0"/>
    </row>
    <row r="39" s="187" customFormat="1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0"/>
    </row>
    <row r="40" s="187" customFormat="1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0"/>
    </row>
    <row r="41" s="187" customFormat="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0"/>
    </row>
    <row r="42" s="187" customFormat="1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0"/>
    </row>
    <row r="43" s="187" customFormat="1" ht="17.25" customHeight="1" spans="1:11">
      <c r="A43" s="243" t="s">
        <v>99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8"/>
    </row>
    <row r="44" s="187" customFormat="1" customHeight="1" spans="1:11">
      <c r="A44" s="245" t="s">
        <v>167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="187" customFormat="1" ht="18" customHeight="1" spans="1:11">
      <c r="A45" s="250" t="s">
        <v>95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1"/>
    </row>
    <row r="46" s="187" customFormat="1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1"/>
    </row>
    <row r="47" s="187" customFormat="1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6"/>
    </row>
    <row r="48" s="187" customFormat="1" ht="21" customHeight="1" spans="1:11">
      <c r="A48" s="252" t="s">
        <v>105</v>
      </c>
      <c r="B48" s="253" t="s">
        <v>106</v>
      </c>
      <c r="C48" s="253"/>
      <c r="D48" s="254" t="s">
        <v>107</v>
      </c>
      <c r="E48" s="255"/>
      <c r="F48" s="254" t="s">
        <v>108</v>
      </c>
      <c r="G48" s="256"/>
      <c r="H48" s="257" t="s">
        <v>109</v>
      </c>
      <c r="I48" s="257"/>
      <c r="J48" s="253"/>
      <c r="K48" s="282"/>
    </row>
    <row r="49" s="187" customFormat="1" customHeight="1" spans="1:11">
      <c r="A49" s="258" t="s">
        <v>110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3"/>
    </row>
    <row r="50" s="187" customFormat="1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4"/>
    </row>
    <row r="51" s="187" customFormat="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5"/>
    </row>
    <row r="52" s="187" customFormat="1" ht="21" customHeight="1" spans="1:11">
      <c r="A52" s="252" t="s">
        <v>105</v>
      </c>
      <c r="B52" s="253" t="s">
        <v>106</v>
      </c>
      <c r="C52" s="253"/>
      <c r="D52" s="254" t="s">
        <v>107</v>
      </c>
      <c r="E52" s="254" t="s">
        <v>111</v>
      </c>
      <c r="F52" s="254" t="s">
        <v>108</v>
      </c>
      <c r="G52" s="254" t="s">
        <v>168</v>
      </c>
      <c r="H52" s="257" t="s">
        <v>109</v>
      </c>
      <c r="I52" s="257"/>
      <c r="J52" s="286" t="s">
        <v>114</v>
      </c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7" sqref="O7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115</v>
      </c>
      <c r="F2" s="55"/>
      <c r="G2" s="55"/>
      <c r="H2" s="57"/>
      <c r="I2" s="78" t="s">
        <v>22</v>
      </c>
      <c r="J2" s="55" t="s">
        <v>23</v>
      </c>
      <c r="K2" s="55"/>
      <c r="L2" s="55"/>
      <c r="M2" s="55"/>
      <c r="N2" s="79"/>
    </row>
    <row r="3" s="51" customFormat="1" ht="29.1" customHeight="1" spans="1:14">
      <c r="A3" s="58" t="s">
        <v>116</v>
      </c>
      <c r="B3" s="59" t="s">
        <v>117</v>
      </c>
      <c r="C3" s="59"/>
      <c r="D3" s="59"/>
      <c r="E3" s="59"/>
      <c r="F3" s="59"/>
      <c r="G3" s="59"/>
      <c r="H3" s="60"/>
      <c r="I3" s="80" t="s">
        <v>118</v>
      </c>
      <c r="J3" s="80"/>
      <c r="K3" s="80"/>
      <c r="L3" s="80"/>
      <c r="M3" s="80"/>
      <c r="N3" s="81"/>
    </row>
    <row r="4" s="51" customFormat="1" ht="29.1" customHeight="1" spans="1:14">
      <c r="A4" s="58"/>
      <c r="B4" s="61" t="s">
        <v>79</v>
      </c>
      <c r="C4" s="62" t="s">
        <v>80</v>
      </c>
      <c r="D4" s="63" t="s">
        <v>81</v>
      </c>
      <c r="E4" s="62" t="s">
        <v>82</v>
      </c>
      <c r="F4" s="62" t="s">
        <v>83</v>
      </c>
      <c r="G4" s="62" t="s">
        <v>84</v>
      </c>
      <c r="H4" s="60"/>
      <c r="I4" s="62" t="s">
        <v>80</v>
      </c>
      <c r="J4" s="63" t="s">
        <v>81</v>
      </c>
      <c r="K4" s="62" t="s">
        <v>82</v>
      </c>
      <c r="L4" s="62" t="s">
        <v>83</v>
      </c>
      <c r="M4" s="62" t="s">
        <v>84</v>
      </c>
      <c r="N4" s="82"/>
    </row>
    <row r="5" s="51" customFormat="1" ht="29.1" customHeight="1" spans="1:14">
      <c r="A5" s="58"/>
      <c r="B5" s="61" t="s">
        <v>121</v>
      </c>
      <c r="C5" s="62" t="s">
        <v>122</v>
      </c>
      <c r="D5" s="63" t="s">
        <v>123</v>
      </c>
      <c r="E5" s="62" t="s">
        <v>124</v>
      </c>
      <c r="F5" s="62" t="s">
        <v>125</v>
      </c>
      <c r="G5" s="62" t="s">
        <v>126</v>
      </c>
      <c r="H5" s="60"/>
      <c r="I5" s="83" t="s">
        <v>88</v>
      </c>
      <c r="J5" s="83" t="s">
        <v>89</v>
      </c>
      <c r="K5" s="83" t="s">
        <v>88</v>
      </c>
      <c r="L5" s="83" t="s">
        <v>89</v>
      </c>
      <c r="M5" s="83" t="s">
        <v>88</v>
      </c>
      <c r="N5" s="84"/>
    </row>
    <row r="6" s="51" customFormat="1" ht="29.1" customHeight="1" spans="1:14">
      <c r="A6" s="64" t="s">
        <v>128</v>
      </c>
      <c r="B6" s="65">
        <f>C6-2.1</f>
        <v>95.8</v>
      </c>
      <c r="C6" s="65">
        <f>D6-2.1</f>
        <v>97.9</v>
      </c>
      <c r="D6" s="66" t="s">
        <v>129</v>
      </c>
      <c r="E6" s="65">
        <f t="shared" ref="E6:G6" si="0">D6+2.1</f>
        <v>102.1</v>
      </c>
      <c r="F6" s="65">
        <f t="shared" si="0"/>
        <v>104.2</v>
      </c>
      <c r="G6" s="65">
        <f t="shared" si="0"/>
        <v>106.3</v>
      </c>
      <c r="H6" s="60"/>
      <c r="I6" s="85" t="s">
        <v>169</v>
      </c>
      <c r="J6" s="85" t="s">
        <v>130</v>
      </c>
      <c r="K6" s="85" t="s">
        <v>137</v>
      </c>
      <c r="L6" s="85" t="s">
        <v>169</v>
      </c>
      <c r="M6" s="85" t="s">
        <v>143</v>
      </c>
      <c r="N6" s="86"/>
    </row>
    <row r="7" s="51" customFormat="1" ht="29.1" customHeight="1" spans="1:14">
      <c r="A7" s="64" t="s">
        <v>131</v>
      </c>
      <c r="B7" s="65">
        <f>C7-4</f>
        <v>66</v>
      </c>
      <c r="C7" s="65">
        <f>D7-4</f>
        <v>70</v>
      </c>
      <c r="D7" s="66" t="s">
        <v>132</v>
      </c>
      <c r="E7" s="65">
        <f>D7+4</f>
        <v>78</v>
      </c>
      <c r="F7" s="65">
        <f>E7+5</f>
        <v>83</v>
      </c>
      <c r="G7" s="65">
        <f>F7+6</f>
        <v>89</v>
      </c>
      <c r="H7" s="60"/>
      <c r="I7" s="87" t="s">
        <v>134</v>
      </c>
      <c r="J7" s="87" t="s">
        <v>170</v>
      </c>
      <c r="K7" s="87" t="s">
        <v>134</v>
      </c>
      <c r="L7" s="87" t="s">
        <v>134</v>
      </c>
      <c r="M7" s="87" t="s">
        <v>170</v>
      </c>
      <c r="N7" s="88"/>
    </row>
    <row r="8" s="51" customFormat="1" ht="29.1" customHeight="1" spans="1:14">
      <c r="A8" s="64" t="s">
        <v>135</v>
      </c>
      <c r="B8" s="65">
        <f>C8-3.6</f>
        <v>89.8</v>
      </c>
      <c r="C8" s="65">
        <f>D8-3.6</f>
        <v>93.4</v>
      </c>
      <c r="D8" s="66" t="s">
        <v>136</v>
      </c>
      <c r="E8" s="65">
        <f t="shared" ref="E8:G8" si="1">D8+4</f>
        <v>101</v>
      </c>
      <c r="F8" s="65">
        <f t="shared" si="1"/>
        <v>105</v>
      </c>
      <c r="G8" s="65">
        <f t="shared" si="1"/>
        <v>109</v>
      </c>
      <c r="H8" s="60"/>
      <c r="I8" s="87" t="s">
        <v>171</v>
      </c>
      <c r="J8" s="87" t="s">
        <v>172</v>
      </c>
      <c r="K8" s="87" t="s">
        <v>130</v>
      </c>
      <c r="L8" s="87" t="s">
        <v>134</v>
      </c>
      <c r="M8" s="87" t="s">
        <v>172</v>
      </c>
      <c r="N8" s="89"/>
    </row>
    <row r="9" s="51" customFormat="1" ht="29.1" customHeight="1" spans="1:14">
      <c r="A9" s="64" t="s">
        <v>138</v>
      </c>
      <c r="B9" s="65">
        <f>C9-2.3/2</f>
        <v>27.5</v>
      </c>
      <c r="C9" s="65">
        <f>D9-2.3/2</f>
        <v>28.65</v>
      </c>
      <c r="D9" s="66">
        <v>29.8</v>
      </c>
      <c r="E9" s="65">
        <f t="shared" ref="E9:G9" si="2">D9+2.6/2</f>
        <v>31.1</v>
      </c>
      <c r="F9" s="65">
        <f t="shared" si="2"/>
        <v>32.4</v>
      </c>
      <c r="G9" s="65">
        <f t="shared" si="2"/>
        <v>33.7</v>
      </c>
      <c r="H9" s="60"/>
      <c r="I9" s="85" t="s">
        <v>173</v>
      </c>
      <c r="J9" s="85" t="s">
        <v>174</v>
      </c>
      <c r="K9" s="85" t="s">
        <v>175</v>
      </c>
      <c r="L9" s="85" t="s">
        <v>176</v>
      </c>
      <c r="M9" s="85" t="s">
        <v>177</v>
      </c>
      <c r="N9" s="90"/>
    </row>
    <row r="10" s="51" customFormat="1" ht="29.1" customHeight="1" spans="1:14">
      <c r="A10" s="64" t="s">
        <v>139</v>
      </c>
      <c r="B10" s="65">
        <f>C10-0.7</f>
        <v>19.6</v>
      </c>
      <c r="C10" s="65">
        <f>D10-0.7</f>
        <v>20.3</v>
      </c>
      <c r="D10" s="66">
        <v>21</v>
      </c>
      <c r="E10" s="65">
        <f>D10+0.7</f>
        <v>21.7</v>
      </c>
      <c r="F10" s="65">
        <f>E10+0.7</f>
        <v>22.4</v>
      </c>
      <c r="G10" s="65">
        <f>F10+0.9</f>
        <v>23.3</v>
      </c>
      <c r="H10" s="60"/>
      <c r="I10" s="87" t="s">
        <v>130</v>
      </c>
      <c r="J10" s="87" t="s">
        <v>130</v>
      </c>
      <c r="K10" s="87" t="s">
        <v>178</v>
      </c>
      <c r="L10" s="87" t="s">
        <v>130</v>
      </c>
      <c r="M10" s="87" t="s">
        <v>173</v>
      </c>
      <c r="N10" s="89"/>
    </row>
    <row r="11" s="51" customFormat="1" ht="29.1" customHeight="1" spans="1:14">
      <c r="A11" s="64" t="s">
        <v>141</v>
      </c>
      <c r="B11" s="65">
        <f>C11-0.5</f>
        <v>16</v>
      </c>
      <c r="C11" s="65">
        <f>D11-0.5</f>
        <v>16.5</v>
      </c>
      <c r="D11" s="66">
        <v>17</v>
      </c>
      <c r="E11" s="65">
        <f>D11+0.5</f>
        <v>17.5</v>
      </c>
      <c r="F11" s="65">
        <f>E11+0.5</f>
        <v>18</v>
      </c>
      <c r="G11" s="65">
        <f>F11+0.7</f>
        <v>18.7</v>
      </c>
      <c r="H11" s="60"/>
      <c r="I11" s="87" t="s">
        <v>130</v>
      </c>
      <c r="J11" s="87" t="s">
        <v>130</v>
      </c>
      <c r="K11" s="87" t="s">
        <v>130</v>
      </c>
      <c r="L11" s="87" t="s">
        <v>179</v>
      </c>
      <c r="M11" s="87" t="s">
        <v>130</v>
      </c>
      <c r="N11" s="89"/>
    </row>
    <row r="12" s="51" customFormat="1" ht="29.1" customHeight="1" spans="1:14">
      <c r="A12" s="64" t="s">
        <v>142</v>
      </c>
      <c r="B12" s="65">
        <f>C12-0.7</f>
        <v>23.7</v>
      </c>
      <c r="C12" s="65">
        <f>D12-0.6</f>
        <v>24.4</v>
      </c>
      <c r="D12" s="66">
        <v>25</v>
      </c>
      <c r="E12" s="65">
        <f>D12+0.6</f>
        <v>25.6</v>
      </c>
      <c r="F12" s="65">
        <f>E12+0.7</f>
        <v>26.3</v>
      </c>
      <c r="G12" s="65">
        <f>F12+0.6</f>
        <v>26.9</v>
      </c>
      <c r="H12" s="60"/>
      <c r="I12" s="87" t="s">
        <v>134</v>
      </c>
      <c r="J12" s="87" t="s">
        <v>130</v>
      </c>
      <c r="K12" s="87" t="s">
        <v>174</v>
      </c>
      <c r="L12" s="87" t="s">
        <v>137</v>
      </c>
      <c r="M12" s="87" t="s">
        <v>134</v>
      </c>
      <c r="N12" s="89"/>
    </row>
    <row r="13" s="51" customFormat="1" ht="29.1" customHeight="1" spans="1:14">
      <c r="A13" s="64" t="s">
        <v>144</v>
      </c>
      <c r="B13" s="65">
        <f>C13-0.9</f>
        <v>39.2</v>
      </c>
      <c r="C13" s="65">
        <f>D13-0.9</f>
        <v>40.1</v>
      </c>
      <c r="D13" s="66">
        <v>41</v>
      </c>
      <c r="E13" s="65">
        <f t="shared" ref="E13:G13" si="3">D13+1.1</f>
        <v>42.1</v>
      </c>
      <c r="F13" s="65">
        <f t="shared" si="3"/>
        <v>43.2</v>
      </c>
      <c r="G13" s="65">
        <f t="shared" si="3"/>
        <v>44.3</v>
      </c>
      <c r="H13" s="60"/>
      <c r="I13" s="87" t="s">
        <v>137</v>
      </c>
      <c r="J13" s="87" t="s">
        <v>130</v>
      </c>
      <c r="K13" s="87" t="s">
        <v>137</v>
      </c>
      <c r="L13" s="87" t="s">
        <v>180</v>
      </c>
      <c r="M13" s="87" t="s">
        <v>181</v>
      </c>
      <c r="N13" s="89"/>
    </row>
    <row r="14" s="51" customFormat="1" ht="29.1" customHeight="1" spans="1:14">
      <c r="A14" s="67"/>
      <c r="B14" s="68"/>
      <c r="C14" s="68"/>
      <c r="D14" s="68"/>
      <c r="E14" s="68"/>
      <c r="F14" s="68"/>
      <c r="G14" s="69"/>
      <c r="H14" s="60"/>
      <c r="I14" s="87"/>
      <c r="J14" s="87"/>
      <c r="K14" s="87"/>
      <c r="L14" s="87"/>
      <c r="M14" s="87"/>
      <c r="N14" s="89"/>
    </row>
    <row r="15" s="51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1"/>
      <c r="J15" s="92"/>
      <c r="K15" s="93"/>
      <c r="L15" s="92"/>
      <c r="M15" s="92"/>
      <c r="N15" s="94"/>
    </row>
    <row r="16" s="51" customFormat="1" ht="15" spans="1:14">
      <c r="A16" s="76" t="s">
        <v>95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1" customFormat="1" ht="14.25" spans="1:14">
      <c r="A17" s="51" t="s">
        <v>145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1" customFormat="1" ht="14.25" spans="1:14">
      <c r="A18" s="77"/>
      <c r="B18" s="77"/>
      <c r="C18" s="77"/>
      <c r="D18" s="77"/>
      <c r="E18" s="77"/>
      <c r="F18" s="77"/>
      <c r="G18" s="77"/>
      <c r="H18" s="77"/>
      <c r="I18" s="76" t="s">
        <v>182</v>
      </c>
      <c r="J18" s="95"/>
      <c r="K18" s="76" t="s">
        <v>147</v>
      </c>
      <c r="L18" s="76"/>
      <c r="M18" s="76" t="s">
        <v>148</v>
      </c>
      <c r="N18" s="51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zoomScale="120" zoomScaleNormal="120" topLeftCell="A31" workbookViewId="0">
      <selection activeCell="A20" sqref="A20:K20"/>
    </sheetView>
  </sheetViews>
  <sheetFormatPr defaultColWidth="10.125" defaultRowHeight="14.25"/>
  <cols>
    <col min="1" max="1" width="10.725" style="96" customWidth="1"/>
    <col min="2" max="2" width="11.125" style="96" customWidth="1"/>
    <col min="3" max="3" width="9.125" style="96" customWidth="1"/>
    <col min="4" max="4" width="9.5" style="96" customWidth="1"/>
    <col min="5" max="5" width="11.87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="96" customFormat="1" ht="26.25" spans="1:11">
      <c r="A1" s="99" t="s">
        <v>183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="96" customFormat="1" spans="1:11">
      <c r="A2" s="100" t="s">
        <v>18</v>
      </c>
      <c r="B2" s="101" t="s">
        <v>19</v>
      </c>
      <c r="C2" s="101"/>
      <c r="D2" s="102" t="s">
        <v>27</v>
      </c>
      <c r="E2" s="103" t="s">
        <v>28</v>
      </c>
      <c r="F2" s="104" t="s">
        <v>184</v>
      </c>
      <c r="G2" s="105" t="s">
        <v>115</v>
      </c>
      <c r="H2" s="105"/>
      <c r="I2" s="146" t="s">
        <v>22</v>
      </c>
      <c r="J2" s="105" t="s">
        <v>23</v>
      </c>
      <c r="K2" s="169"/>
    </row>
    <row r="3" s="96" customFormat="1" spans="1:11">
      <c r="A3" s="106" t="s">
        <v>43</v>
      </c>
      <c r="B3" s="107">
        <v>3671</v>
      </c>
      <c r="C3" s="107"/>
      <c r="D3" s="108" t="s">
        <v>185</v>
      </c>
      <c r="E3" s="109" t="s">
        <v>30</v>
      </c>
      <c r="F3" s="110"/>
      <c r="G3" s="110"/>
      <c r="H3" s="111" t="s">
        <v>186</v>
      </c>
      <c r="I3" s="111"/>
      <c r="J3" s="111"/>
      <c r="K3" s="170"/>
    </row>
    <row r="4" s="96" customFormat="1" spans="1:11">
      <c r="A4" s="112" t="s">
        <v>39</v>
      </c>
      <c r="B4" s="113">
        <v>2</v>
      </c>
      <c r="C4" s="113">
        <v>5</v>
      </c>
      <c r="D4" s="114" t="s">
        <v>187</v>
      </c>
      <c r="E4" s="110"/>
      <c r="F4" s="110"/>
      <c r="G4" s="110"/>
      <c r="H4" s="114" t="s">
        <v>188</v>
      </c>
      <c r="I4" s="114"/>
      <c r="J4" s="133" t="s">
        <v>32</v>
      </c>
      <c r="K4" s="171" t="s">
        <v>33</v>
      </c>
    </row>
    <row r="5" s="96" customFormat="1" spans="1:11">
      <c r="A5" s="112" t="s">
        <v>189</v>
      </c>
      <c r="B5" s="107">
        <v>1</v>
      </c>
      <c r="C5" s="107"/>
      <c r="D5" s="108" t="s">
        <v>190</v>
      </c>
      <c r="E5" s="108" t="s">
        <v>191</v>
      </c>
      <c r="F5" s="108" t="s">
        <v>192</v>
      </c>
      <c r="G5" s="108" t="s">
        <v>193</v>
      </c>
      <c r="H5" s="114" t="s">
        <v>194</v>
      </c>
      <c r="I5" s="114"/>
      <c r="J5" s="133" t="s">
        <v>32</v>
      </c>
      <c r="K5" s="171" t="s">
        <v>33</v>
      </c>
    </row>
    <row r="6" s="96" customFormat="1" ht="15" spans="1:11">
      <c r="A6" s="115" t="s">
        <v>195</v>
      </c>
      <c r="B6" s="116">
        <v>126</v>
      </c>
      <c r="C6" s="116"/>
      <c r="D6" s="117" t="s">
        <v>196</v>
      </c>
      <c r="E6" s="118"/>
      <c r="F6" s="119"/>
      <c r="G6" s="117"/>
      <c r="H6" s="120" t="s">
        <v>197</v>
      </c>
      <c r="I6" s="120"/>
      <c r="J6" s="140" t="s">
        <v>32</v>
      </c>
      <c r="K6" s="172" t="s">
        <v>33</v>
      </c>
    </row>
    <row r="7" s="96" customFormat="1" spans="1:11">
      <c r="A7" s="121" t="s">
        <v>198</v>
      </c>
      <c r="B7" s="122" t="s">
        <v>199</v>
      </c>
      <c r="C7" s="122"/>
      <c r="D7" s="121" t="s">
        <v>196</v>
      </c>
      <c r="E7" s="123">
        <v>14</v>
      </c>
      <c r="F7" s="124"/>
      <c r="G7" s="121"/>
      <c r="H7" s="125"/>
      <c r="I7" s="173"/>
      <c r="J7" s="144"/>
      <c r="K7" s="144"/>
    </row>
    <row r="8" s="96" customFormat="1" spans="1:11">
      <c r="A8" s="121" t="s">
        <v>198</v>
      </c>
      <c r="B8" s="122" t="s">
        <v>200</v>
      </c>
      <c r="C8" s="122"/>
      <c r="D8" s="121" t="s">
        <v>196</v>
      </c>
      <c r="E8" s="126"/>
      <c r="F8" s="127">
        <v>2473</v>
      </c>
      <c r="G8" s="121"/>
      <c r="H8" s="125"/>
      <c r="I8" s="173"/>
      <c r="J8" s="144"/>
      <c r="K8" s="144"/>
    </row>
    <row r="9" s="96" customFormat="1" ht="15" spans="1:11">
      <c r="A9" s="121" t="s">
        <v>198</v>
      </c>
      <c r="B9" s="127" t="s">
        <v>201</v>
      </c>
      <c r="C9" s="127"/>
      <c r="D9" s="121" t="s">
        <v>196</v>
      </c>
      <c r="E9" s="126"/>
      <c r="F9" s="127">
        <v>1214</v>
      </c>
      <c r="G9" s="121"/>
      <c r="H9" s="128"/>
      <c r="I9" s="145"/>
      <c r="J9" s="145"/>
      <c r="K9" s="145"/>
    </row>
    <row r="10" s="96" customFormat="1" spans="1:11">
      <c r="A10" s="129" t="s">
        <v>202</v>
      </c>
      <c r="B10" s="130" t="s">
        <v>203</v>
      </c>
      <c r="C10" s="130" t="s">
        <v>204</v>
      </c>
      <c r="D10" s="130" t="s">
        <v>205</v>
      </c>
      <c r="E10" s="130" t="s">
        <v>206</v>
      </c>
      <c r="F10" s="130" t="s">
        <v>207</v>
      </c>
      <c r="G10" s="131"/>
      <c r="H10" s="132"/>
      <c r="I10" s="132"/>
      <c r="J10" s="132"/>
      <c r="K10" s="174"/>
    </row>
    <row r="11" s="96" customFormat="1" spans="1:11">
      <c r="A11" s="112" t="s">
        <v>208</v>
      </c>
      <c r="B11" s="114"/>
      <c r="C11" s="133" t="s">
        <v>32</v>
      </c>
      <c r="D11" s="133" t="s">
        <v>33</v>
      </c>
      <c r="E11" s="108" t="s">
        <v>209</v>
      </c>
      <c r="F11" s="134" t="s">
        <v>210</v>
      </c>
      <c r="G11" s="135"/>
      <c r="H11" s="136"/>
      <c r="I11" s="136"/>
      <c r="J11" s="136"/>
      <c r="K11" s="175"/>
    </row>
    <row r="12" s="96" customFormat="1" spans="1:11">
      <c r="A12" s="112" t="s">
        <v>211</v>
      </c>
      <c r="B12" s="114"/>
      <c r="C12" s="133" t="s">
        <v>32</v>
      </c>
      <c r="D12" s="133" t="s">
        <v>33</v>
      </c>
      <c r="E12" s="108" t="s">
        <v>212</v>
      </c>
      <c r="F12" s="134" t="s">
        <v>213</v>
      </c>
      <c r="G12" s="135" t="s">
        <v>214</v>
      </c>
      <c r="H12" s="136"/>
      <c r="I12" s="136"/>
      <c r="J12" s="136"/>
      <c r="K12" s="175"/>
    </row>
    <row r="13" s="96" customFormat="1" spans="1:11">
      <c r="A13" s="137" t="s">
        <v>156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76"/>
    </row>
    <row r="14" s="96" customFormat="1" spans="1:11">
      <c r="A14" s="106" t="s">
        <v>57</v>
      </c>
      <c r="B14" s="133" t="s">
        <v>53</v>
      </c>
      <c r="C14" s="133" t="s">
        <v>54</v>
      </c>
      <c r="D14" s="134"/>
      <c r="E14" s="108" t="s">
        <v>55</v>
      </c>
      <c r="F14" s="133" t="s">
        <v>53</v>
      </c>
      <c r="G14" s="133" t="s">
        <v>54</v>
      </c>
      <c r="H14" s="133"/>
      <c r="I14" s="108" t="s">
        <v>215</v>
      </c>
      <c r="J14" s="133" t="s">
        <v>53</v>
      </c>
      <c r="K14" s="171" t="s">
        <v>54</v>
      </c>
    </row>
    <row r="15" s="96" customFormat="1" spans="1:11">
      <c r="A15" s="106" t="s">
        <v>60</v>
      </c>
      <c r="B15" s="133" t="s">
        <v>53</v>
      </c>
      <c r="C15" s="133" t="s">
        <v>54</v>
      </c>
      <c r="D15" s="134"/>
      <c r="E15" s="108" t="s">
        <v>65</v>
      </c>
      <c r="F15" s="133" t="s">
        <v>53</v>
      </c>
      <c r="G15" s="133" t="s">
        <v>54</v>
      </c>
      <c r="H15" s="133"/>
      <c r="I15" s="108" t="s">
        <v>216</v>
      </c>
      <c r="J15" s="133" t="s">
        <v>53</v>
      </c>
      <c r="K15" s="171" t="s">
        <v>54</v>
      </c>
    </row>
    <row r="16" s="96" customFormat="1" ht="15" spans="1:11">
      <c r="A16" s="139" t="s">
        <v>217</v>
      </c>
      <c r="B16" s="140" t="s">
        <v>53</v>
      </c>
      <c r="C16" s="140" t="s">
        <v>54</v>
      </c>
      <c r="D16" s="141"/>
      <c r="E16" s="142" t="s">
        <v>218</v>
      </c>
      <c r="F16" s="140" t="s">
        <v>53</v>
      </c>
      <c r="G16" s="140" t="s">
        <v>54</v>
      </c>
      <c r="H16" s="140"/>
      <c r="I16" s="142" t="s">
        <v>219</v>
      </c>
      <c r="J16" s="140" t="s">
        <v>53</v>
      </c>
      <c r="K16" s="172" t="s">
        <v>54</v>
      </c>
    </row>
    <row r="17" s="96" customFormat="1" ht="15" spans="1:11">
      <c r="A17" s="143"/>
      <c r="B17" s="144"/>
      <c r="C17" s="144"/>
      <c r="D17" s="145"/>
      <c r="E17" s="143"/>
      <c r="F17" s="144"/>
      <c r="G17" s="144"/>
      <c r="H17" s="144"/>
      <c r="I17" s="143"/>
      <c r="J17" s="144"/>
      <c r="K17" s="144"/>
    </row>
    <row r="18" s="97" customFormat="1" spans="1:11">
      <c r="A18" s="100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77"/>
    </row>
    <row r="19" s="96" customFormat="1" spans="1:11">
      <c r="A19" s="112" t="s">
        <v>221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78"/>
    </row>
    <row r="20" s="96" customFormat="1" spans="1:11">
      <c r="A20" s="112" t="s">
        <v>222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78"/>
    </row>
    <row r="21" s="96" customFormat="1" spans="1:11">
      <c r="A21" s="147" t="s">
        <v>223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71"/>
    </row>
    <row r="22" s="96" customFormat="1" spans="1:11">
      <c r="A22" s="148" t="s">
        <v>224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79"/>
    </row>
    <row r="23" s="96" customFormat="1" spans="1:11">
      <c r="A23" s="148" t="s">
        <v>225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79"/>
    </row>
    <row r="24" s="96" customFormat="1" spans="1:11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79"/>
    </row>
    <row r="25" s="96" customFormat="1" spans="1:11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80"/>
    </row>
    <row r="26" s="96" customFormat="1" spans="1:11">
      <c r="A26" s="112" t="s">
        <v>94</v>
      </c>
      <c r="B26" s="114"/>
      <c r="C26" s="133" t="s">
        <v>32</v>
      </c>
      <c r="D26" s="133" t="s">
        <v>33</v>
      </c>
      <c r="E26" s="111"/>
      <c r="F26" s="111"/>
      <c r="G26" s="111"/>
      <c r="H26" s="111"/>
      <c r="I26" s="111"/>
      <c r="J26" s="111"/>
      <c r="K26" s="170"/>
    </row>
    <row r="27" s="96" customFormat="1" ht="15" spans="1:11">
      <c r="A27" s="152" t="s">
        <v>226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81"/>
    </row>
    <row r="28" s="96" customFormat="1" ht="15" spans="1:11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</row>
    <row r="29" s="96" customFormat="1" spans="1:11">
      <c r="A29" s="155" t="s">
        <v>227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82"/>
    </row>
    <row r="30" s="96" customFormat="1" spans="1:11">
      <c r="A30" s="157" t="s">
        <v>228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3"/>
    </row>
    <row r="31" s="96" customFormat="1" spans="1:11">
      <c r="A31" s="157" t="s">
        <v>229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3"/>
    </row>
    <row r="32" s="96" customFormat="1" spans="1:11">
      <c r="A32" s="157" t="s">
        <v>230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3"/>
    </row>
    <row r="33" s="96" customFormat="1" spans="1:11">
      <c r="A33" s="157" t="s">
        <v>231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83"/>
    </row>
    <row r="34" s="96" customForma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3"/>
    </row>
    <row r="35" s="96" customFormat="1" ht="23.1" customHeight="1" spans="1:11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83"/>
    </row>
    <row r="36" s="96" customFormat="1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9"/>
    </row>
    <row r="37" s="96" customFormat="1" ht="23.1" customHeight="1" spans="1:11">
      <c r="A37" s="159"/>
      <c r="B37" s="149"/>
      <c r="C37" s="149"/>
      <c r="D37" s="149"/>
      <c r="E37" s="149"/>
      <c r="F37" s="149"/>
      <c r="G37" s="149"/>
      <c r="H37" s="149"/>
      <c r="I37" s="149"/>
      <c r="J37" s="149"/>
      <c r="K37" s="179"/>
    </row>
    <row r="38" s="96" customFormat="1" ht="23.1" customHeight="1" spans="1:11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84"/>
    </row>
    <row r="39" s="96" customFormat="1" ht="18.75" customHeight="1" spans="1:11">
      <c r="A39" s="162" t="s">
        <v>232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85"/>
    </row>
    <row r="40" s="98" customFormat="1" ht="18.75" customHeight="1" spans="1:11">
      <c r="A40" s="112" t="s">
        <v>233</v>
      </c>
      <c r="B40" s="114"/>
      <c r="C40" s="114"/>
      <c r="D40" s="111" t="s">
        <v>234</v>
      </c>
      <c r="E40" s="111"/>
      <c r="F40" s="164" t="s">
        <v>235</v>
      </c>
      <c r="G40" s="165"/>
      <c r="H40" s="114" t="s">
        <v>236</v>
      </c>
      <c r="I40" s="114"/>
      <c r="J40" s="114" t="s">
        <v>237</v>
      </c>
      <c r="K40" s="178"/>
    </row>
    <row r="41" s="96" customFormat="1" ht="18.75" customHeight="1" spans="1:13">
      <c r="A41" s="112" t="s">
        <v>95</v>
      </c>
      <c r="B41" s="114" t="s">
        <v>238</v>
      </c>
      <c r="C41" s="114"/>
      <c r="D41" s="114"/>
      <c r="E41" s="114"/>
      <c r="F41" s="114"/>
      <c r="G41" s="114"/>
      <c r="H41" s="114"/>
      <c r="I41" s="114"/>
      <c r="J41" s="114"/>
      <c r="K41" s="178"/>
      <c r="M41" s="98"/>
    </row>
    <row r="42" s="96" customFormat="1" ht="30.95" customHeight="1" spans="1:11">
      <c r="A42" s="112" t="s">
        <v>239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78"/>
    </row>
    <row r="43" s="96" customFormat="1" ht="18.75" customHeight="1" spans="1:11">
      <c r="A43" s="112"/>
      <c r="B43" s="114"/>
      <c r="C43" s="114"/>
      <c r="D43" s="114"/>
      <c r="E43" s="114"/>
      <c r="F43" s="114"/>
      <c r="G43" s="114"/>
      <c r="H43" s="114"/>
      <c r="I43" s="114"/>
      <c r="J43" s="114"/>
      <c r="K43" s="178"/>
    </row>
    <row r="44" s="96" customFormat="1" ht="32.1" customHeight="1" spans="1:11">
      <c r="A44" s="139" t="s">
        <v>105</v>
      </c>
      <c r="B44" s="166" t="s">
        <v>240</v>
      </c>
      <c r="C44" s="166"/>
      <c r="D44" s="142" t="s">
        <v>241</v>
      </c>
      <c r="E44" s="141" t="s">
        <v>111</v>
      </c>
      <c r="F44" s="142" t="s">
        <v>108</v>
      </c>
      <c r="G44" s="167" t="s">
        <v>242</v>
      </c>
      <c r="H44" s="168" t="s">
        <v>109</v>
      </c>
      <c r="I44" s="168"/>
      <c r="J44" s="166" t="s">
        <v>114</v>
      </c>
      <c r="K44" s="186"/>
    </row>
    <row r="45" s="96" customFormat="1" ht="16.5" customHeight="1"/>
    <row r="46" s="96" customFormat="1" ht="16.5" customHeight="1"/>
    <row r="47" s="96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9" sqref="O9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115</v>
      </c>
      <c r="F2" s="55"/>
      <c r="G2" s="55"/>
      <c r="H2" s="57"/>
      <c r="I2" s="78" t="s">
        <v>22</v>
      </c>
      <c r="J2" s="55" t="s">
        <v>23</v>
      </c>
      <c r="K2" s="55"/>
      <c r="L2" s="55"/>
      <c r="M2" s="55"/>
      <c r="N2" s="79"/>
    </row>
    <row r="3" s="51" customFormat="1" ht="29.1" customHeight="1" spans="1:14">
      <c r="A3" s="58" t="s">
        <v>116</v>
      </c>
      <c r="B3" s="59" t="s">
        <v>117</v>
      </c>
      <c r="C3" s="59"/>
      <c r="D3" s="59"/>
      <c r="E3" s="59"/>
      <c r="F3" s="59"/>
      <c r="G3" s="59"/>
      <c r="H3" s="60"/>
      <c r="I3" s="80" t="s">
        <v>118</v>
      </c>
      <c r="J3" s="80"/>
      <c r="K3" s="80"/>
      <c r="L3" s="80"/>
      <c r="M3" s="80"/>
      <c r="N3" s="81"/>
    </row>
    <row r="4" s="51" customFormat="1" ht="29.1" customHeight="1" spans="1:14">
      <c r="A4" s="58"/>
      <c r="B4" s="61" t="s">
        <v>79</v>
      </c>
      <c r="C4" s="62" t="s">
        <v>80</v>
      </c>
      <c r="D4" s="63" t="s">
        <v>81</v>
      </c>
      <c r="E4" s="62" t="s">
        <v>82</v>
      </c>
      <c r="F4" s="62" t="s">
        <v>83</v>
      </c>
      <c r="G4" s="62" t="s">
        <v>84</v>
      </c>
      <c r="H4" s="60"/>
      <c r="I4" s="62" t="s">
        <v>80</v>
      </c>
      <c r="J4" s="63" t="s">
        <v>81</v>
      </c>
      <c r="K4" s="62" t="s">
        <v>82</v>
      </c>
      <c r="L4" s="62" t="s">
        <v>83</v>
      </c>
      <c r="M4" s="62" t="s">
        <v>84</v>
      </c>
      <c r="N4" s="82"/>
    </row>
    <row r="5" s="51" customFormat="1" ht="29.1" customHeight="1" spans="1:14">
      <c r="A5" s="58"/>
      <c r="B5" s="61" t="s">
        <v>121</v>
      </c>
      <c r="C5" s="62" t="s">
        <v>122</v>
      </c>
      <c r="D5" s="63" t="s">
        <v>123</v>
      </c>
      <c r="E5" s="62" t="s">
        <v>124</v>
      </c>
      <c r="F5" s="62" t="s">
        <v>125</v>
      </c>
      <c r="G5" s="62" t="s">
        <v>126</v>
      </c>
      <c r="H5" s="60"/>
      <c r="I5" s="83" t="s">
        <v>88</v>
      </c>
      <c r="J5" s="83" t="s">
        <v>89</v>
      </c>
      <c r="K5" s="83" t="s">
        <v>88</v>
      </c>
      <c r="L5" s="83" t="s">
        <v>89</v>
      </c>
      <c r="M5" s="83" t="s">
        <v>88</v>
      </c>
      <c r="N5" s="84"/>
    </row>
    <row r="6" s="51" customFormat="1" ht="29.1" customHeight="1" spans="1:14">
      <c r="A6" s="64" t="s">
        <v>128</v>
      </c>
      <c r="B6" s="65">
        <f>C6-2.1</f>
        <v>95.8</v>
      </c>
      <c r="C6" s="65">
        <f>D6-2.1</f>
        <v>97.9</v>
      </c>
      <c r="D6" s="66" t="s">
        <v>129</v>
      </c>
      <c r="E6" s="65">
        <f t="shared" ref="E6:G6" si="0">D6+2.1</f>
        <v>102.1</v>
      </c>
      <c r="F6" s="65">
        <f t="shared" si="0"/>
        <v>104.2</v>
      </c>
      <c r="G6" s="65">
        <f t="shared" si="0"/>
        <v>106.3</v>
      </c>
      <c r="H6" s="60"/>
      <c r="I6" s="85" t="s">
        <v>243</v>
      </c>
      <c r="J6" s="85" t="s">
        <v>244</v>
      </c>
      <c r="K6" s="85" t="s">
        <v>245</v>
      </c>
      <c r="L6" s="85" t="s">
        <v>246</v>
      </c>
      <c r="M6" s="85" t="s">
        <v>243</v>
      </c>
      <c r="N6" s="86"/>
    </row>
    <row r="7" s="51" customFormat="1" ht="29.1" customHeight="1" spans="1:14">
      <c r="A7" s="64" t="s">
        <v>131</v>
      </c>
      <c r="B7" s="65">
        <f>C7-4</f>
        <v>66</v>
      </c>
      <c r="C7" s="65">
        <f>D7-4</f>
        <v>70</v>
      </c>
      <c r="D7" s="66" t="s">
        <v>132</v>
      </c>
      <c r="E7" s="65">
        <f>D7+4</f>
        <v>78</v>
      </c>
      <c r="F7" s="65">
        <f>E7+5</f>
        <v>83</v>
      </c>
      <c r="G7" s="65">
        <f>F7+6</f>
        <v>89</v>
      </c>
      <c r="H7" s="60"/>
      <c r="I7" s="87" t="s">
        <v>244</v>
      </c>
      <c r="J7" s="87" t="s">
        <v>247</v>
      </c>
      <c r="K7" s="87" t="s">
        <v>248</v>
      </c>
      <c r="L7" s="87" t="s">
        <v>244</v>
      </c>
      <c r="M7" s="87" t="s">
        <v>249</v>
      </c>
      <c r="N7" s="88"/>
    </row>
    <row r="8" s="51" customFormat="1" ht="29.1" customHeight="1" spans="1:14">
      <c r="A8" s="64" t="s">
        <v>135</v>
      </c>
      <c r="B8" s="65">
        <f>C8-3.6</f>
        <v>89.8</v>
      </c>
      <c r="C8" s="65">
        <f>D8-3.6</f>
        <v>93.4</v>
      </c>
      <c r="D8" s="66" t="s">
        <v>136</v>
      </c>
      <c r="E8" s="65">
        <f t="shared" ref="E8:G8" si="1">D8+4</f>
        <v>101</v>
      </c>
      <c r="F8" s="65">
        <f t="shared" si="1"/>
        <v>105</v>
      </c>
      <c r="G8" s="65">
        <f t="shared" si="1"/>
        <v>109</v>
      </c>
      <c r="H8" s="60"/>
      <c r="I8" s="87" t="s">
        <v>250</v>
      </c>
      <c r="J8" s="87" t="s">
        <v>251</v>
      </c>
      <c r="K8" s="87" t="s">
        <v>250</v>
      </c>
      <c r="L8" s="87" t="s">
        <v>252</v>
      </c>
      <c r="M8" s="87" t="s">
        <v>253</v>
      </c>
      <c r="N8" s="89"/>
    </row>
    <row r="9" s="51" customFormat="1" ht="29.1" customHeight="1" spans="1:14">
      <c r="A9" s="64" t="s">
        <v>138</v>
      </c>
      <c r="B9" s="65">
        <f>C9-2.3/2</f>
        <v>27.5</v>
      </c>
      <c r="C9" s="65">
        <f>D9-2.3/2</f>
        <v>28.65</v>
      </c>
      <c r="D9" s="66">
        <v>29.8</v>
      </c>
      <c r="E9" s="65">
        <f t="shared" ref="E9:G9" si="2">D9+2.6/2</f>
        <v>31.1</v>
      </c>
      <c r="F9" s="65">
        <f t="shared" si="2"/>
        <v>32.4</v>
      </c>
      <c r="G9" s="65">
        <f t="shared" si="2"/>
        <v>33.7</v>
      </c>
      <c r="H9" s="60"/>
      <c r="I9" s="85" t="s">
        <v>254</v>
      </c>
      <c r="J9" s="85" t="s">
        <v>255</v>
      </c>
      <c r="K9" s="85" t="s">
        <v>256</v>
      </c>
      <c r="L9" s="85" t="s">
        <v>257</v>
      </c>
      <c r="M9" s="85" t="s">
        <v>258</v>
      </c>
      <c r="N9" s="90"/>
    </row>
    <row r="10" s="51" customFormat="1" ht="29.1" customHeight="1" spans="1:14">
      <c r="A10" s="64" t="s">
        <v>139</v>
      </c>
      <c r="B10" s="65">
        <f>C10-0.7</f>
        <v>19.6</v>
      </c>
      <c r="C10" s="65">
        <f>D10-0.7</f>
        <v>20.3</v>
      </c>
      <c r="D10" s="66">
        <v>21</v>
      </c>
      <c r="E10" s="65">
        <f>D10+0.7</f>
        <v>21.7</v>
      </c>
      <c r="F10" s="65">
        <f>E10+0.7</f>
        <v>22.4</v>
      </c>
      <c r="G10" s="65">
        <f>F10+0.9</f>
        <v>23.3</v>
      </c>
      <c r="H10" s="60"/>
      <c r="I10" s="87" t="s">
        <v>244</v>
      </c>
      <c r="J10" s="87" t="s">
        <v>244</v>
      </c>
      <c r="K10" s="87" t="s">
        <v>259</v>
      </c>
      <c r="L10" s="87" t="s">
        <v>244</v>
      </c>
      <c r="M10" s="87" t="s">
        <v>260</v>
      </c>
      <c r="N10" s="89"/>
    </row>
    <row r="11" s="51" customFormat="1" ht="29.1" customHeight="1" spans="1:14">
      <c r="A11" s="64" t="s">
        <v>141</v>
      </c>
      <c r="B11" s="65">
        <f>C11-0.5</f>
        <v>16</v>
      </c>
      <c r="C11" s="65">
        <f>D11-0.5</f>
        <v>16.5</v>
      </c>
      <c r="D11" s="66">
        <v>17</v>
      </c>
      <c r="E11" s="65">
        <f>D11+0.5</f>
        <v>17.5</v>
      </c>
      <c r="F11" s="65">
        <f>E11+0.5</f>
        <v>18</v>
      </c>
      <c r="G11" s="65">
        <f>F11+0.7</f>
        <v>18.7</v>
      </c>
      <c r="H11" s="60"/>
      <c r="I11" s="87" t="s">
        <v>244</v>
      </c>
      <c r="J11" s="87" t="s">
        <v>244</v>
      </c>
      <c r="K11" s="87" t="s">
        <v>260</v>
      </c>
      <c r="L11" s="87" t="s">
        <v>258</v>
      </c>
      <c r="M11" s="87" t="s">
        <v>244</v>
      </c>
      <c r="N11" s="89"/>
    </row>
    <row r="12" s="51" customFormat="1" ht="29.1" customHeight="1" spans="1:14">
      <c r="A12" s="64" t="s">
        <v>142</v>
      </c>
      <c r="B12" s="65">
        <f>C12-0.7</f>
        <v>23.7</v>
      </c>
      <c r="C12" s="65">
        <f>D12-0.6</f>
        <v>24.4</v>
      </c>
      <c r="D12" s="66">
        <v>25</v>
      </c>
      <c r="E12" s="65">
        <f>D12+0.6</f>
        <v>25.6</v>
      </c>
      <c r="F12" s="65">
        <f>E12+0.7</f>
        <v>26.3</v>
      </c>
      <c r="G12" s="65">
        <f>F12+0.6</f>
        <v>26.9</v>
      </c>
      <c r="H12" s="60"/>
      <c r="I12" s="87" t="s">
        <v>261</v>
      </c>
      <c r="J12" s="87" t="s">
        <v>244</v>
      </c>
      <c r="K12" s="87" t="s">
        <v>255</v>
      </c>
      <c r="L12" s="87" t="s">
        <v>257</v>
      </c>
      <c r="M12" s="87" t="s">
        <v>248</v>
      </c>
      <c r="N12" s="89"/>
    </row>
    <row r="13" s="51" customFormat="1" ht="29.1" customHeight="1" spans="1:14">
      <c r="A13" s="64" t="s">
        <v>144</v>
      </c>
      <c r="B13" s="65">
        <f>C13-0.9</f>
        <v>39.2</v>
      </c>
      <c r="C13" s="65">
        <f>D13-0.9</f>
        <v>40.1</v>
      </c>
      <c r="D13" s="66">
        <v>41</v>
      </c>
      <c r="E13" s="65">
        <f t="shared" ref="E13:G13" si="3">D13+1.1</f>
        <v>42.1</v>
      </c>
      <c r="F13" s="65">
        <f t="shared" si="3"/>
        <v>43.2</v>
      </c>
      <c r="G13" s="65">
        <f t="shared" si="3"/>
        <v>44.3</v>
      </c>
      <c r="H13" s="60"/>
      <c r="I13" s="87" t="s">
        <v>262</v>
      </c>
      <c r="J13" s="87" t="s">
        <v>263</v>
      </c>
      <c r="K13" s="87" t="s">
        <v>264</v>
      </c>
      <c r="L13" s="87" t="s">
        <v>265</v>
      </c>
      <c r="M13" s="87" t="s">
        <v>266</v>
      </c>
      <c r="N13" s="89"/>
    </row>
    <row r="14" s="51" customFormat="1" ht="29.1" customHeight="1" spans="1:14">
      <c r="A14" s="67"/>
      <c r="B14" s="68"/>
      <c r="C14" s="68"/>
      <c r="D14" s="68"/>
      <c r="E14" s="68"/>
      <c r="F14" s="68"/>
      <c r="G14" s="69"/>
      <c r="H14" s="60"/>
      <c r="I14" s="87"/>
      <c r="J14" s="87"/>
      <c r="K14" s="87"/>
      <c r="L14" s="87"/>
      <c r="M14" s="87"/>
      <c r="N14" s="89"/>
    </row>
    <row r="15" s="51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1"/>
      <c r="J15" s="92"/>
      <c r="K15" s="93"/>
      <c r="L15" s="92"/>
      <c r="M15" s="92"/>
      <c r="N15" s="94"/>
    </row>
    <row r="16" s="51" customFormat="1" ht="15" spans="1:14">
      <c r="A16" s="76" t="s">
        <v>95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1" customFormat="1" ht="14.25" spans="1:14">
      <c r="A17" s="51" t="s">
        <v>145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1" customFormat="1" ht="14.25" spans="1:14">
      <c r="A18" s="77"/>
      <c r="B18" s="77"/>
      <c r="C18" s="77"/>
      <c r="D18" s="77"/>
      <c r="E18" s="77"/>
      <c r="F18" s="77"/>
      <c r="G18" s="77"/>
      <c r="H18" s="77"/>
      <c r="I18" s="76" t="s">
        <v>267</v>
      </c>
      <c r="J18" s="95"/>
      <c r="K18" s="76" t="s">
        <v>147</v>
      </c>
      <c r="L18" s="76"/>
      <c r="M18" s="76" t="s">
        <v>148</v>
      </c>
      <c r="N18" s="51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5" t="s">
        <v>274</v>
      </c>
      <c r="G2" s="5" t="s">
        <v>275</v>
      </c>
      <c r="H2" s="5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"/>
      <c r="O3" s="7"/>
    </row>
    <row r="4" spans="1:15">
      <c r="A4" s="9">
        <v>1</v>
      </c>
      <c r="B4" s="44" t="s">
        <v>285</v>
      </c>
      <c r="C4" s="30" t="s">
        <v>286</v>
      </c>
      <c r="D4" s="10" t="s">
        <v>287</v>
      </c>
      <c r="E4" s="45" t="s">
        <v>288</v>
      </c>
      <c r="F4" s="30" t="s">
        <v>289</v>
      </c>
      <c r="G4" s="46"/>
      <c r="H4" s="10"/>
      <c r="I4" s="10"/>
      <c r="J4" s="10"/>
      <c r="K4" s="10"/>
      <c r="L4" s="10" t="s">
        <v>32</v>
      </c>
      <c r="M4" s="10">
        <v>1</v>
      </c>
      <c r="N4" s="10"/>
      <c r="O4" s="10"/>
    </row>
    <row r="5" spans="1:15">
      <c r="A5" s="9">
        <v>2</v>
      </c>
      <c r="B5" s="44" t="s">
        <v>290</v>
      </c>
      <c r="C5" s="32"/>
      <c r="D5" s="10"/>
      <c r="E5" s="47"/>
      <c r="F5" s="32"/>
      <c r="G5" s="46"/>
      <c r="H5" s="10"/>
      <c r="I5" s="10"/>
      <c r="J5" s="10"/>
      <c r="K5" s="10">
        <v>1</v>
      </c>
      <c r="L5" s="10" t="s">
        <v>32</v>
      </c>
      <c r="M5" s="10"/>
      <c r="N5" s="10"/>
      <c r="O5" s="10"/>
    </row>
    <row r="6" spans="1:15">
      <c r="A6" s="9">
        <v>3</v>
      </c>
      <c r="B6" s="44" t="s">
        <v>291</v>
      </c>
      <c r="C6" s="32"/>
      <c r="D6" s="10" t="s">
        <v>88</v>
      </c>
      <c r="E6" s="47"/>
      <c r="F6" s="32"/>
      <c r="G6" s="46"/>
      <c r="H6" s="10"/>
      <c r="I6" s="10">
        <v>1</v>
      </c>
      <c r="J6" s="10"/>
      <c r="K6" s="10"/>
      <c r="L6" s="10"/>
      <c r="M6" s="10"/>
      <c r="N6" s="10"/>
      <c r="O6" s="10"/>
    </row>
    <row r="7" spans="1:15">
      <c r="A7" s="9">
        <v>4</v>
      </c>
      <c r="B7" s="44" t="s">
        <v>292</v>
      </c>
      <c r="C7" s="34"/>
      <c r="D7" s="10"/>
      <c r="E7" s="48"/>
      <c r="F7" s="34"/>
      <c r="G7" s="46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49"/>
      <c r="D8" s="49"/>
      <c r="E8" s="50"/>
      <c r="F8" s="49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293</v>
      </c>
      <c r="B12" s="12"/>
      <c r="C12" s="12"/>
      <c r="D12" s="13"/>
      <c r="E12" s="14"/>
      <c r="F12" s="25"/>
      <c r="G12" s="25"/>
      <c r="H12" s="25"/>
      <c r="I12" s="20"/>
      <c r="J12" s="11" t="s">
        <v>294</v>
      </c>
      <c r="K12" s="12"/>
      <c r="L12" s="12"/>
      <c r="M12" s="13"/>
      <c r="N12" s="12"/>
      <c r="O12" s="19"/>
    </row>
    <row r="13" ht="45" customHeight="1" spans="1:15">
      <c r="A13" s="15" t="s">
        <v>295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7"/>
    <mergeCell ref="D2:D3"/>
    <mergeCell ref="D4:D5"/>
    <mergeCell ref="D6:D7"/>
    <mergeCell ref="E2:E3"/>
    <mergeCell ref="E4:E7"/>
    <mergeCell ref="F2:F3"/>
    <mergeCell ref="F4:F7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297</v>
      </c>
      <c r="H2" s="4"/>
      <c r="I2" s="4" t="s">
        <v>298</v>
      </c>
      <c r="J2" s="4"/>
      <c r="K2" s="6" t="s">
        <v>299</v>
      </c>
      <c r="L2" s="39" t="s">
        <v>300</v>
      </c>
      <c r="M2" s="17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40"/>
      <c r="M3" s="18"/>
    </row>
    <row r="4" spans="1:13">
      <c r="A4" s="37">
        <v>1</v>
      </c>
      <c r="B4" s="38"/>
      <c r="C4" s="37" t="s">
        <v>304</v>
      </c>
      <c r="D4" s="37"/>
      <c r="E4" s="37" t="s">
        <v>88</v>
      </c>
      <c r="F4" s="10" t="s">
        <v>305</v>
      </c>
      <c r="G4" s="10">
        <v>0</v>
      </c>
      <c r="H4" s="10">
        <v>0</v>
      </c>
      <c r="I4" s="10">
        <v>1</v>
      </c>
      <c r="J4" s="10">
        <v>0.5</v>
      </c>
      <c r="K4" s="10"/>
      <c r="L4" s="10"/>
      <c r="M4" s="10"/>
    </row>
    <row r="5" spans="1:13">
      <c r="A5" s="37">
        <v>2</v>
      </c>
      <c r="B5" s="38"/>
      <c r="C5" s="37" t="s">
        <v>306</v>
      </c>
      <c r="D5" s="37"/>
      <c r="E5" s="37" t="s">
        <v>88</v>
      </c>
      <c r="F5" s="10" t="s">
        <v>305</v>
      </c>
      <c r="G5" s="10">
        <v>0</v>
      </c>
      <c r="H5" s="10">
        <v>0.5</v>
      </c>
      <c r="I5" s="10">
        <v>1</v>
      </c>
      <c r="J5" s="10">
        <v>0</v>
      </c>
      <c r="K5" s="10"/>
      <c r="L5" s="10"/>
      <c r="M5" s="10"/>
    </row>
    <row r="6" spans="1:13">
      <c r="A6" s="37">
        <v>3</v>
      </c>
      <c r="B6" s="38"/>
      <c r="C6" s="37" t="s">
        <v>307</v>
      </c>
      <c r="D6" s="37"/>
      <c r="E6" s="37" t="s">
        <v>88</v>
      </c>
      <c r="F6" s="10" t="s">
        <v>305</v>
      </c>
      <c r="G6" s="10">
        <v>0</v>
      </c>
      <c r="H6" s="10">
        <v>0</v>
      </c>
      <c r="I6" s="10">
        <v>1</v>
      </c>
      <c r="J6" s="10">
        <v>0</v>
      </c>
      <c r="K6" s="10"/>
      <c r="L6" s="10"/>
      <c r="M6" s="10"/>
    </row>
    <row r="7" spans="1:13">
      <c r="A7" s="37">
        <v>4</v>
      </c>
      <c r="B7" s="38"/>
      <c r="C7" s="37" t="s">
        <v>308</v>
      </c>
      <c r="D7" s="37"/>
      <c r="E7" s="37" t="s">
        <v>88</v>
      </c>
      <c r="F7" s="10" t="s">
        <v>305</v>
      </c>
      <c r="G7" s="10">
        <v>1</v>
      </c>
      <c r="H7" s="10">
        <v>0</v>
      </c>
      <c r="I7" s="10"/>
      <c r="J7" s="10"/>
      <c r="K7" s="10"/>
      <c r="L7" s="10"/>
      <c r="M7" s="10"/>
    </row>
    <row r="8" spans="1:13">
      <c r="A8" s="37">
        <v>5</v>
      </c>
      <c r="B8" s="38"/>
      <c r="C8" s="37" t="s">
        <v>309</v>
      </c>
      <c r="D8" s="37"/>
      <c r="E8" s="37" t="s">
        <v>88</v>
      </c>
      <c r="F8" s="10" t="s">
        <v>305</v>
      </c>
      <c r="G8" s="10">
        <v>1</v>
      </c>
      <c r="H8" s="10">
        <v>0</v>
      </c>
      <c r="I8" s="10"/>
      <c r="J8" s="10"/>
      <c r="K8" s="9"/>
      <c r="L8" s="9"/>
      <c r="M8" s="9"/>
    </row>
    <row r="9" spans="1:13">
      <c r="A9" s="37">
        <v>6</v>
      </c>
      <c r="B9" s="38"/>
      <c r="C9" s="37" t="s">
        <v>310</v>
      </c>
      <c r="D9" s="37"/>
      <c r="E9" s="37" t="s">
        <v>311</v>
      </c>
      <c r="F9" s="10" t="s">
        <v>305</v>
      </c>
      <c r="G9" s="10">
        <v>0.5</v>
      </c>
      <c r="H9" s="10">
        <v>0</v>
      </c>
      <c r="I9" s="10">
        <v>1</v>
      </c>
      <c r="J9" s="10">
        <v>0</v>
      </c>
      <c r="K9" s="9"/>
      <c r="L9" s="9"/>
      <c r="M9" s="9"/>
    </row>
    <row r="10" s="2" customFormat="1" ht="18.75" spans="1:13">
      <c r="A10" s="37">
        <v>7</v>
      </c>
      <c r="B10" s="38"/>
      <c r="C10" s="37" t="s">
        <v>312</v>
      </c>
      <c r="D10" s="37"/>
      <c r="E10" s="37" t="s">
        <v>311</v>
      </c>
      <c r="F10" s="10" t="s">
        <v>305</v>
      </c>
      <c r="G10" s="10">
        <v>0.5</v>
      </c>
      <c r="H10" s="10">
        <v>0</v>
      </c>
      <c r="I10" s="10">
        <v>1</v>
      </c>
      <c r="J10" s="10">
        <v>0</v>
      </c>
      <c r="K10" s="41"/>
      <c r="L10" s="42"/>
      <c r="M10" s="42"/>
    </row>
    <row r="11" s="2" customFormat="1" ht="18" customHeight="1" spans="1:13">
      <c r="A11" s="37">
        <v>8</v>
      </c>
      <c r="B11" s="38"/>
      <c r="C11" s="37" t="s">
        <v>313</v>
      </c>
      <c r="D11" s="37"/>
      <c r="E11" s="37" t="s">
        <v>311</v>
      </c>
      <c r="F11" s="10" t="s">
        <v>305</v>
      </c>
      <c r="G11" s="10">
        <v>0.5</v>
      </c>
      <c r="H11" s="10">
        <v>0</v>
      </c>
      <c r="I11" s="10">
        <v>1</v>
      </c>
      <c r="J11" s="10">
        <v>0</v>
      </c>
      <c r="K11" s="43"/>
      <c r="L11" s="43"/>
      <c r="M11" s="43"/>
    </row>
    <row r="12" ht="24" customHeight="1" spans="1:13">
      <c r="A12" s="37">
        <v>9</v>
      </c>
      <c r="B12" s="38"/>
      <c r="C12" s="37" t="s">
        <v>314</v>
      </c>
      <c r="D12" s="37"/>
      <c r="E12" s="37" t="s">
        <v>315</v>
      </c>
      <c r="F12" s="10" t="s">
        <v>305</v>
      </c>
      <c r="G12" s="10">
        <v>1</v>
      </c>
      <c r="H12" s="10">
        <v>0</v>
      </c>
      <c r="I12" s="10">
        <v>1.5</v>
      </c>
      <c r="J12" s="10">
        <v>0.5</v>
      </c>
      <c r="K12" s="16"/>
      <c r="L12" s="16"/>
      <c r="M12" s="16"/>
    </row>
    <row r="13" spans="1:13">
      <c r="A13" s="37">
        <v>10</v>
      </c>
      <c r="B13" s="38"/>
      <c r="C13" s="37" t="s">
        <v>316</v>
      </c>
      <c r="D13" s="37"/>
      <c r="E13" s="37" t="s">
        <v>315</v>
      </c>
      <c r="F13" s="10" t="s">
        <v>305</v>
      </c>
      <c r="G13" s="10">
        <v>0.5</v>
      </c>
      <c r="H13" s="10">
        <v>0</v>
      </c>
      <c r="I13" s="10">
        <v>1.5</v>
      </c>
      <c r="J13" s="10">
        <v>0.5</v>
      </c>
      <c r="K13" s="9"/>
      <c r="L13" s="9"/>
      <c r="M13" s="9"/>
    </row>
    <row r="14" spans="1:13">
      <c r="A14" s="37">
        <v>11</v>
      </c>
      <c r="B14" s="38"/>
      <c r="C14" s="37" t="s">
        <v>317</v>
      </c>
      <c r="D14" s="37"/>
      <c r="E14" s="37" t="s">
        <v>315</v>
      </c>
      <c r="F14" s="10" t="s">
        <v>305</v>
      </c>
      <c r="G14" s="10">
        <v>0.5</v>
      </c>
      <c r="H14" s="10">
        <v>0.5</v>
      </c>
      <c r="I14" s="10">
        <v>1.5</v>
      </c>
      <c r="J14" s="10">
        <v>0</v>
      </c>
      <c r="K14" s="9"/>
      <c r="L14" s="9"/>
      <c r="M14" s="9"/>
    </row>
    <row r="15" spans="1:13">
      <c r="A15" s="9"/>
      <c r="B15" s="38"/>
      <c r="C15" s="37"/>
      <c r="D15" s="37"/>
      <c r="E15" s="37"/>
      <c r="F15" s="10"/>
      <c r="G15" s="37"/>
      <c r="H15" s="37"/>
      <c r="I15" s="9"/>
      <c r="J15" s="9"/>
      <c r="K15" s="9"/>
      <c r="L15" s="9"/>
      <c r="M15" s="9"/>
    </row>
    <row r="16" spans="1:13">
      <c r="A16" s="9"/>
      <c r="B16" s="38"/>
      <c r="C16" s="37"/>
      <c r="D16" s="37"/>
      <c r="E16" s="37"/>
      <c r="F16" s="10"/>
      <c r="G16" s="37"/>
      <c r="H16" s="37"/>
      <c r="I16" s="9"/>
      <c r="J16" s="9"/>
      <c r="K16" s="9"/>
      <c r="L16" s="9"/>
      <c r="M16" s="9"/>
    </row>
    <row r="17" spans="1:13">
      <c r="A17" s="9"/>
      <c r="B17" s="38"/>
      <c r="C17" s="37"/>
      <c r="D17" s="37"/>
      <c r="E17" s="37"/>
      <c r="F17" s="10"/>
      <c r="G17" s="37"/>
      <c r="H17" s="37"/>
      <c r="I17" s="9"/>
      <c r="J17" s="9"/>
      <c r="K17" s="9"/>
      <c r="L17" s="9"/>
      <c r="M17" s="9"/>
    </row>
    <row r="18" spans="1:13">
      <c r="A18" s="9"/>
      <c r="B18" s="38"/>
      <c r="C18" s="37"/>
      <c r="D18" s="37"/>
      <c r="E18" s="37"/>
      <c r="F18" s="10"/>
      <c r="G18" s="37"/>
      <c r="H18" s="37"/>
      <c r="I18" s="9"/>
      <c r="J18" s="9"/>
      <c r="K18" s="9"/>
      <c r="L18" s="9"/>
      <c r="M18" s="9"/>
    </row>
    <row r="19" spans="1:13">
      <c r="A19" s="9"/>
      <c r="B19" s="38"/>
      <c r="C19" s="37"/>
      <c r="D19" s="37"/>
      <c r="E19" s="37"/>
      <c r="F19" s="10"/>
      <c r="G19" s="37"/>
      <c r="H19" s="37"/>
      <c r="I19" s="9"/>
      <c r="J19" s="9"/>
      <c r="K19" s="9"/>
      <c r="L19" s="9"/>
      <c r="M19" s="9"/>
    </row>
    <row r="20" spans="1:13">
      <c r="A20" s="9"/>
      <c r="B20" s="38"/>
      <c r="C20" s="37"/>
      <c r="D20" s="37"/>
      <c r="E20" s="37"/>
      <c r="F20" s="10"/>
      <c r="G20" s="37"/>
      <c r="H20" s="37"/>
      <c r="I20" s="9"/>
      <c r="J20" s="9"/>
      <c r="K20" s="9"/>
      <c r="L20" s="9"/>
      <c r="M20" s="9"/>
    </row>
    <row r="21" spans="1:13">
      <c r="A21" s="9"/>
      <c r="B21" s="38"/>
      <c r="C21" s="37"/>
      <c r="D21" s="37"/>
      <c r="E21" s="37"/>
      <c r="F21" s="10"/>
      <c r="G21" s="37"/>
      <c r="H21" s="37"/>
      <c r="I21" s="9"/>
      <c r="J21" s="9"/>
      <c r="K21" s="9"/>
      <c r="L21" s="9"/>
      <c r="M21" s="9"/>
    </row>
    <row r="22" spans="1:13">
      <c r="A22" s="9"/>
      <c r="B22" s="38"/>
      <c r="C22" s="37"/>
      <c r="D22" s="37"/>
      <c r="E22" s="37"/>
      <c r="F22" s="10"/>
      <c r="G22" s="37"/>
      <c r="H22" s="37"/>
      <c r="I22" s="9"/>
      <c r="J22" s="9"/>
      <c r="K22" s="9"/>
      <c r="L22" s="9"/>
      <c r="M22" s="9"/>
    </row>
    <row r="23" spans="1:13">
      <c r="A23" s="9"/>
      <c r="B23" s="38"/>
      <c r="C23" s="9"/>
      <c r="D23" s="37"/>
      <c r="E23" s="37"/>
      <c r="F23" s="10"/>
      <c r="G23" s="37"/>
      <c r="H23" s="37"/>
      <c r="I23" s="9"/>
      <c r="J23" s="9"/>
      <c r="K23" s="9"/>
      <c r="L23" s="9"/>
      <c r="M23" s="9"/>
    </row>
    <row r="24" spans="1:13">
      <c r="A24" s="9"/>
      <c r="B24" s="38"/>
      <c r="C24" s="9"/>
      <c r="D24" s="37"/>
      <c r="E24" s="37"/>
      <c r="F24" s="10"/>
      <c r="G24" s="37"/>
      <c r="H24" s="37"/>
      <c r="I24" s="9"/>
      <c r="J24" s="9"/>
      <c r="K24" s="9"/>
      <c r="L24" s="9"/>
      <c r="M24" s="9"/>
    </row>
    <row r="25" spans="1:13">
      <c r="A25" s="9"/>
      <c r="B25" s="38"/>
      <c r="C25" s="9"/>
      <c r="D25" s="37"/>
      <c r="E25" s="37"/>
      <c r="F25" s="10"/>
      <c r="G25" s="37"/>
      <c r="H25" s="37"/>
      <c r="I25" s="9"/>
      <c r="J25" s="9"/>
      <c r="K25" s="9"/>
      <c r="L25" s="9"/>
      <c r="M25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2 M13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首期洗水尺寸表</vt:lpstr>
      <vt:lpstr>中期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2023-12-29T08:41:12Z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