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优溢24SS\TAJJBM81734\12-22尾期第1批7547件\"/>
    </mc:Choice>
  </mc:AlternateContent>
  <xr:revisionPtr revIDLastSave="0" documentId="13_ncr:1_{8D0A4786-7BC1-4B29-9713-6EA903D22E2F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7547件" sheetId="5" r:id="rId7"/>
    <sheet name="验货尺寸表 (尾期第一批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首期!$A$1:$K$54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G17" i="16"/>
  <c r="F17" i="16"/>
  <c r="E17" i="16"/>
  <c r="C17" i="16"/>
  <c r="B17" i="16"/>
  <c r="G16" i="16"/>
  <c r="F16" i="16"/>
  <c r="E16" i="16"/>
  <c r="C16" i="16"/>
  <c r="B16" i="16"/>
  <c r="G15" i="16"/>
  <c r="F15" i="16"/>
  <c r="E15" i="16"/>
  <c r="C15" i="16"/>
  <c r="B15" i="16"/>
  <c r="G14" i="16"/>
  <c r="F14" i="16"/>
  <c r="E14" i="16"/>
  <c r="C14" i="16"/>
  <c r="B14" i="16"/>
  <c r="G13" i="16"/>
  <c r="F13" i="16"/>
  <c r="E13" i="16"/>
  <c r="C13" i="16"/>
  <c r="B13" i="16"/>
  <c r="G12" i="16"/>
  <c r="F12" i="16"/>
  <c r="E12" i="16"/>
  <c r="C12" i="16"/>
  <c r="B12" i="16"/>
  <c r="G11" i="16"/>
  <c r="F11" i="16"/>
  <c r="E11" i="16"/>
  <c r="C11" i="16"/>
  <c r="B11" i="16"/>
  <c r="G10" i="16"/>
  <c r="F10" i="16"/>
  <c r="E10" i="16"/>
  <c r="C10" i="16"/>
  <c r="B10" i="16"/>
  <c r="G9" i="16"/>
  <c r="F9" i="16"/>
  <c r="E9" i="16"/>
  <c r="C9" i="16"/>
  <c r="B9" i="16"/>
  <c r="G8" i="16"/>
  <c r="F8" i="16"/>
  <c r="E8" i="16"/>
  <c r="C8" i="16"/>
  <c r="B8" i="16"/>
  <c r="G7" i="16"/>
  <c r="F7" i="16"/>
  <c r="E7" i="16"/>
  <c r="C7" i="16"/>
  <c r="B7" i="16"/>
  <c r="G6" i="16"/>
  <c r="F6" i="16"/>
  <c r="E6" i="16"/>
  <c r="C6" i="16"/>
  <c r="B6" i="16"/>
  <c r="G17" i="15"/>
  <c r="F17" i="15"/>
  <c r="E17" i="15"/>
  <c r="C17" i="15"/>
  <c r="B17" i="15"/>
  <c r="G16" i="15"/>
  <c r="F16" i="15"/>
  <c r="E16" i="15"/>
  <c r="C16" i="15"/>
  <c r="B16" i="15"/>
  <c r="G15" i="15"/>
  <c r="F15" i="15"/>
  <c r="E15" i="15"/>
  <c r="C15" i="15"/>
  <c r="B15" i="15"/>
  <c r="G14" i="15"/>
  <c r="F14" i="15"/>
  <c r="E14" i="15"/>
  <c r="C14" i="15"/>
  <c r="B14" i="15"/>
  <c r="G13" i="15"/>
  <c r="F13" i="15"/>
  <c r="E13" i="15"/>
  <c r="C13" i="15"/>
  <c r="B13" i="15"/>
  <c r="G12" i="15"/>
  <c r="F12" i="15"/>
  <c r="E12" i="15"/>
  <c r="C12" i="15"/>
  <c r="B12" i="15"/>
  <c r="G11" i="15"/>
  <c r="F11" i="15"/>
  <c r="E11" i="15"/>
  <c r="C11" i="15"/>
  <c r="B11" i="15"/>
  <c r="G10" i="15"/>
  <c r="F10" i="15"/>
  <c r="E10" i="15"/>
  <c r="C10" i="15"/>
  <c r="B10" i="15"/>
  <c r="G9" i="15"/>
  <c r="F9" i="15"/>
  <c r="E9" i="15"/>
  <c r="C9" i="15"/>
  <c r="B9" i="15"/>
  <c r="G8" i="15"/>
  <c r="F8" i="15"/>
  <c r="E8" i="15"/>
  <c r="C8" i="15"/>
  <c r="B8" i="15"/>
  <c r="G7" i="15"/>
  <c r="F7" i="15"/>
  <c r="E7" i="15"/>
  <c r="C7" i="15"/>
  <c r="B7" i="15"/>
  <c r="G6" i="15"/>
  <c r="F6" i="15"/>
  <c r="E6" i="15"/>
  <c r="C6" i="15"/>
  <c r="B6" i="15"/>
</calcChain>
</file>

<file path=xl/sharedStrings.xml><?xml version="1.0" encoding="utf-8"?>
<sst xmlns="http://schemas.openxmlformats.org/spreadsheetml/2006/main" count="1268" uniqueCount="412">
  <si>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</si>
  <si>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</si>
  <si>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</si>
  <si>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</si>
  <si>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</si>
  <si>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</si>
  <si>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</si>
  <si>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</si>
  <si>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</si>
  <si>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</si>
  <si>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</si>
  <si>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</si>
  <si>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</si>
  <si>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</si>
  <si>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</si>
  <si>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</si>
  <si>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</si>
  <si>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</si>
  <si>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</si>
  <si>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</si>
  <si>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</si>
  <si>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</si>
  <si>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</si>
  <si>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</si>
  <si>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</si>
  <si>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</si>
  <si>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</si>
  <si>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</si>
  <si>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</si>
  <si>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</si>
  <si>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</si>
  <si>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</si>
  <si>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</si>
  <si>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</si>
  <si>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</si>
  <si>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</si>
  <si>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</si>
  <si>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</si>
  <si>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</si>
  <si>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</si>
  <si>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</si>
  <si>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</si>
  <si>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</si>
  <si>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</si>
  <si>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</si>
  <si>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</si>
  <si>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</si>
  <si>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</si>
  <si>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</si>
  <si>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</si>
  <si>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</si>
  <si>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</si>
  <si>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</si>
  <si>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</si>
  <si>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</si>
  <si>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</si>
  <si>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</si>
  <si>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</si>
  <si>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</si>
  <si>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</si>
  <si>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</si>
  <si>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</si>
  <si>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</si>
  <si>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</si>
  <si>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2023/12/25-2/10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</si>
  <si>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</si>
  <si>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</si>
  <si>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</si>
  <si>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</si>
  <si>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</si>
  <si>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</si>
  <si>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</si>
  <si>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</si>
  <si>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8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</si>
  <si>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</si>
  <si>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</si>
  <si>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</si>
  <si>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</si>
  <si>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</si>
  <si>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</si>
  <si>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</si>
  <si>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</si>
  <si>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</si>
  <si>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</si>
  <si>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</si>
  <si>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</si>
  <si>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</si>
  <si>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</si>
  <si>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</si>
  <si>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</si>
  <si>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</si>
  <si>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</si>
  <si>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</si>
  <si>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</si>
  <si>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</si>
  <si>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</si>
  <si>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</si>
  <si>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</si>
  <si>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</si>
  <si>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</si>
  <si>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</si>
  <si>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</si>
  <si>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</si>
  <si>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</si>
  <si>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</si>
  <si>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</si>
  <si>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</si>
  <si>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</si>
  <si>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</si>
  <si>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</si>
  <si>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</si>
  <si>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</si>
  <si>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</si>
  <si>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</si>
  <si>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</si>
  <si>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</si>
  <si>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</si>
  <si>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</si>
  <si>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海灰蓝</t>
  </si>
  <si>
    <t>矿石蓝</t>
  </si>
  <si>
    <t>黑色</t>
  </si>
  <si>
    <t>白色</t>
  </si>
  <si>
    <t>冷木灰</t>
  </si>
  <si>
    <t>高级灰</t>
  </si>
  <si>
    <t>漫野绿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</si>
  <si>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</si>
  <si>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</si>
  <si>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</si>
  <si>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</si>
  <si>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</si>
  <si>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</si>
  <si>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</si>
  <si>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1.门筒尺寸偏短0.5CM，封筒不平服</t>
  </si>
  <si>
    <t>2.上领压线领咀处落坑，大小欠圆顺</t>
  </si>
  <si>
    <t>3.上袖容位不均匀，袖顶不圆顺</t>
  </si>
  <si>
    <t>4.埋夹骨位没对准，脚叉不顺直，有点喇叭形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</si>
  <si>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</si>
  <si>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</si>
  <si>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</si>
  <si>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</si>
  <si>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</si>
  <si>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</si>
  <si>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</si>
  <si>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</si>
  <si>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</si>
  <si>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</si>
  <si>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</si>
  <si>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</si>
  <si>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</si>
  <si>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</si>
  <si>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</si>
  <si>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</si>
  <si>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</si>
  <si>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</si>
  <si>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</si>
  <si>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</si>
  <si>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</si>
  <si>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</si>
  <si>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</si>
  <si>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</si>
  <si>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</si>
  <si>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</si>
  <si>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</si>
  <si>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</si>
  <si>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</si>
  <si>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</si>
  <si>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</si>
  <si>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</si>
  <si>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110</t>
  </si>
  <si>
    <t>+1</t>
  </si>
  <si>
    <t>/</t>
  </si>
  <si>
    <t>腰围</t>
  </si>
  <si>
    <t>108</t>
  </si>
  <si>
    <t>摆围</t>
  </si>
  <si>
    <t>±0.5</t>
  </si>
  <si>
    <t>+0.5</t>
  </si>
  <si>
    <t>肩宽</t>
  </si>
  <si>
    <t>袖长</t>
  </si>
  <si>
    <t>±0.3</t>
  </si>
  <si>
    <t>袖肥/2</t>
  </si>
  <si>
    <t>-0.2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</si>
  <si>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</si>
  <si>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</si>
  <si>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</si>
  <si>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</si>
  <si>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</si>
  <si>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</si>
  <si>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</si>
  <si>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</si>
  <si>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</si>
  <si>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</si>
  <si>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</si>
  <si>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</si>
  <si>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</si>
  <si>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</si>
  <si>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</si>
  <si>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</si>
  <si>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</si>
  <si>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</si>
  <si>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</si>
  <si>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</si>
  <si>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</si>
  <si>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</si>
  <si>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</si>
  <si>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</si>
  <si>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</si>
  <si>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1、领咀压线有大小。欠圆顺</t>
  </si>
  <si>
    <t>2、脚叉打枣有歪斜</t>
  </si>
  <si>
    <t>3、线头</t>
  </si>
  <si>
    <t>【整改的严重缺陷及整改复核时间】</t>
  </si>
  <si>
    <t>以上问题车间已整改</t>
  </si>
  <si>
    <t>样品规格  SAMPLE SPEC</t>
  </si>
  <si>
    <t>3XL</t>
  </si>
  <si>
    <t>藏青</t>
  </si>
  <si>
    <t>+0.2 /</t>
  </si>
  <si>
    <t>+0.3  +0.2</t>
  </si>
  <si>
    <t>+0.2  /</t>
  </si>
  <si>
    <t>+0.5  +0.5</t>
  </si>
  <si>
    <t>+0.4  +0.5</t>
  </si>
  <si>
    <t>/  /</t>
  </si>
  <si>
    <t>+0.3  /</t>
  </si>
  <si>
    <t>+2 +1</t>
  </si>
  <si>
    <t>+1.5  +1.2</t>
  </si>
  <si>
    <t>+2  +1.5</t>
  </si>
  <si>
    <t>+2  +2</t>
  </si>
  <si>
    <t>+1  +1</t>
  </si>
  <si>
    <t>/ +1</t>
  </si>
  <si>
    <t>+2  +1</t>
  </si>
  <si>
    <t>+0.4 +0.2</t>
  </si>
  <si>
    <t>+0.5  +0.3</t>
  </si>
  <si>
    <t>+0.2  +0.2</t>
  </si>
  <si>
    <t>+0.3  +0.3</t>
  </si>
  <si>
    <t>+0.4  +0.2</t>
  </si>
  <si>
    <t>+0.2  +0.3</t>
  </si>
  <si>
    <t>+0.5  +0.2</t>
  </si>
  <si>
    <t>/  -0.2</t>
  </si>
  <si>
    <t>-0.2  /</t>
  </si>
  <si>
    <t>-0.3  -0.2</t>
  </si>
  <si>
    <t>-0.2 -0.2</t>
  </si>
  <si>
    <t>-0.2  -0.2</t>
  </si>
  <si>
    <t>-0.4  -0.2</t>
  </si>
  <si>
    <t>+0.2 +0.3</t>
  </si>
  <si>
    <t>-0.2 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</si>
  <si>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</si>
  <si>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</si>
  <si>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</si>
  <si>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</si>
  <si>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</si>
  <si>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</si>
  <si>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</si>
  <si>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</si>
  <si>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</si>
  <si>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</si>
  <si>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</si>
  <si>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</si>
  <si>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</si>
  <si>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</si>
  <si>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</si>
  <si>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</si>
  <si>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</si>
  <si>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</si>
  <si>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</si>
  <si>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</si>
  <si>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</si>
  <si>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</si>
  <si>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</si>
  <si>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</si>
  <si>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</si>
  <si>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</si>
  <si>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</si>
  <si>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</si>
  <si>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</si>
  <si>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</si>
  <si>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</si>
  <si>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</si>
  <si>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</si>
  <si>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</si>
  <si>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</si>
  <si>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</si>
  <si>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</si>
  <si>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</si>
  <si>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</si>
  <si>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</si>
  <si>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</si>
  <si>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</si>
  <si>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</si>
  <si>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</si>
  <si>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</si>
  <si>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</si>
  <si>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</si>
  <si>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</si>
  <si>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</si>
  <si>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</si>
  <si>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</si>
  <si>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黑色/冷木灰</t>
  </si>
  <si>
    <t>藏青/海灰蓝</t>
  </si>
  <si>
    <t>矿石蓝/白色</t>
  </si>
  <si>
    <t>/  /  /  /</t>
  </si>
  <si>
    <t>+0.4 +0 +0.5 +0.2</t>
  </si>
  <si>
    <t>+0.3 +0 +0.2 +0.3</t>
  </si>
  <si>
    <t>+0 +0.5 +0 +0</t>
  </si>
  <si>
    <t>+2 +2 +1.2 +1.5</t>
  </si>
  <si>
    <t>+1 +1 +2 +1.5</t>
  </si>
  <si>
    <t>+1 +1 +0.5 +0.3</t>
  </si>
  <si>
    <t>+2 +1  +1.5 +1</t>
  </si>
  <si>
    <t>+1 +1 +1 +0.5</t>
  </si>
  <si>
    <t>+1 +1.5 +1.2 +1</t>
  </si>
  <si>
    <t>+1 +0.5 +0 +0.5</t>
  </si>
  <si>
    <t>+0.8 +1 +2 +1.5</t>
  </si>
  <si>
    <t>+2 +0.5 +2 +1.5</t>
  </si>
  <si>
    <t>+2 +1.5 +1 +2</t>
  </si>
  <si>
    <t>+0 +0 +0.6 +0.5</t>
  </si>
  <si>
    <t>+1 +1 +1.5 +1</t>
  </si>
  <si>
    <t>+0.3 +0 +0.2 +0</t>
  </si>
  <si>
    <t>+0.2 +0.3 +0.3 +0.5</t>
  </si>
  <si>
    <t>+0.2 +0 +0.2 +0</t>
  </si>
  <si>
    <t>-0.2 -0.2 -0.5 +0</t>
  </si>
  <si>
    <t>-0.2 +0 -0.5 +0</t>
  </si>
  <si>
    <t>+0.2 +0.3 +0.3 +0</t>
  </si>
  <si>
    <t>-0.2 +0 +0 -0.3</t>
  </si>
  <si>
    <t>+0 +0 +0.2 +0.5</t>
  </si>
  <si>
    <t>-0.3 +0 +0 -0.2</t>
  </si>
  <si>
    <t>-0.2 -0.5 +0 -0.3</t>
  </si>
  <si>
    <t>-0.4 -0.2 -0.3 -0.4</t>
  </si>
  <si>
    <t>-0.2 -0.3 +0 -0.2</t>
  </si>
  <si>
    <t>+0 -0.2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</si>
  <si>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</si>
  <si>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</si>
  <si>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</si>
  <si>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</si>
  <si>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</si>
  <si>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</si>
  <si>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</si>
  <si>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</si>
  <si>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</si>
  <si>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</si>
  <si>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</si>
  <si>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</si>
  <si>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</si>
  <si>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</si>
  <si>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</si>
  <si>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</si>
  <si>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K2324094</t>
  </si>
  <si>
    <t>高弹珠地布</t>
  </si>
  <si>
    <t>新颜</t>
  </si>
  <si>
    <t>K2323802</t>
  </si>
  <si>
    <t>K2325632</t>
  </si>
  <si>
    <t>K2326370</t>
  </si>
  <si>
    <t>K2324757</t>
  </si>
  <si>
    <t>K2324759</t>
  </si>
  <si>
    <t>K2325630</t>
  </si>
  <si>
    <t>蓝黑</t>
  </si>
  <si>
    <t>K2326536</t>
  </si>
  <si>
    <t>制表时间：2023/11/2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</si>
  <si>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</si>
  <si>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</si>
  <si>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</si>
  <si>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</si>
  <si>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</si>
  <si>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</si>
  <si>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</si>
  <si>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</si>
  <si>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</si>
  <si>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</si>
  <si>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</si>
  <si>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</si>
  <si>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</si>
  <si>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</si>
  <si>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</si>
  <si>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</si>
  <si>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</si>
  <si>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</si>
  <si>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</si>
  <si>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</si>
  <si>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</si>
  <si>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</si>
  <si>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</si>
  <si>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</si>
  <si>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</si>
  <si>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</si>
  <si>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</si>
  <si>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</si>
  <si>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</si>
  <si>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</si>
  <si>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制表时间：2023/11/5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</si>
  <si>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</si>
  <si>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</si>
  <si>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</si>
  <si>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</si>
  <si>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</si>
  <si>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</si>
  <si>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</si>
  <si>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</si>
  <si>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</si>
  <si>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</si>
  <si>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</si>
  <si>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</si>
  <si>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</si>
  <si>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</si>
  <si>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</si>
  <si>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</si>
  <si>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</si>
  <si>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</si>
  <si>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</si>
  <si>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</si>
  <si>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制表时间：2023/11/13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</si>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</sst>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family val="2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family val="2"/>
    </font>
    <font>
      <sz val="10"/>
      <name val="仿宋_GB2312"/>
      <charset val="134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7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5" applyFont="1"/>
    <xf numFmtId="0" fontId="17" fillId="0" borderId="0" xfId="5"/>
    <xf numFmtId="49" fontId="16" fillId="0" borderId="0" xfId="5" applyNumberFormat="1" applyFont="1"/>
    <xf numFmtId="0" fontId="19" fillId="0" borderId="2" xfId="4" applyFont="1" applyBorder="1" applyAlignment="1">
      <alignment horizontal="left" vertical="center"/>
    </xf>
    <xf numFmtId="0" fontId="19" fillId="0" borderId="2" xfId="4" applyFont="1" applyBorder="1">
      <alignment vertical="center"/>
    </xf>
    <xf numFmtId="0" fontId="25" fillId="0" borderId="2" xfId="7" applyFont="1" applyBorder="1" applyAlignment="1">
      <alignment horizontal="center"/>
    </xf>
    <xf numFmtId="0" fontId="27" fillId="0" borderId="2" xfId="7" applyFont="1" applyBorder="1" applyAlignment="1">
      <alignment horizontal="center"/>
    </xf>
    <xf numFmtId="0" fontId="25" fillId="0" borderId="2" xfId="7" applyFont="1" applyBorder="1" applyAlignment="1">
      <alignment horizontal="left"/>
    </xf>
    <xf numFmtId="179" fontId="25" fillId="0" borderId="2" xfId="7" applyNumberFormat="1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49" fontId="25" fillId="0" borderId="2" xfId="12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/>
    </xf>
    <xf numFmtId="179" fontId="30" fillId="0" borderId="2" xfId="0" applyNumberFormat="1" applyFont="1" applyBorder="1" applyAlignment="1">
      <alignment horizontal="center" vertical="center"/>
    </xf>
    <xf numFmtId="0" fontId="31" fillId="0" borderId="2" xfId="11" applyFont="1" applyBorder="1" applyAlignment="1">
      <alignment horizontal="left"/>
    </xf>
    <xf numFmtId="0" fontId="32" fillId="0" borderId="2" xfId="11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shrinkToFit="1"/>
    </xf>
    <xf numFmtId="0" fontId="34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5" fillId="0" borderId="0" xfId="5" applyFont="1"/>
    <xf numFmtId="0" fontId="24" fillId="0" borderId="0" xfId="5" applyFont="1"/>
    <xf numFmtId="49" fontId="35" fillId="0" borderId="2" xfId="6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0" borderId="2" xfId="5" applyNumberFormat="1" applyFont="1" applyBorder="1" applyAlignment="1">
      <alignment horizontal="center"/>
    </xf>
    <xf numFmtId="0" fontId="23" fillId="0" borderId="0" xfId="5" applyFont="1"/>
    <xf numFmtId="14" fontId="23" fillId="0" borderId="0" xfId="5" applyNumberFormat="1" applyFont="1"/>
    <xf numFmtId="0" fontId="17" fillId="0" borderId="0" xfId="4" applyAlignment="1">
      <alignment horizontal="left" vertical="center"/>
    </xf>
    <xf numFmtId="0" fontId="37" fillId="0" borderId="10" xfId="4" applyFont="1" applyBorder="1" applyAlignment="1">
      <alignment horizontal="left" vertical="center"/>
    </xf>
    <xf numFmtId="0" fontId="20" fillId="0" borderId="11" xfId="4" applyFont="1" applyBorder="1" applyAlignment="1">
      <alignment horizontal="left" vertical="center"/>
    </xf>
    <xf numFmtId="0" fontId="37" fillId="0" borderId="11" xfId="4" applyFont="1" applyBorder="1" applyAlignment="1">
      <alignment horizontal="center" vertical="center"/>
    </xf>
    <xf numFmtId="0" fontId="24" fillId="0" borderId="11" xfId="4" applyFont="1" applyBorder="1">
      <alignment vertical="center"/>
    </xf>
    <xf numFmtId="0" fontId="37" fillId="0" borderId="11" xfId="4" applyFont="1" applyBorder="1">
      <alignment vertical="center"/>
    </xf>
    <xf numFmtId="0" fontId="20" fillId="0" borderId="12" xfId="4" applyFont="1" applyBorder="1" applyAlignment="1">
      <alignment horizontal="left" vertical="center"/>
    </xf>
    <xf numFmtId="0" fontId="20" fillId="0" borderId="13" xfId="4" applyFont="1" applyBorder="1" applyAlignment="1">
      <alignment horizontal="left" vertical="center"/>
    </xf>
    <xf numFmtId="0" fontId="37" fillId="0" borderId="14" xfId="4" applyFont="1" applyBorder="1">
      <alignment vertical="center"/>
    </xf>
    <xf numFmtId="0" fontId="37" fillId="0" borderId="12" xfId="4" applyFont="1" applyBorder="1">
      <alignment vertical="center"/>
    </xf>
    <xf numFmtId="0" fontId="37" fillId="0" borderId="14" xfId="4" applyFont="1" applyBorder="1" applyAlignment="1">
      <alignment horizontal="left" vertical="center"/>
    </xf>
    <xf numFmtId="0" fontId="37" fillId="0" borderId="12" xfId="4" applyFont="1" applyBorder="1" applyAlignment="1">
      <alignment horizontal="left" vertical="center"/>
    </xf>
    <xf numFmtId="0" fontId="37" fillId="0" borderId="15" xfId="4" applyFont="1" applyBorder="1">
      <alignment vertical="center"/>
    </xf>
    <xf numFmtId="0" fontId="20" fillId="0" borderId="16" xfId="4" applyFont="1" applyBorder="1" applyAlignment="1">
      <alignment horizontal="left" vertical="center"/>
    </xf>
    <xf numFmtId="0" fontId="37" fillId="0" borderId="16" xfId="4" applyFont="1" applyBorder="1">
      <alignment vertical="center"/>
    </xf>
    <xf numFmtId="0" fontId="24" fillId="0" borderId="16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37" fillId="0" borderId="10" xfId="4" applyFont="1" applyBorder="1">
      <alignment vertical="center"/>
    </xf>
    <xf numFmtId="0" fontId="24" fillId="0" borderId="12" xfId="4" applyFont="1" applyBorder="1" applyAlignment="1">
      <alignment horizontal="left" vertical="center"/>
    </xf>
    <xf numFmtId="0" fontId="24" fillId="0" borderId="12" xfId="4" applyFont="1" applyBorder="1">
      <alignment vertical="center"/>
    </xf>
    <xf numFmtId="0" fontId="24" fillId="0" borderId="16" xfId="4" applyFont="1" applyBorder="1">
      <alignment vertical="center"/>
    </xf>
    <xf numFmtId="0" fontId="37" fillId="0" borderId="11" xfId="4" applyFont="1" applyBorder="1" applyAlignment="1">
      <alignment horizontal="left" vertical="center"/>
    </xf>
    <xf numFmtId="0" fontId="37" fillId="0" borderId="15" xfId="4" applyFont="1" applyBorder="1" applyAlignment="1">
      <alignment horizontal="left" vertical="center"/>
    </xf>
    <xf numFmtId="58" fontId="24" fillId="0" borderId="16" xfId="4" applyNumberFormat="1" applyFont="1" applyBorder="1" applyAlignment="1">
      <alignment horizontal="center" vertical="center"/>
    </xf>
    <xf numFmtId="0" fontId="24" fillId="0" borderId="13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4" fillId="0" borderId="28" xfId="4" applyFont="1" applyBorder="1" applyAlignment="1">
      <alignment horizontal="center" vertical="center"/>
    </xf>
    <xf numFmtId="0" fontId="37" fillId="0" borderId="27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 wrapText="1"/>
    </xf>
    <xf numFmtId="0" fontId="17" fillId="0" borderId="28" xfId="4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35" fillId="0" borderId="0" xfId="5" applyFont="1" applyAlignment="1">
      <alignment horizontal="center"/>
    </xf>
    <xf numFmtId="0" fontId="16" fillId="0" borderId="2" xfId="5" applyFont="1" applyBorder="1"/>
    <xf numFmtId="0" fontId="24" fillId="0" borderId="2" xfId="0" applyFont="1" applyBorder="1" applyAlignment="1">
      <alignment horizontal="center" shrinkToFit="1"/>
    </xf>
    <xf numFmtId="0" fontId="20" fillId="0" borderId="2" xfId="0" applyFont="1" applyBorder="1" applyAlignment="1">
      <alignment horizontal="center" shrinkToFit="1"/>
    </xf>
    <xf numFmtId="0" fontId="41" fillId="0" borderId="2" xfId="0" applyFont="1" applyBorder="1" applyAlignment="1">
      <alignment horizontal="center" vertical="center"/>
    </xf>
    <xf numFmtId="0" fontId="42" fillId="0" borderId="2" xfId="10" applyFont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180" fontId="2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49" fontId="45" fillId="0" borderId="2" xfId="6" applyNumberFormat="1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0" fontId="38" fillId="0" borderId="10" xfId="4" applyFont="1" applyBorder="1" applyAlignment="1">
      <alignment horizontal="center" vertical="center"/>
    </xf>
    <xf numFmtId="0" fontId="38" fillId="0" borderId="11" xfId="4" applyFont="1" applyBorder="1" applyAlignment="1">
      <alignment horizontal="center" vertical="center"/>
    </xf>
    <xf numFmtId="0" fontId="38" fillId="0" borderId="14" xfId="4" applyFont="1" applyBorder="1" applyAlignment="1">
      <alignment horizontal="left" vertical="center"/>
    </xf>
    <xf numFmtId="0" fontId="38" fillId="0" borderId="12" xfId="4" applyFont="1" applyBorder="1" applyAlignment="1">
      <alignment horizontal="left" vertical="center"/>
    </xf>
    <xf numFmtId="0" fontId="38" fillId="0" borderId="14" xfId="4" applyFont="1" applyBorder="1">
      <alignment vertical="center"/>
    </xf>
    <xf numFmtId="49" fontId="20" fillId="0" borderId="12" xfId="4" applyNumberFormat="1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46" fillId="0" borderId="15" xfId="4" applyFont="1" applyBorder="1">
      <alignment vertical="center"/>
    </xf>
    <xf numFmtId="0" fontId="38" fillId="0" borderId="10" xfId="4" applyFont="1" applyBorder="1">
      <alignment vertical="center"/>
    </xf>
    <xf numFmtId="0" fontId="17" fillId="0" borderId="11" xfId="4" applyBorder="1" applyAlignment="1">
      <alignment horizontal="left" vertical="center"/>
    </xf>
    <xf numFmtId="0" fontId="17" fillId="0" borderId="11" xfId="4" applyBorder="1">
      <alignment vertical="center"/>
    </xf>
    <xf numFmtId="0" fontId="38" fillId="0" borderId="11" xfId="4" applyFont="1" applyBorder="1">
      <alignment vertical="center"/>
    </xf>
    <xf numFmtId="0" fontId="17" fillId="0" borderId="12" xfId="4" applyBorder="1" applyAlignment="1">
      <alignment horizontal="left" vertical="center"/>
    </xf>
    <xf numFmtId="0" fontId="17" fillId="0" borderId="12" xfId="4" applyBorder="1">
      <alignment vertical="center"/>
    </xf>
    <xf numFmtId="0" fontId="38" fillId="0" borderId="12" xfId="4" applyFont="1" applyBorder="1">
      <alignment vertical="center"/>
    </xf>
    <xf numFmtId="0" fontId="38" fillId="0" borderId="14" xfId="4" applyFont="1" applyBorder="1" applyAlignment="1">
      <alignment horizontal="center" vertical="center"/>
    </xf>
    <xf numFmtId="0" fontId="38" fillId="0" borderId="12" xfId="4" applyFont="1" applyBorder="1" applyAlignment="1">
      <alignment horizontal="center" vertical="center"/>
    </xf>
    <xf numFmtId="0" fontId="39" fillId="0" borderId="37" xfId="4" applyFont="1" applyBorder="1">
      <alignment vertical="center"/>
    </xf>
    <xf numFmtId="0" fontId="39" fillId="0" borderId="38" xfId="4" applyFont="1" applyBorder="1">
      <alignment vertical="center"/>
    </xf>
    <xf numFmtId="58" fontId="17" fillId="0" borderId="38" xfId="4" applyNumberFormat="1" applyBorder="1">
      <alignment vertical="center"/>
    </xf>
    <xf numFmtId="0" fontId="20" fillId="0" borderId="25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16" fillId="0" borderId="0" xfId="5" applyFont="1" applyAlignment="1">
      <alignment horizontal="left"/>
    </xf>
    <xf numFmtId="0" fontId="19" fillId="0" borderId="46" xfId="4" applyFont="1" applyBorder="1" applyAlignment="1">
      <alignment horizontal="left" vertical="center"/>
    </xf>
    <xf numFmtId="0" fontId="19" fillId="0" borderId="49" xfId="4" applyFont="1" applyBorder="1">
      <alignment vertical="center"/>
    </xf>
    <xf numFmtId="0" fontId="25" fillId="0" borderId="7" xfId="7" applyFont="1" applyBorder="1" applyAlignment="1">
      <alignment horizontal="center"/>
    </xf>
    <xf numFmtId="0" fontId="27" fillId="0" borderId="7" xfId="7" applyFont="1" applyBorder="1" applyAlignment="1">
      <alignment horizontal="center"/>
    </xf>
    <xf numFmtId="0" fontId="25" fillId="0" borderId="4" xfId="7" applyFont="1" applyBorder="1" applyAlignment="1">
      <alignment horizontal="center"/>
    </xf>
    <xf numFmtId="49" fontId="25" fillId="0" borderId="4" xfId="12" applyNumberFormat="1" applyFont="1" applyBorder="1" applyAlignment="1">
      <alignment horizontal="center" vertical="center"/>
    </xf>
    <xf numFmtId="0" fontId="33" fillId="0" borderId="51" xfId="0" applyFont="1" applyBorder="1" applyAlignment="1">
      <alignment shrinkToFit="1"/>
    </xf>
    <xf numFmtId="0" fontId="29" fillId="0" borderId="52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81" fontId="27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49" fontId="35" fillId="0" borderId="12" xfId="6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81" fontId="27" fillId="0" borderId="12" xfId="0" applyNumberFormat="1" applyFont="1" applyBorder="1" applyAlignment="1">
      <alignment horizontal="center" vertical="center"/>
    </xf>
    <xf numFmtId="0" fontId="16" fillId="0" borderId="12" xfId="5" applyFont="1" applyBorder="1"/>
    <xf numFmtId="0" fontId="27" fillId="0" borderId="58" xfId="0" applyFont="1" applyBorder="1" applyAlignment="1">
      <alignment horizontal="center" vertical="center"/>
    </xf>
    <xf numFmtId="49" fontId="35" fillId="0" borderId="58" xfId="6" applyNumberFormat="1" applyFont="1" applyBorder="1" applyAlignment="1">
      <alignment horizontal="center" vertical="center"/>
    </xf>
    <xf numFmtId="49" fontId="16" fillId="0" borderId="60" xfId="5" applyNumberFormat="1" applyFont="1" applyBorder="1" applyAlignment="1">
      <alignment horizontal="center"/>
    </xf>
    <xf numFmtId="49" fontId="35" fillId="0" borderId="60" xfId="6" applyNumberFormat="1" applyFont="1" applyBorder="1" applyAlignment="1">
      <alignment horizontal="center" vertical="center"/>
    </xf>
    <xf numFmtId="49" fontId="35" fillId="0" borderId="61" xfId="6" applyNumberFormat="1" applyFont="1" applyBorder="1" applyAlignment="1">
      <alignment horizontal="center" vertical="center"/>
    </xf>
    <xf numFmtId="0" fontId="38" fillId="0" borderId="40" xfId="4" applyFont="1" applyBorder="1">
      <alignment vertical="center"/>
    </xf>
    <xf numFmtId="0" fontId="17" fillId="0" borderId="41" xfId="4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17" fillId="0" borderId="41" xfId="4" applyBorder="1">
      <alignment vertical="center"/>
    </xf>
    <xf numFmtId="0" fontId="38" fillId="0" borderId="41" xfId="4" applyFont="1" applyBorder="1">
      <alignment vertical="center"/>
    </xf>
    <xf numFmtId="0" fontId="38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38" fillId="0" borderId="41" xfId="4" applyFont="1" applyBorder="1" applyAlignment="1">
      <alignment horizontal="center" vertical="center"/>
    </xf>
    <xf numFmtId="0" fontId="17" fillId="0" borderId="41" xfId="4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7" fillId="0" borderId="12" xfId="4" applyBorder="1" applyAlignment="1">
      <alignment horizontal="center" vertical="center"/>
    </xf>
    <xf numFmtId="0" fontId="48" fillId="0" borderId="66" xfId="4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20" fillId="0" borderId="2" xfId="4" applyNumberFormat="1" applyFont="1" applyBorder="1" applyAlignment="1">
      <alignment horizontal="center" vertical="center"/>
    </xf>
    <xf numFmtId="9" fontId="20" fillId="0" borderId="0" xfId="4" applyNumberFormat="1" applyFont="1" applyAlignment="1">
      <alignment horizontal="center" vertical="center"/>
    </xf>
    <xf numFmtId="9" fontId="20" fillId="0" borderId="41" xfId="4" applyNumberFormat="1" applyFont="1" applyBorder="1" applyAlignment="1">
      <alignment horizontal="center" vertical="center"/>
    </xf>
    <xf numFmtId="9" fontId="20" fillId="0" borderId="12" xfId="4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39" fillId="0" borderId="30" xfId="4" applyFont="1" applyBorder="1">
      <alignment vertical="center"/>
    </xf>
    <xf numFmtId="0" fontId="39" fillId="0" borderId="31" xfId="4" applyFont="1" applyBorder="1">
      <alignment vertical="center"/>
    </xf>
    <xf numFmtId="0" fontId="20" fillId="0" borderId="69" xfId="4" applyFont="1" applyBorder="1">
      <alignment vertical="center"/>
    </xf>
    <xf numFmtId="0" fontId="39" fillId="0" borderId="69" xfId="4" applyFont="1" applyBorder="1">
      <alignment vertical="center"/>
    </xf>
    <xf numFmtId="58" fontId="17" fillId="0" borderId="31" xfId="4" applyNumberFormat="1" applyBorder="1">
      <alignment vertical="center"/>
    </xf>
    <xf numFmtId="0" fontId="20" fillId="0" borderId="45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38" fillId="0" borderId="2" xfId="4" applyFont="1" applyBorder="1" applyAlignment="1">
      <alignment horizontal="center" vertical="center"/>
    </xf>
    <xf numFmtId="0" fontId="51" fillId="0" borderId="28" xfId="4" applyFont="1" applyBorder="1" applyAlignment="1">
      <alignment horizontal="left" vertical="center"/>
    </xf>
    <xf numFmtId="0" fontId="53" fillId="0" borderId="76" xfId="0" applyFont="1" applyBorder="1"/>
    <xf numFmtId="0" fontId="53" fillId="0" borderId="2" xfId="0" applyFont="1" applyBorder="1"/>
    <xf numFmtId="0" fontId="53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52" fillId="0" borderId="74" xfId="0" applyFont="1" applyBorder="1" applyAlignment="1">
      <alignment horizontal="center" vertical="center" wrapText="1"/>
    </xf>
    <xf numFmtId="0" fontId="52" fillId="0" borderId="75" xfId="0" applyFont="1" applyBorder="1" applyAlignment="1">
      <alignment horizontal="center" vertical="center" wrapText="1"/>
    </xf>
    <xf numFmtId="0" fontId="52" fillId="0" borderId="79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47" fillId="0" borderId="9" xfId="4" applyFont="1" applyBorder="1" applyAlignment="1">
      <alignment horizontal="center" vertical="top"/>
    </xf>
    <xf numFmtId="0" fontId="20" fillId="0" borderId="31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17" fillId="0" borderId="31" xfId="4" applyBorder="1" applyAlignment="1">
      <alignment horizontal="center" vertical="center"/>
    </xf>
    <xf numFmtId="0" fontId="17" fillId="0" borderId="42" xfId="4" applyBorder="1" applyAlignment="1">
      <alignment horizontal="center" vertical="center"/>
    </xf>
    <xf numFmtId="0" fontId="38" fillId="0" borderId="10" xfId="4" applyFont="1" applyBorder="1" applyAlignment="1">
      <alignment horizontal="center" vertical="center"/>
    </xf>
    <xf numFmtId="0" fontId="38" fillId="0" borderId="11" xfId="4" applyFont="1" applyBorder="1" applyAlignment="1">
      <alignment horizontal="center" vertical="center"/>
    </xf>
    <xf numFmtId="0" fontId="38" fillId="0" borderId="25" xfId="4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/>
    </xf>
    <xf numFmtId="0" fontId="39" fillId="0" borderId="11" xfId="4" applyFont="1" applyBorder="1" applyAlignment="1">
      <alignment horizontal="center" vertical="center"/>
    </xf>
    <xf numFmtId="0" fontId="39" fillId="0" borderId="25" xfId="4" applyFont="1" applyBorder="1" applyAlignment="1">
      <alignment horizontal="center" vertical="center"/>
    </xf>
    <xf numFmtId="0" fontId="20" fillId="0" borderId="12" xfId="4" applyFont="1" applyBorder="1" applyAlignment="1">
      <alignment horizontal="left" vertical="center"/>
    </xf>
    <xf numFmtId="0" fontId="20" fillId="0" borderId="13" xfId="4" applyFont="1" applyBorder="1" applyAlignment="1">
      <alignment horizontal="left" vertical="center"/>
    </xf>
    <xf numFmtId="0" fontId="38" fillId="0" borderId="14" xfId="4" applyFont="1" applyBorder="1" applyAlignment="1">
      <alignment horizontal="left" vertical="center"/>
    </xf>
    <xf numFmtId="0" fontId="38" fillId="0" borderId="12" xfId="4" applyFont="1" applyBorder="1" applyAlignment="1">
      <alignment horizontal="left" vertical="center"/>
    </xf>
    <xf numFmtId="14" fontId="20" fillId="0" borderId="12" xfId="4" applyNumberFormat="1" applyFont="1" applyBorder="1" applyAlignment="1">
      <alignment horizontal="center" vertical="center"/>
    </xf>
    <xf numFmtId="14" fontId="20" fillId="0" borderId="13" xfId="4" applyNumberFormat="1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20" fillId="0" borderId="62" xfId="4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/>
    </xf>
    <xf numFmtId="0" fontId="38" fillId="0" borderId="15" xfId="4" applyFont="1" applyBorder="1" applyAlignment="1">
      <alignment horizontal="left" vertical="center"/>
    </xf>
    <xf numFmtId="0" fontId="38" fillId="0" borderId="16" xfId="4" applyFont="1" applyBorder="1" applyAlignment="1">
      <alignment horizontal="left" vertical="center"/>
    </xf>
    <xf numFmtId="14" fontId="20" fillId="0" borderId="16" xfId="4" applyNumberFormat="1" applyFont="1" applyBorder="1" applyAlignment="1">
      <alignment horizontal="center" vertical="center"/>
    </xf>
    <xf numFmtId="14" fontId="20" fillId="0" borderId="26" xfId="4" applyNumberFormat="1" applyFont="1" applyBorder="1" applyAlignment="1">
      <alignment horizontal="center" vertical="center"/>
    </xf>
    <xf numFmtId="0" fontId="38" fillId="0" borderId="63" xfId="4" applyFont="1" applyBorder="1" applyAlignment="1">
      <alignment horizontal="left" vertical="center"/>
    </xf>
    <xf numFmtId="0" fontId="38" fillId="0" borderId="9" xfId="4" applyFont="1" applyBorder="1" applyAlignment="1">
      <alignment horizontal="left" vertical="center"/>
    </xf>
    <xf numFmtId="0" fontId="38" fillId="0" borderId="22" xfId="4" applyFont="1" applyBorder="1" applyAlignment="1">
      <alignment horizontal="left" vertical="center"/>
    </xf>
    <xf numFmtId="0" fontId="38" fillId="0" borderId="71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38" fillId="0" borderId="26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 wrapText="1"/>
    </xf>
    <xf numFmtId="0" fontId="38" fillId="0" borderId="36" xfId="4" applyFont="1" applyBorder="1" applyAlignment="1">
      <alignment horizontal="left" vertical="center" wrapText="1"/>
    </xf>
    <xf numFmtId="0" fontId="38" fillId="0" borderId="29" xfId="4" applyFont="1" applyBorder="1" applyAlignment="1">
      <alignment horizontal="left" vertical="center" wrapText="1"/>
    </xf>
    <xf numFmtId="0" fontId="38" fillId="0" borderId="64" xfId="4" applyFont="1" applyBorder="1" applyAlignment="1">
      <alignment horizontal="left" vertical="center"/>
    </xf>
    <xf numFmtId="0" fontId="38" fillId="0" borderId="65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9" fillId="0" borderId="39" xfId="0" applyFont="1" applyBorder="1" applyAlignment="1">
      <alignment horizontal="left" vertical="center"/>
    </xf>
    <xf numFmtId="0" fontId="39" fillId="0" borderId="38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9" fontId="20" fillId="0" borderId="23" xfId="4" applyNumberFormat="1" applyFont="1" applyBorder="1" applyAlignment="1">
      <alignment horizontal="left" vertical="center"/>
    </xf>
    <xf numFmtId="9" fontId="20" fillId="0" borderId="18" xfId="4" applyNumberFormat="1" applyFont="1" applyBorder="1" applyAlignment="1">
      <alignment horizontal="left" vertical="center"/>
    </xf>
    <xf numFmtId="9" fontId="20" fillId="0" borderId="27" xfId="4" applyNumberFormat="1" applyFont="1" applyBorder="1" applyAlignment="1">
      <alignment horizontal="left" vertical="center"/>
    </xf>
    <xf numFmtId="9" fontId="20" fillId="0" borderId="35" xfId="4" applyNumberFormat="1" applyFont="1" applyBorder="1" applyAlignment="1">
      <alignment horizontal="left" vertical="center"/>
    </xf>
    <xf numFmtId="9" fontId="20" fillId="0" borderId="36" xfId="4" applyNumberFormat="1" applyFont="1" applyBorder="1" applyAlignment="1">
      <alignment horizontal="left" vertical="center"/>
    </xf>
    <xf numFmtId="9" fontId="20" fillId="0" borderId="29" xfId="4" applyNumberFormat="1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37" fillId="0" borderId="45" xfId="4" applyFont="1" applyBorder="1" applyAlignment="1">
      <alignment horizontal="left" vertical="center"/>
    </xf>
    <xf numFmtId="0" fontId="37" fillId="0" borderId="14" xfId="4" applyFont="1" applyBorder="1" applyAlignment="1">
      <alignment horizontal="left" vertical="center"/>
    </xf>
    <xf numFmtId="0" fontId="37" fillId="0" borderId="12" xfId="4" applyFont="1" applyBorder="1" applyAlignment="1">
      <alignment horizontal="left" vertical="center"/>
    </xf>
    <xf numFmtId="0" fontId="37" fillId="0" borderId="62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37" fillId="0" borderId="2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68" xfId="4" applyFont="1" applyBorder="1" applyAlignment="1">
      <alignment horizontal="left" vertical="center"/>
    </xf>
    <xf numFmtId="0" fontId="20" fillId="0" borderId="72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20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29" xfId="4" applyFont="1" applyBorder="1" applyAlignment="1">
      <alignment horizontal="left" vertical="center"/>
    </xf>
    <xf numFmtId="0" fontId="50" fillId="0" borderId="38" xfId="4" applyFont="1" applyBorder="1" applyAlignment="1">
      <alignment horizontal="center" vertical="center"/>
    </xf>
    <xf numFmtId="0" fontId="39" fillId="0" borderId="22" xfId="4" applyFont="1" applyBorder="1" applyAlignment="1">
      <alignment horizontal="center" vertical="center"/>
    </xf>
    <xf numFmtId="0" fontId="39" fillId="0" borderId="73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20" fillId="0" borderId="70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71" xfId="4" applyFont="1" applyBorder="1" applyAlignment="1">
      <alignment horizontal="left" vertical="center"/>
    </xf>
    <xf numFmtId="0" fontId="18" fillId="0" borderId="0" xfId="5" applyFont="1" applyAlignment="1">
      <alignment horizontal="center" vertical="center"/>
    </xf>
    <xf numFmtId="0" fontId="17" fillId="0" borderId="0" xfId="5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16" fillId="0" borderId="53" xfId="4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3" fillId="0" borderId="5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49" fontId="26" fillId="0" borderId="2" xfId="3" applyNumberFormat="1" applyFont="1" applyBorder="1" applyAlignment="1">
      <alignment horizontal="center" vertical="center"/>
    </xf>
    <xf numFmtId="0" fontId="16" fillId="0" borderId="49" xfId="5" applyFont="1" applyBorder="1" applyAlignment="1">
      <alignment horizontal="center"/>
    </xf>
    <xf numFmtId="0" fontId="16" fillId="0" borderId="2" xfId="5" applyFont="1" applyBorder="1" applyAlignment="1">
      <alignment horizontal="center"/>
    </xf>
    <xf numFmtId="0" fontId="16" fillId="0" borderId="5" xfId="5" applyFont="1" applyBorder="1" applyAlignment="1">
      <alignment horizontal="center"/>
    </xf>
    <xf numFmtId="0" fontId="16" fillId="0" borderId="59" xfId="5" applyFont="1" applyBorder="1" applyAlignment="1">
      <alignment horizontal="center"/>
    </xf>
    <xf numFmtId="0" fontId="36" fillId="0" borderId="9" xfId="4" applyFont="1" applyBorder="1" applyAlignment="1">
      <alignment horizontal="center" vertical="top"/>
    </xf>
    <xf numFmtId="0" fontId="38" fillId="0" borderId="13" xfId="4" applyFont="1" applyBorder="1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24" fillId="0" borderId="23" xfId="4" applyFont="1" applyBorder="1" applyAlignment="1">
      <alignment horizontal="left" vertical="center" wrapText="1"/>
    </xf>
    <xf numFmtId="0" fontId="24" fillId="0" borderId="18" xfId="4" applyFont="1" applyBorder="1" applyAlignment="1">
      <alignment horizontal="left" vertical="center" wrapText="1"/>
    </xf>
    <xf numFmtId="0" fontId="24" fillId="0" borderId="34" xfId="4" applyFont="1" applyBorder="1" applyAlignment="1">
      <alignment horizontal="left" vertical="center" wrapText="1"/>
    </xf>
    <xf numFmtId="0" fontId="37" fillId="0" borderId="11" xfId="4" applyFont="1" applyBorder="1" applyAlignment="1">
      <alignment horizontal="left" vertical="center"/>
    </xf>
    <xf numFmtId="0" fontId="37" fillId="0" borderId="25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37" fillId="0" borderId="19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20" fillId="0" borderId="15" xfId="4" applyFont="1" applyBorder="1" applyAlignment="1">
      <alignment horizontal="left" vertical="center"/>
    </xf>
    <xf numFmtId="0" fontId="20" fillId="0" borderId="1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4" fillId="0" borderId="10" xfId="4" applyFont="1" applyBorder="1" applyAlignment="1">
      <alignment horizontal="left" vertical="center" wrapText="1"/>
    </xf>
    <xf numFmtId="0" fontId="24" fillId="0" borderId="11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10" xfId="4" applyFont="1" applyBorder="1" applyAlignment="1">
      <alignment horizontal="left" vertical="center"/>
    </xf>
    <xf numFmtId="0" fontId="37" fillId="0" borderId="12" xfId="4" applyFont="1" applyBorder="1" applyAlignment="1">
      <alignment horizontal="center" vertical="center"/>
    </xf>
    <xf numFmtId="0" fontId="37" fillId="0" borderId="13" xfId="4" applyFont="1" applyBorder="1" applyAlignment="1">
      <alignment horizontal="center" vertical="center"/>
    </xf>
    <xf numFmtId="0" fontId="38" fillId="0" borderId="15" xfId="4" applyFont="1" applyBorder="1" applyAlignment="1">
      <alignment horizontal="center" vertical="center"/>
    </xf>
    <xf numFmtId="0" fontId="38" fillId="0" borderId="16" xfId="4" applyFont="1" applyBorder="1" applyAlignment="1">
      <alignment horizontal="center" vertical="center"/>
    </xf>
    <xf numFmtId="0" fontId="38" fillId="0" borderId="26" xfId="4" applyFont="1" applyBorder="1" applyAlignment="1">
      <alignment horizontal="center" vertical="center"/>
    </xf>
    <xf numFmtId="0" fontId="37" fillId="0" borderId="13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0" fontId="38" fillId="0" borderId="20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20" fillId="0" borderId="38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39" fillId="0" borderId="40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39" fillId="0" borderId="15" xfId="4" applyFont="1" applyBorder="1" applyAlignment="1">
      <alignment horizontal="center" vertical="center"/>
    </xf>
    <xf numFmtId="0" fontId="39" fillId="0" borderId="16" xfId="4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14" fontId="23" fillId="0" borderId="0" xfId="5" applyNumberFormat="1" applyFont="1" applyAlignment="1">
      <alignment horizontal="center"/>
    </xf>
    <xf numFmtId="0" fontId="22" fillId="0" borderId="2" xfId="5" applyFont="1" applyBorder="1" applyAlignment="1">
      <alignment horizontal="center" vertical="center"/>
    </xf>
    <xf numFmtId="0" fontId="20" fillId="0" borderId="11" xfId="4" applyFont="1" applyBorder="1" applyAlignment="1">
      <alignment horizontal="left" vertical="center"/>
    </xf>
    <xf numFmtId="0" fontId="24" fillId="0" borderId="11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58" fontId="24" fillId="0" borderId="12" xfId="4" applyNumberFormat="1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37" fillId="0" borderId="16" xfId="4" applyFont="1" applyBorder="1" applyAlignment="1">
      <alignment horizontal="left" vertical="center"/>
    </xf>
    <xf numFmtId="0" fontId="37" fillId="0" borderId="17" xfId="4" applyFont="1" applyBorder="1" applyAlignment="1">
      <alignment horizontal="left" vertical="center"/>
    </xf>
    <xf numFmtId="0" fontId="37" fillId="0" borderId="18" xfId="4" applyFont="1" applyBorder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24" fillId="0" borderId="19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14" xfId="4" applyFont="1" applyBorder="1" applyAlignment="1">
      <alignment horizontal="left" vertical="center"/>
    </xf>
    <xf numFmtId="0" fontId="24" fillId="0" borderId="12" xfId="4" applyFont="1" applyBorder="1" applyAlignment="1">
      <alignment horizontal="left" vertical="center"/>
    </xf>
    <xf numFmtId="0" fontId="24" fillId="0" borderId="13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14" xfId="4" applyFont="1" applyBorder="1" applyAlignment="1">
      <alignment horizontal="left" vertical="center" wrapText="1"/>
    </xf>
    <xf numFmtId="0" fontId="24" fillId="0" borderId="12" xfId="4" applyFont="1" applyBorder="1" applyAlignment="1">
      <alignment horizontal="left" vertical="center" wrapText="1"/>
    </xf>
    <xf numFmtId="0" fontId="24" fillId="0" borderId="13" xfId="4" applyFont="1" applyBorder="1" applyAlignment="1">
      <alignment horizontal="left" vertical="center" wrapText="1"/>
    </xf>
    <xf numFmtId="0" fontId="17" fillId="0" borderId="16" xfId="4" applyBorder="1" applyAlignment="1">
      <alignment horizontal="center" vertical="center"/>
    </xf>
    <xf numFmtId="0" fontId="17" fillId="0" borderId="26" xfId="4" applyBorder="1" applyAlignment="1">
      <alignment horizontal="center" vertical="center"/>
    </xf>
    <xf numFmtId="0" fontId="37" fillId="0" borderId="22" xfId="4" applyFont="1" applyBorder="1" applyAlignment="1">
      <alignment horizontal="center" vertical="center"/>
    </xf>
    <xf numFmtId="0" fontId="37" fillId="0" borderId="23" xfId="4" applyFont="1" applyBorder="1" applyAlignment="1">
      <alignment horizontal="left" vertical="center"/>
    </xf>
    <xf numFmtId="0" fontId="24" fillId="0" borderId="21" xfId="4" applyFont="1" applyBorder="1" applyAlignment="1">
      <alignment horizontal="right" vertical="center"/>
    </xf>
    <xf numFmtId="0" fontId="24" fillId="0" borderId="20" xfId="4" applyFont="1" applyBorder="1" applyAlignment="1">
      <alignment horizontal="right" vertical="center"/>
    </xf>
    <xf numFmtId="0" fontId="24" fillId="0" borderId="24" xfId="4" applyFont="1" applyBorder="1" applyAlignment="1">
      <alignment horizontal="right" vertical="center"/>
    </xf>
    <xf numFmtId="0" fontId="38" fillId="0" borderId="10" xfId="4" applyFont="1" applyBorder="1" applyAlignment="1">
      <alignment horizontal="left" vertical="center"/>
    </xf>
    <xf numFmtId="0" fontId="38" fillId="0" borderId="11" xfId="4" applyFont="1" applyBorder="1" applyAlignment="1">
      <alignment horizontal="left" vertical="center"/>
    </xf>
    <xf numFmtId="0" fontId="38" fillId="0" borderId="25" xfId="4" applyFont="1" applyBorder="1" applyAlignment="1">
      <alignment horizontal="left" vertical="center"/>
    </xf>
    <xf numFmtId="0" fontId="37" fillId="0" borderId="24" xfId="4" applyFont="1" applyBorder="1" applyAlignment="1">
      <alignment horizontal="left" vertical="center"/>
    </xf>
    <xf numFmtId="0" fontId="24" fillId="0" borderId="16" xfId="4" applyFont="1" applyBorder="1" applyAlignment="1">
      <alignment horizontal="center" vertical="center"/>
    </xf>
    <xf numFmtId="0" fontId="37" fillId="0" borderId="16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121285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6265" y="11601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5">
        <v>1</v>
      </c>
      <c r="B2" s="215" t="s">
        <v>1</v>
      </c>
    </row>
    <row r="3" spans="1:2">
      <c r="A3" s="5">
        <v>2</v>
      </c>
      <c r="B3" s="215" t="s">
        <v>2</v>
      </c>
    </row>
    <row r="4" spans="1:2">
      <c r="A4" s="5">
        <v>3</v>
      </c>
      <c r="B4" s="215" t="s">
        <v>3</v>
      </c>
    </row>
    <row r="5" spans="1:2">
      <c r="A5" s="5">
        <v>4</v>
      </c>
      <c r="B5" s="215" t="s">
        <v>4</v>
      </c>
    </row>
    <row r="6" spans="1:2">
      <c r="A6" s="5">
        <v>5</v>
      </c>
      <c r="B6" s="215" t="s">
        <v>5</v>
      </c>
    </row>
    <row r="7" spans="1:2">
      <c r="A7" s="5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5">
        <v>1</v>
      </c>
      <c r="B10" s="219" t="s">
        <v>9</v>
      </c>
    </row>
    <row r="11" spans="1:2">
      <c r="A11" s="5">
        <v>2</v>
      </c>
      <c r="B11" s="215" t="s">
        <v>10</v>
      </c>
    </row>
    <row r="12" spans="1:2">
      <c r="A12" s="5">
        <v>3</v>
      </c>
      <c r="B12" s="217" t="s">
        <v>11</v>
      </c>
    </row>
    <row r="13" spans="1:2">
      <c r="A13" s="5">
        <v>4</v>
      </c>
      <c r="B13" s="215" t="s">
        <v>12</v>
      </c>
    </row>
    <row r="14" spans="1:2">
      <c r="A14" s="5">
        <v>5</v>
      </c>
      <c r="B14" s="215" t="s">
        <v>13</v>
      </c>
    </row>
    <row r="15" spans="1:2">
      <c r="A15" s="5">
        <v>6</v>
      </c>
      <c r="B15" s="215" t="s">
        <v>14</v>
      </c>
    </row>
    <row r="16" spans="1:2">
      <c r="A16" s="5">
        <v>7</v>
      </c>
      <c r="B16" s="215" t="s">
        <v>15</v>
      </c>
    </row>
    <row r="17" spans="1:2">
      <c r="A17" s="5">
        <v>8</v>
      </c>
      <c r="B17" s="215" t="s">
        <v>16</v>
      </c>
    </row>
    <row r="18" spans="1:2">
      <c r="A18" s="5">
        <v>9</v>
      </c>
      <c r="B18" s="215" t="s">
        <v>17</v>
      </c>
    </row>
    <row r="19" spans="1:2">
      <c r="A19" s="5"/>
      <c r="B19" s="215"/>
    </row>
    <row r="20" spans="1:2" ht="20.25">
      <c r="A20" s="213"/>
      <c r="B20" s="214" t="s">
        <v>18</v>
      </c>
    </row>
    <row r="21" spans="1:2">
      <c r="A21" s="5">
        <v>1</v>
      </c>
      <c r="B21" s="215" t="s">
        <v>19</v>
      </c>
    </row>
    <row r="22" spans="1:2">
      <c r="A22" s="5">
        <v>2</v>
      </c>
      <c r="B22" s="215" t="s">
        <v>20</v>
      </c>
    </row>
    <row r="23" spans="1:2">
      <c r="A23" s="5">
        <v>3</v>
      </c>
      <c r="B23" s="215" t="s">
        <v>21</v>
      </c>
    </row>
    <row r="24" spans="1:2">
      <c r="A24" s="5">
        <v>4</v>
      </c>
      <c r="B24" s="215" t="s">
        <v>22</v>
      </c>
    </row>
    <row r="25" spans="1:2">
      <c r="A25" s="5">
        <v>5</v>
      </c>
      <c r="B25" s="215" t="s">
        <v>23</v>
      </c>
    </row>
    <row r="26" spans="1:2">
      <c r="A26" s="5">
        <v>6</v>
      </c>
      <c r="B26" s="215" t="s">
        <v>24</v>
      </c>
    </row>
    <row r="27" spans="1:2">
      <c r="A27" s="5">
        <v>7</v>
      </c>
      <c r="B27" s="215" t="s">
        <v>25</v>
      </c>
    </row>
    <row r="28" spans="1:2">
      <c r="A28" s="5"/>
      <c r="B28" s="215"/>
    </row>
    <row r="29" spans="1:2" ht="20.25">
      <c r="A29" s="213"/>
      <c r="B29" s="214" t="s">
        <v>26</v>
      </c>
    </row>
    <row r="30" spans="1:2">
      <c r="A30" s="5">
        <v>1</v>
      </c>
      <c r="B30" s="215" t="s">
        <v>27</v>
      </c>
    </row>
    <row r="31" spans="1:2">
      <c r="A31" s="5">
        <v>2</v>
      </c>
      <c r="B31" s="215" t="s">
        <v>28</v>
      </c>
    </row>
    <row r="32" spans="1:2">
      <c r="A32" s="5">
        <v>3</v>
      </c>
      <c r="B32" s="215" t="s">
        <v>29</v>
      </c>
    </row>
    <row r="33" spans="1:2" ht="28.5">
      <c r="A33" s="5">
        <v>4</v>
      </c>
      <c r="B33" s="215" t="s">
        <v>30</v>
      </c>
    </row>
    <row r="34" spans="1:2">
      <c r="A34" s="5">
        <v>5</v>
      </c>
      <c r="B34" s="215" t="s">
        <v>31</v>
      </c>
    </row>
    <row r="35" spans="1:2">
      <c r="A35" s="5">
        <v>6</v>
      </c>
      <c r="B35" s="215" t="s">
        <v>32</v>
      </c>
    </row>
    <row r="36" spans="1:2">
      <c r="A36" s="5">
        <v>7</v>
      </c>
      <c r="B36" s="215" t="s">
        <v>33</v>
      </c>
    </row>
    <row r="37" spans="1:2">
      <c r="A37" s="5"/>
      <c r="B37" s="215"/>
    </row>
    <row r="39" spans="1:2">
      <c r="A39" s="220" t="s">
        <v>34</v>
      </c>
      <c r="B39" s="221"/>
    </row>
  </sheetData>
  <phoneticPr fontId="6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I16" sqref="I1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8" t="s">
        <v>356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s="1" customFormat="1" ht="16.5">
      <c r="A2" s="415" t="s">
        <v>327</v>
      </c>
      <c r="B2" s="416" t="s">
        <v>332</v>
      </c>
      <c r="C2" s="416" t="s">
        <v>328</v>
      </c>
      <c r="D2" s="416" t="s">
        <v>329</v>
      </c>
      <c r="E2" s="416" t="s">
        <v>330</v>
      </c>
      <c r="F2" s="416" t="s">
        <v>331</v>
      </c>
      <c r="G2" s="415" t="s">
        <v>357</v>
      </c>
      <c r="H2" s="415"/>
      <c r="I2" s="415" t="s">
        <v>358</v>
      </c>
      <c r="J2" s="415"/>
      <c r="K2" s="425" t="s">
        <v>359</v>
      </c>
      <c r="L2" s="427" t="s">
        <v>360</v>
      </c>
      <c r="M2" s="429" t="s">
        <v>361</v>
      </c>
    </row>
    <row r="3" spans="1:13" s="1" customFormat="1" ht="16.5">
      <c r="A3" s="415"/>
      <c r="B3" s="417"/>
      <c r="C3" s="417"/>
      <c r="D3" s="417"/>
      <c r="E3" s="417"/>
      <c r="F3" s="417"/>
      <c r="G3" s="3" t="s">
        <v>362</v>
      </c>
      <c r="H3" s="3" t="s">
        <v>363</v>
      </c>
      <c r="I3" s="3" t="s">
        <v>362</v>
      </c>
      <c r="J3" s="3" t="s">
        <v>363</v>
      </c>
      <c r="K3" s="426"/>
      <c r="L3" s="428"/>
      <c r="M3" s="430"/>
    </row>
    <row r="4" spans="1:13" ht="21.95" customHeight="1">
      <c r="A4" s="31">
        <v>1</v>
      </c>
      <c r="B4" s="15" t="s">
        <v>344</v>
      </c>
      <c r="C4" s="14" t="s">
        <v>342</v>
      </c>
      <c r="D4" s="15" t="s">
        <v>343</v>
      </c>
      <c r="E4" s="16" t="s">
        <v>124</v>
      </c>
      <c r="F4" s="17" t="s">
        <v>62</v>
      </c>
      <c r="G4" s="32">
        <v>-0.01</v>
      </c>
      <c r="H4" s="33">
        <v>-0.01</v>
      </c>
      <c r="I4" s="35">
        <v>-0.02</v>
      </c>
      <c r="J4" s="35">
        <v>-0.01</v>
      </c>
      <c r="K4" s="36"/>
      <c r="L4" s="6" t="s">
        <v>95</v>
      </c>
      <c r="M4" s="6" t="s">
        <v>364</v>
      </c>
    </row>
    <row r="5" spans="1:13" ht="21.95" customHeight="1">
      <c r="A5" s="31">
        <v>2</v>
      </c>
      <c r="B5" s="15" t="s">
        <v>344</v>
      </c>
      <c r="C5" s="14" t="s">
        <v>345</v>
      </c>
      <c r="D5" s="15" t="s">
        <v>343</v>
      </c>
      <c r="E5" s="16" t="s">
        <v>120</v>
      </c>
      <c r="F5" s="17" t="s">
        <v>62</v>
      </c>
      <c r="G5" s="32">
        <v>-0.02</v>
      </c>
      <c r="H5" s="33">
        <v>-0.01</v>
      </c>
      <c r="I5" s="35">
        <v>-0.04</v>
      </c>
      <c r="J5" s="35">
        <v>-0.02</v>
      </c>
      <c r="K5" s="36"/>
      <c r="L5" s="6" t="s">
        <v>95</v>
      </c>
      <c r="M5" s="6" t="s">
        <v>364</v>
      </c>
    </row>
    <row r="6" spans="1:13" ht="21.95" customHeight="1">
      <c r="A6" s="31">
        <v>3</v>
      </c>
      <c r="B6" s="15" t="s">
        <v>344</v>
      </c>
      <c r="C6" s="14" t="s">
        <v>346</v>
      </c>
      <c r="D6" s="15" t="s">
        <v>343</v>
      </c>
      <c r="E6" s="16" t="s">
        <v>119</v>
      </c>
      <c r="F6" s="17" t="s">
        <v>62</v>
      </c>
      <c r="G6" s="32">
        <v>-0.02</v>
      </c>
      <c r="H6" s="33">
        <v>-0.01</v>
      </c>
      <c r="I6" s="35">
        <v>-0.02</v>
      </c>
      <c r="J6" s="35">
        <v>-0.03</v>
      </c>
      <c r="K6" s="36"/>
      <c r="L6" s="6" t="s">
        <v>95</v>
      </c>
      <c r="M6" s="6" t="s">
        <v>364</v>
      </c>
    </row>
    <row r="7" spans="1:13" ht="21.95" customHeight="1">
      <c r="A7" s="31">
        <v>4</v>
      </c>
      <c r="B7" s="15" t="s">
        <v>344</v>
      </c>
      <c r="C7" s="16" t="s">
        <v>347</v>
      </c>
      <c r="D7" s="15" t="s">
        <v>343</v>
      </c>
      <c r="E7" s="16" t="s">
        <v>123</v>
      </c>
      <c r="F7" s="17" t="s">
        <v>62</v>
      </c>
      <c r="G7" s="32">
        <v>-0.03</v>
      </c>
      <c r="H7" s="33">
        <v>-0.01</v>
      </c>
      <c r="I7" s="35">
        <v>-0.05</v>
      </c>
      <c r="J7" s="35">
        <v>-0.01</v>
      </c>
      <c r="K7" s="36"/>
      <c r="L7" s="6" t="s">
        <v>95</v>
      </c>
      <c r="M7" s="6" t="s">
        <v>364</v>
      </c>
    </row>
    <row r="8" spans="1:13" ht="21.95" customHeight="1">
      <c r="A8" s="31">
        <v>5</v>
      </c>
      <c r="B8" s="15" t="s">
        <v>344</v>
      </c>
      <c r="C8" s="14" t="s">
        <v>348</v>
      </c>
      <c r="D8" s="15" t="s">
        <v>343</v>
      </c>
      <c r="E8" s="16" t="s">
        <v>121</v>
      </c>
      <c r="F8" s="17" t="s">
        <v>62</v>
      </c>
      <c r="G8" s="32">
        <v>-0.01</v>
      </c>
      <c r="H8" s="33">
        <v>-0.01</v>
      </c>
      <c r="I8" s="35">
        <v>-0.04</v>
      </c>
      <c r="J8" s="35">
        <v>-0.01</v>
      </c>
      <c r="K8" s="36"/>
      <c r="L8" s="6" t="s">
        <v>95</v>
      </c>
      <c r="M8" s="6" t="s">
        <v>364</v>
      </c>
    </row>
    <row r="9" spans="1:13" ht="21.95" customHeight="1">
      <c r="A9" s="31">
        <v>6</v>
      </c>
      <c r="B9" s="15" t="s">
        <v>344</v>
      </c>
      <c r="C9" s="14" t="s">
        <v>349</v>
      </c>
      <c r="D9" s="15" t="s">
        <v>343</v>
      </c>
      <c r="E9" s="16" t="s">
        <v>118</v>
      </c>
      <c r="F9" s="17" t="s">
        <v>62</v>
      </c>
      <c r="G9" s="32">
        <v>-0.01</v>
      </c>
      <c r="H9" s="33">
        <v>0</v>
      </c>
      <c r="I9" s="35">
        <v>-0.03</v>
      </c>
      <c r="J9" s="35">
        <v>0</v>
      </c>
      <c r="K9" s="36"/>
      <c r="L9" s="6" t="s">
        <v>95</v>
      </c>
      <c r="M9" s="6" t="s">
        <v>364</v>
      </c>
    </row>
    <row r="10" spans="1:13" ht="21.95" customHeight="1">
      <c r="A10" s="31">
        <v>7</v>
      </c>
      <c r="B10" s="15" t="s">
        <v>344</v>
      </c>
      <c r="C10" s="14" t="s">
        <v>350</v>
      </c>
      <c r="D10" s="15" t="s">
        <v>343</v>
      </c>
      <c r="E10" s="16" t="s">
        <v>351</v>
      </c>
      <c r="F10" s="17" t="s">
        <v>62</v>
      </c>
      <c r="G10" s="32">
        <v>-0.01</v>
      </c>
      <c r="H10" s="33">
        <v>0</v>
      </c>
      <c r="I10" s="35">
        <v>-0.02</v>
      </c>
      <c r="J10" s="35">
        <v>0</v>
      </c>
      <c r="K10" s="36"/>
      <c r="L10" s="6" t="s">
        <v>95</v>
      </c>
      <c r="M10" s="6" t="s">
        <v>364</v>
      </c>
    </row>
    <row r="11" spans="1:13" ht="21.95" customHeight="1">
      <c r="A11" s="31">
        <v>8</v>
      </c>
      <c r="B11" s="15" t="s">
        <v>344</v>
      </c>
      <c r="C11" s="14" t="s">
        <v>352</v>
      </c>
      <c r="D11" s="15" t="s">
        <v>343</v>
      </c>
      <c r="E11" s="16" t="s">
        <v>122</v>
      </c>
      <c r="F11" s="17" t="s">
        <v>62</v>
      </c>
      <c r="G11" s="32">
        <v>-0.03</v>
      </c>
      <c r="H11" s="33">
        <v>-0.01</v>
      </c>
      <c r="I11" s="35">
        <v>-0.04</v>
      </c>
      <c r="J11" s="35">
        <v>-0.01</v>
      </c>
      <c r="K11" s="36"/>
      <c r="L11" s="6" t="s">
        <v>95</v>
      </c>
      <c r="M11" s="6" t="s">
        <v>364</v>
      </c>
    </row>
    <row r="12" spans="1:13" s="2" customFormat="1" ht="18.75">
      <c r="A12" s="7" t="s">
        <v>365</v>
      </c>
      <c r="B12" s="8"/>
      <c r="C12" s="8"/>
      <c r="D12" s="13"/>
      <c r="E12" s="9"/>
      <c r="F12" s="34"/>
      <c r="G12" s="18"/>
      <c r="H12" s="409" t="s">
        <v>354</v>
      </c>
      <c r="I12" s="410"/>
      <c r="J12" s="410"/>
      <c r="K12" s="411"/>
      <c r="L12" s="420"/>
      <c r="M12" s="421"/>
    </row>
    <row r="13" spans="1:13" ht="84" customHeight="1">
      <c r="A13" s="422" t="s">
        <v>366</v>
      </c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4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5" type="noConversion"/>
  <dataValidations count="1">
    <dataValidation type="list" allowBlank="1" showInputMessage="1" showErrorMessage="1" sqref="M1:M3 M4:M6 M7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M23" sqref="M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8" t="s">
        <v>367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</row>
    <row r="2" spans="1:23" s="1" customFormat="1" ht="15.95" customHeight="1">
      <c r="A2" s="416" t="s">
        <v>368</v>
      </c>
      <c r="B2" s="416" t="s">
        <v>332</v>
      </c>
      <c r="C2" s="416" t="s">
        <v>328</v>
      </c>
      <c r="D2" s="416" t="s">
        <v>329</v>
      </c>
      <c r="E2" s="416" t="s">
        <v>330</v>
      </c>
      <c r="F2" s="416" t="s">
        <v>331</v>
      </c>
      <c r="G2" s="431" t="s">
        <v>369</v>
      </c>
      <c r="H2" s="432"/>
      <c r="I2" s="433"/>
      <c r="J2" s="431" t="s">
        <v>370</v>
      </c>
      <c r="K2" s="432"/>
      <c r="L2" s="433"/>
      <c r="M2" s="431" t="s">
        <v>371</v>
      </c>
      <c r="N2" s="432"/>
      <c r="O2" s="433"/>
      <c r="P2" s="431" t="s">
        <v>372</v>
      </c>
      <c r="Q2" s="432"/>
      <c r="R2" s="433"/>
      <c r="S2" s="432" t="s">
        <v>373</v>
      </c>
      <c r="T2" s="432"/>
      <c r="U2" s="433"/>
      <c r="V2" s="446" t="s">
        <v>374</v>
      </c>
      <c r="W2" s="446" t="s">
        <v>341</v>
      </c>
    </row>
    <row r="3" spans="1:23" s="1" customFormat="1" ht="16.5">
      <c r="A3" s="417"/>
      <c r="B3" s="445"/>
      <c r="C3" s="445"/>
      <c r="D3" s="445"/>
      <c r="E3" s="445"/>
      <c r="F3" s="445"/>
      <c r="G3" s="3" t="s">
        <v>375</v>
      </c>
      <c r="H3" s="3" t="s">
        <v>68</v>
      </c>
      <c r="I3" s="3" t="s">
        <v>332</v>
      </c>
      <c r="J3" s="3" t="s">
        <v>375</v>
      </c>
      <c r="K3" s="3" t="s">
        <v>68</v>
      </c>
      <c r="L3" s="3" t="s">
        <v>332</v>
      </c>
      <c r="M3" s="3" t="s">
        <v>375</v>
      </c>
      <c r="N3" s="3" t="s">
        <v>68</v>
      </c>
      <c r="O3" s="3" t="s">
        <v>332</v>
      </c>
      <c r="P3" s="3" t="s">
        <v>375</v>
      </c>
      <c r="Q3" s="3" t="s">
        <v>68</v>
      </c>
      <c r="R3" s="3" t="s">
        <v>332</v>
      </c>
      <c r="S3" s="3" t="s">
        <v>375</v>
      </c>
      <c r="T3" s="3" t="s">
        <v>68</v>
      </c>
      <c r="U3" s="3" t="s">
        <v>332</v>
      </c>
      <c r="V3" s="447"/>
      <c r="W3" s="447"/>
    </row>
    <row r="4" spans="1:23" ht="15">
      <c r="A4" s="441" t="s">
        <v>376</v>
      </c>
      <c r="B4" s="26" t="s">
        <v>344</v>
      </c>
      <c r="C4" s="14" t="s">
        <v>342</v>
      </c>
      <c r="D4" s="27" t="s">
        <v>343</v>
      </c>
      <c r="E4" s="16" t="s">
        <v>124</v>
      </c>
      <c r="F4" s="17" t="s">
        <v>62</v>
      </c>
      <c r="G4" s="19"/>
      <c r="H4" s="28" t="s">
        <v>377</v>
      </c>
      <c r="I4" s="28" t="s">
        <v>56</v>
      </c>
      <c r="J4" s="28"/>
      <c r="K4" s="19"/>
      <c r="L4" s="19"/>
      <c r="M4" s="6"/>
      <c r="N4" s="6"/>
      <c r="O4" s="6"/>
      <c r="P4" s="6"/>
      <c r="Q4" s="6"/>
      <c r="R4" s="6"/>
      <c r="S4" s="6"/>
      <c r="T4" s="6"/>
      <c r="U4" s="6"/>
      <c r="V4" s="6" t="s">
        <v>378</v>
      </c>
      <c r="W4" s="6"/>
    </row>
    <row r="5" spans="1:23" ht="16.5">
      <c r="A5" s="442"/>
      <c r="B5" s="26" t="s">
        <v>344</v>
      </c>
      <c r="C5" s="14" t="s">
        <v>345</v>
      </c>
      <c r="D5" s="27" t="s">
        <v>343</v>
      </c>
      <c r="E5" s="16" t="s">
        <v>120</v>
      </c>
      <c r="F5" s="17" t="s">
        <v>62</v>
      </c>
      <c r="G5" s="434" t="s">
        <v>379</v>
      </c>
      <c r="H5" s="435"/>
      <c r="I5" s="436"/>
      <c r="J5" s="434" t="s">
        <v>380</v>
      </c>
      <c r="K5" s="435"/>
      <c r="L5" s="436"/>
      <c r="M5" s="431" t="s">
        <v>381</v>
      </c>
      <c r="N5" s="432"/>
      <c r="O5" s="433"/>
      <c r="P5" s="431" t="s">
        <v>382</v>
      </c>
      <c r="Q5" s="432"/>
      <c r="R5" s="433"/>
      <c r="S5" s="432" t="s">
        <v>383</v>
      </c>
      <c r="T5" s="432"/>
      <c r="U5" s="433"/>
      <c r="V5" s="6"/>
      <c r="W5" s="6"/>
    </row>
    <row r="6" spans="1:23" ht="16.5">
      <c r="A6" s="442"/>
      <c r="B6" s="26" t="s">
        <v>344</v>
      </c>
      <c r="C6" s="14" t="s">
        <v>346</v>
      </c>
      <c r="D6" s="27" t="s">
        <v>343</v>
      </c>
      <c r="E6" s="16" t="s">
        <v>119</v>
      </c>
      <c r="F6" s="17" t="s">
        <v>62</v>
      </c>
      <c r="G6" s="29" t="s">
        <v>375</v>
      </c>
      <c r="H6" s="29" t="s">
        <v>68</v>
      </c>
      <c r="I6" s="29" t="s">
        <v>332</v>
      </c>
      <c r="J6" s="29" t="s">
        <v>375</v>
      </c>
      <c r="K6" s="29" t="s">
        <v>68</v>
      </c>
      <c r="L6" s="29" t="s">
        <v>332</v>
      </c>
      <c r="M6" s="3" t="s">
        <v>375</v>
      </c>
      <c r="N6" s="3" t="s">
        <v>68</v>
      </c>
      <c r="O6" s="3" t="s">
        <v>332</v>
      </c>
      <c r="P6" s="3" t="s">
        <v>375</v>
      </c>
      <c r="Q6" s="3" t="s">
        <v>68</v>
      </c>
      <c r="R6" s="3" t="s">
        <v>332</v>
      </c>
      <c r="S6" s="3" t="s">
        <v>375</v>
      </c>
      <c r="T6" s="3" t="s">
        <v>68</v>
      </c>
      <c r="U6" s="3" t="s">
        <v>332</v>
      </c>
      <c r="V6" s="6"/>
      <c r="W6" s="6"/>
    </row>
    <row r="7" spans="1:23">
      <c r="A7" s="442"/>
      <c r="B7" s="26" t="s">
        <v>344</v>
      </c>
      <c r="C7" s="16" t="s">
        <v>347</v>
      </c>
      <c r="D7" s="27" t="s">
        <v>343</v>
      </c>
      <c r="E7" s="16" t="s">
        <v>123</v>
      </c>
      <c r="F7" s="17" t="s">
        <v>62</v>
      </c>
      <c r="G7" s="19"/>
      <c r="H7" s="28"/>
      <c r="I7" s="28"/>
      <c r="J7" s="28"/>
      <c r="K7" s="28"/>
      <c r="L7" s="1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>
      <c r="A8" s="442"/>
      <c r="B8" s="26" t="s">
        <v>344</v>
      </c>
      <c r="C8" s="14" t="s">
        <v>348</v>
      </c>
      <c r="D8" s="27" t="s">
        <v>343</v>
      </c>
      <c r="E8" s="16" t="s">
        <v>121</v>
      </c>
      <c r="F8" s="17" t="s">
        <v>62</v>
      </c>
      <c r="G8" s="6"/>
      <c r="H8" s="28"/>
      <c r="I8" s="2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42"/>
      <c r="B9" s="26" t="s">
        <v>344</v>
      </c>
      <c r="C9" s="14" t="s">
        <v>349</v>
      </c>
      <c r="D9" s="27" t="s">
        <v>343</v>
      </c>
      <c r="E9" s="16" t="s">
        <v>118</v>
      </c>
      <c r="F9" s="17" t="s">
        <v>62</v>
      </c>
      <c r="G9" s="6"/>
      <c r="H9" s="28"/>
      <c r="I9" s="2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">
      <c r="A10" s="442"/>
      <c r="B10" s="26" t="s">
        <v>344</v>
      </c>
      <c r="C10" s="14" t="s">
        <v>350</v>
      </c>
      <c r="D10" s="27" t="s">
        <v>343</v>
      </c>
      <c r="E10" s="16" t="s">
        <v>351</v>
      </c>
      <c r="F10" s="17" t="s">
        <v>62</v>
      </c>
      <c r="G10" s="6"/>
      <c r="H10" s="28"/>
      <c r="I10" s="2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442"/>
      <c r="B11" s="26" t="s">
        <v>344</v>
      </c>
      <c r="C11" s="14" t="s">
        <v>352</v>
      </c>
      <c r="D11" s="27" t="s">
        <v>343</v>
      </c>
      <c r="E11" s="16" t="s">
        <v>122</v>
      </c>
      <c r="F11" s="17" t="s">
        <v>62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3"/>
      <c r="B12" s="443"/>
      <c r="C12" s="443"/>
      <c r="D12" s="443"/>
      <c r="E12" s="443"/>
      <c r="F12" s="44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4"/>
      <c r="B13" s="444"/>
      <c r="C13" s="444"/>
      <c r="D13" s="444"/>
      <c r="E13" s="444"/>
      <c r="F13" s="44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3"/>
      <c r="B14" s="443"/>
      <c r="C14" s="443"/>
      <c r="D14" s="443"/>
      <c r="E14" s="443"/>
      <c r="F14" s="44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4"/>
      <c r="B15" s="444"/>
      <c r="C15" s="444"/>
      <c r="D15" s="444"/>
      <c r="E15" s="444"/>
      <c r="F15" s="4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09" t="s">
        <v>384</v>
      </c>
      <c r="B17" s="410"/>
      <c r="C17" s="410"/>
      <c r="D17" s="410"/>
      <c r="E17" s="411"/>
      <c r="F17" s="437"/>
      <c r="G17" s="438"/>
      <c r="H17" s="25"/>
      <c r="I17" s="25"/>
      <c r="J17" s="409" t="s">
        <v>354</v>
      </c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1"/>
      <c r="V17" s="8"/>
      <c r="W17" s="11"/>
    </row>
    <row r="18" spans="1:23" ht="80.099999999999994" customHeight="1">
      <c r="A18" s="439" t="s">
        <v>385</v>
      </c>
      <c r="B18" s="439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</row>
  </sheetData>
  <mergeCells count="36">
    <mergeCell ref="D14:D15"/>
    <mergeCell ref="E2:E3"/>
    <mergeCell ref="E12:E13"/>
    <mergeCell ref="E14:E15"/>
    <mergeCell ref="F2:F3"/>
    <mergeCell ref="F12:F13"/>
    <mergeCell ref="F14:F15"/>
    <mergeCell ref="A17:E17"/>
    <mergeCell ref="F17:G17"/>
    <mergeCell ref="J17:U17"/>
    <mergeCell ref="A18:W18"/>
    <mergeCell ref="A2:A3"/>
    <mergeCell ref="A4:A11"/>
    <mergeCell ref="A12:A13"/>
    <mergeCell ref="A14:A15"/>
    <mergeCell ref="B2:B3"/>
    <mergeCell ref="B12:B13"/>
    <mergeCell ref="B14:B15"/>
    <mergeCell ref="C2:C3"/>
    <mergeCell ref="C12:C13"/>
    <mergeCell ref="C14:C15"/>
    <mergeCell ref="D2:D3"/>
    <mergeCell ref="D12:D1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6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8" t="s">
        <v>386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s="1" customFormat="1" ht="16.5">
      <c r="A2" s="21" t="s">
        <v>387</v>
      </c>
      <c r="B2" s="22" t="s">
        <v>328</v>
      </c>
      <c r="C2" s="22" t="s">
        <v>329</v>
      </c>
      <c r="D2" s="22" t="s">
        <v>330</v>
      </c>
      <c r="E2" s="22" t="s">
        <v>331</v>
      </c>
      <c r="F2" s="22" t="s">
        <v>332</v>
      </c>
      <c r="G2" s="21" t="s">
        <v>388</v>
      </c>
      <c r="H2" s="21" t="s">
        <v>389</v>
      </c>
      <c r="I2" s="21" t="s">
        <v>390</v>
      </c>
      <c r="J2" s="21" t="s">
        <v>389</v>
      </c>
      <c r="K2" s="21" t="s">
        <v>391</v>
      </c>
      <c r="L2" s="21" t="s">
        <v>389</v>
      </c>
      <c r="M2" s="22" t="s">
        <v>374</v>
      </c>
      <c r="N2" s="22" t="s">
        <v>341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387</v>
      </c>
      <c r="B4" s="24" t="s">
        <v>392</v>
      </c>
      <c r="C4" s="24" t="s">
        <v>375</v>
      </c>
      <c r="D4" s="24" t="s">
        <v>330</v>
      </c>
      <c r="E4" s="22" t="s">
        <v>331</v>
      </c>
      <c r="F4" s="22" t="s">
        <v>332</v>
      </c>
      <c r="G4" s="21" t="s">
        <v>388</v>
      </c>
      <c r="H4" s="21" t="s">
        <v>389</v>
      </c>
      <c r="I4" s="21" t="s">
        <v>390</v>
      </c>
      <c r="J4" s="21" t="s">
        <v>389</v>
      </c>
      <c r="K4" s="21" t="s">
        <v>391</v>
      </c>
      <c r="L4" s="21" t="s">
        <v>389</v>
      </c>
      <c r="M4" s="22" t="s">
        <v>374</v>
      </c>
      <c r="N4" s="22" t="s">
        <v>341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9" t="s">
        <v>393</v>
      </c>
      <c r="B11" s="410"/>
      <c r="C11" s="410"/>
      <c r="D11" s="411"/>
      <c r="E11" s="437"/>
      <c r="F11" s="448"/>
      <c r="G11" s="438"/>
      <c r="H11" s="25"/>
      <c r="I11" s="409" t="s">
        <v>394</v>
      </c>
      <c r="J11" s="410"/>
      <c r="K11" s="410"/>
      <c r="L11" s="8"/>
      <c r="M11" s="8"/>
      <c r="N11" s="11"/>
    </row>
    <row r="12" spans="1:14" ht="16.5">
      <c r="A12" s="449" t="s">
        <v>395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</row>
  </sheetData>
  <mergeCells count="5">
    <mergeCell ref="A1:N1"/>
    <mergeCell ref="A11:D11"/>
    <mergeCell ref="E11:G11"/>
    <mergeCell ref="I11:K11"/>
    <mergeCell ref="A12:N12"/>
  </mergeCells>
  <phoneticPr fontId="6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8" t="s">
        <v>396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2" s="1" customFormat="1" ht="16.5">
      <c r="A2" s="3" t="s">
        <v>368</v>
      </c>
      <c r="B2" s="4" t="s">
        <v>332</v>
      </c>
      <c r="C2" s="4" t="s">
        <v>328</v>
      </c>
      <c r="D2" s="4" t="s">
        <v>329</v>
      </c>
      <c r="E2" s="4" t="s">
        <v>330</v>
      </c>
      <c r="F2" s="4" t="s">
        <v>331</v>
      </c>
      <c r="G2" s="3" t="s">
        <v>397</v>
      </c>
      <c r="H2" s="3" t="s">
        <v>398</v>
      </c>
      <c r="I2" s="3" t="s">
        <v>399</v>
      </c>
      <c r="J2" s="3" t="s">
        <v>400</v>
      </c>
      <c r="K2" s="4" t="s">
        <v>374</v>
      </c>
      <c r="L2" s="4" t="s">
        <v>341</v>
      </c>
    </row>
    <row r="3" spans="1:12" ht="15">
      <c r="A3" s="12" t="s">
        <v>376</v>
      </c>
      <c r="B3" s="13" t="s">
        <v>344</v>
      </c>
      <c r="C3" s="14" t="s">
        <v>342</v>
      </c>
      <c r="D3" s="15" t="s">
        <v>343</v>
      </c>
      <c r="E3" s="16" t="s">
        <v>124</v>
      </c>
      <c r="F3" s="17" t="s">
        <v>62</v>
      </c>
      <c r="G3" s="6" t="s">
        <v>401</v>
      </c>
      <c r="H3" s="6" t="s">
        <v>402</v>
      </c>
      <c r="I3" s="19" t="s">
        <v>403</v>
      </c>
      <c r="J3" s="6"/>
      <c r="K3" s="20" t="s">
        <v>404</v>
      </c>
      <c r="L3" s="6" t="s">
        <v>364</v>
      </c>
    </row>
    <row r="4" spans="1:12" ht="15">
      <c r="A4" s="12"/>
      <c r="B4" s="13" t="s">
        <v>344</v>
      </c>
      <c r="C4" s="14" t="s">
        <v>345</v>
      </c>
      <c r="D4" s="15" t="s">
        <v>343</v>
      </c>
      <c r="E4" s="16" t="s">
        <v>120</v>
      </c>
      <c r="F4" s="17" t="s">
        <v>62</v>
      </c>
      <c r="G4" s="6" t="s">
        <v>401</v>
      </c>
      <c r="H4" s="6" t="s">
        <v>402</v>
      </c>
      <c r="I4" s="19" t="s">
        <v>403</v>
      </c>
      <c r="J4" s="6"/>
      <c r="K4" s="20" t="s">
        <v>404</v>
      </c>
      <c r="L4" s="6" t="s">
        <v>364</v>
      </c>
    </row>
    <row r="5" spans="1:12" ht="15">
      <c r="A5" s="12"/>
      <c r="B5" s="13" t="s">
        <v>344</v>
      </c>
      <c r="C5" s="14" t="s">
        <v>346</v>
      </c>
      <c r="D5" s="15" t="s">
        <v>343</v>
      </c>
      <c r="E5" s="16" t="s">
        <v>119</v>
      </c>
      <c r="F5" s="17" t="s">
        <v>62</v>
      </c>
      <c r="G5" s="6" t="s">
        <v>401</v>
      </c>
      <c r="H5" s="6" t="s">
        <v>402</v>
      </c>
      <c r="I5" s="19" t="s">
        <v>403</v>
      </c>
      <c r="J5" s="6"/>
      <c r="K5" s="20" t="s">
        <v>404</v>
      </c>
      <c r="L5" s="6" t="s">
        <v>364</v>
      </c>
    </row>
    <row r="6" spans="1:12" ht="15">
      <c r="A6" s="12"/>
      <c r="B6" s="13" t="s">
        <v>344</v>
      </c>
      <c r="C6" s="16" t="s">
        <v>347</v>
      </c>
      <c r="D6" s="15" t="s">
        <v>343</v>
      </c>
      <c r="E6" s="16" t="s">
        <v>123</v>
      </c>
      <c r="F6" s="17" t="s">
        <v>62</v>
      </c>
      <c r="G6" s="6" t="s">
        <v>401</v>
      </c>
      <c r="H6" s="6" t="s">
        <v>402</v>
      </c>
      <c r="I6" s="19" t="s">
        <v>403</v>
      </c>
      <c r="J6" s="6"/>
      <c r="K6" s="20" t="s">
        <v>404</v>
      </c>
      <c r="L6" s="6" t="s">
        <v>364</v>
      </c>
    </row>
    <row r="7" spans="1:12" ht="15">
      <c r="A7" s="12"/>
      <c r="B7" s="13" t="s">
        <v>344</v>
      </c>
      <c r="C7" s="14" t="s">
        <v>348</v>
      </c>
      <c r="D7" s="15" t="s">
        <v>343</v>
      </c>
      <c r="E7" s="16" t="s">
        <v>121</v>
      </c>
      <c r="F7" s="17" t="s">
        <v>62</v>
      </c>
      <c r="G7" s="6" t="s">
        <v>401</v>
      </c>
      <c r="H7" s="6" t="s">
        <v>402</v>
      </c>
      <c r="I7" s="19" t="s">
        <v>403</v>
      </c>
      <c r="J7" s="5"/>
      <c r="K7" s="20" t="s">
        <v>404</v>
      </c>
      <c r="L7" s="6" t="s">
        <v>364</v>
      </c>
    </row>
    <row r="8" spans="1:12" ht="15">
      <c r="A8" s="12"/>
      <c r="B8" s="13" t="s">
        <v>344</v>
      </c>
      <c r="C8" s="14" t="s">
        <v>349</v>
      </c>
      <c r="D8" s="15" t="s">
        <v>343</v>
      </c>
      <c r="E8" s="16" t="s">
        <v>118</v>
      </c>
      <c r="F8" s="17" t="s">
        <v>62</v>
      </c>
      <c r="G8" s="6" t="s">
        <v>401</v>
      </c>
      <c r="H8" s="6" t="s">
        <v>402</v>
      </c>
      <c r="I8" s="19" t="s">
        <v>403</v>
      </c>
      <c r="J8" s="5"/>
      <c r="K8" s="20" t="s">
        <v>404</v>
      </c>
      <c r="L8" s="6" t="s">
        <v>364</v>
      </c>
    </row>
    <row r="9" spans="1:12" ht="15">
      <c r="A9" s="12"/>
      <c r="B9" s="13" t="s">
        <v>344</v>
      </c>
      <c r="C9" s="14" t="s">
        <v>350</v>
      </c>
      <c r="D9" s="15" t="s">
        <v>343</v>
      </c>
      <c r="E9" s="16" t="s">
        <v>351</v>
      </c>
      <c r="F9" s="17" t="s">
        <v>62</v>
      </c>
      <c r="G9" s="6" t="s">
        <v>401</v>
      </c>
      <c r="H9" s="6" t="s">
        <v>402</v>
      </c>
      <c r="I9" s="19" t="s">
        <v>403</v>
      </c>
      <c r="J9" s="5"/>
      <c r="K9" s="20" t="s">
        <v>404</v>
      </c>
      <c r="L9" s="6" t="s">
        <v>364</v>
      </c>
    </row>
    <row r="10" spans="1:12" ht="15">
      <c r="A10" s="12"/>
      <c r="B10" s="13" t="s">
        <v>344</v>
      </c>
      <c r="C10" s="14" t="s">
        <v>352</v>
      </c>
      <c r="D10" s="15" t="s">
        <v>343</v>
      </c>
      <c r="E10" s="16" t="s">
        <v>122</v>
      </c>
      <c r="F10" s="17" t="s">
        <v>62</v>
      </c>
      <c r="G10" s="6" t="s">
        <v>401</v>
      </c>
      <c r="H10" s="6" t="s">
        <v>402</v>
      </c>
      <c r="I10" s="19" t="s">
        <v>403</v>
      </c>
      <c r="J10" s="5"/>
      <c r="K10" s="20" t="s">
        <v>404</v>
      </c>
      <c r="L10" s="6" t="s">
        <v>364</v>
      </c>
    </row>
    <row r="11" spans="1:12">
      <c r="A11" s="5"/>
      <c r="B11" s="13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2" customFormat="1" ht="18.75">
      <c r="A13" s="409" t="s">
        <v>405</v>
      </c>
      <c r="B13" s="410"/>
      <c r="C13" s="410"/>
      <c r="D13" s="410"/>
      <c r="E13" s="411"/>
      <c r="F13" s="437"/>
      <c r="G13" s="438"/>
      <c r="H13" s="409" t="s">
        <v>406</v>
      </c>
      <c r="I13" s="410"/>
      <c r="J13" s="410"/>
      <c r="K13" s="8"/>
      <c r="L13" s="11"/>
    </row>
    <row r="14" spans="1:12" ht="16.5">
      <c r="A14" s="449" t="s">
        <v>407</v>
      </c>
      <c r="B14" s="449"/>
      <c r="C14" s="450"/>
      <c r="D14" s="450"/>
      <c r="E14" s="450"/>
      <c r="F14" s="450"/>
      <c r="G14" s="450"/>
      <c r="H14" s="450"/>
      <c r="I14" s="450"/>
      <c r="J14" s="450"/>
      <c r="K14" s="450"/>
      <c r="L14" s="450"/>
    </row>
  </sheetData>
  <mergeCells count="5">
    <mergeCell ref="A1:J1"/>
    <mergeCell ref="A13:E13"/>
    <mergeCell ref="F13:G13"/>
    <mergeCell ref="H13:J13"/>
    <mergeCell ref="A14:L14"/>
  </mergeCells>
  <phoneticPr fontId="65" type="noConversion"/>
  <dataValidations count="1">
    <dataValidation type="list" allowBlank="1" showInputMessage="1" showErrorMessage="1" sqref="L3 L4:L5 L6:L10 L11:L14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8" t="s">
        <v>408</v>
      </c>
      <c r="B1" s="408"/>
      <c r="C1" s="408"/>
      <c r="D1" s="408"/>
      <c r="E1" s="408"/>
      <c r="F1" s="408"/>
      <c r="G1" s="408"/>
      <c r="H1" s="408"/>
      <c r="I1" s="408"/>
    </row>
    <row r="2" spans="1:9" s="1" customFormat="1" ht="16.5">
      <c r="A2" s="415" t="s">
        <v>327</v>
      </c>
      <c r="B2" s="416" t="s">
        <v>332</v>
      </c>
      <c r="C2" s="416" t="s">
        <v>375</v>
      </c>
      <c r="D2" s="416" t="s">
        <v>330</v>
      </c>
      <c r="E2" s="416" t="s">
        <v>331</v>
      </c>
      <c r="F2" s="3" t="s">
        <v>409</v>
      </c>
      <c r="G2" s="3" t="s">
        <v>358</v>
      </c>
      <c r="H2" s="425" t="s">
        <v>359</v>
      </c>
      <c r="I2" s="429" t="s">
        <v>361</v>
      </c>
    </row>
    <row r="3" spans="1:9" s="1" customFormat="1" ht="16.5">
      <c r="A3" s="415"/>
      <c r="B3" s="417"/>
      <c r="C3" s="417"/>
      <c r="D3" s="417"/>
      <c r="E3" s="417"/>
      <c r="F3" s="3" t="s">
        <v>410</v>
      </c>
      <c r="G3" s="3" t="s">
        <v>362</v>
      </c>
      <c r="H3" s="426"/>
      <c r="I3" s="43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9" t="s">
        <v>393</v>
      </c>
      <c r="B12" s="410"/>
      <c r="C12" s="410"/>
      <c r="D12" s="411"/>
      <c r="E12" s="10"/>
      <c r="F12" s="409" t="s">
        <v>394</v>
      </c>
      <c r="G12" s="410"/>
      <c r="H12" s="411"/>
      <c r="I12" s="11"/>
    </row>
    <row r="13" spans="1:9" ht="16.5">
      <c r="A13" s="449" t="s">
        <v>411</v>
      </c>
      <c r="B13" s="449"/>
      <c r="C13" s="450"/>
      <c r="D13" s="450"/>
      <c r="E13" s="450"/>
      <c r="F13" s="450"/>
      <c r="G13" s="450"/>
      <c r="H13" s="450"/>
      <c r="I13" s="45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>
      <c r="B3" s="199"/>
      <c r="C3" s="200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5">
        <v>13</v>
      </c>
      <c r="D5" s="5">
        <v>0</v>
      </c>
      <c r="E5" s="5">
        <v>1</v>
      </c>
      <c r="F5" s="203">
        <v>0</v>
      </c>
      <c r="G5" s="203">
        <v>1</v>
      </c>
      <c r="H5" s="5">
        <v>1</v>
      </c>
      <c r="I5" s="209">
        <v>2</v>
      </c>
    </row>
    <row r="6" spans="2:9" ht="27.95" customHeight="1">
      <c r="B6" s="202" t="s">
        <v>44</v>
      </c>
      <c r="C6" s="5">
        <v>20</v>
      </c>
      <c r="D6" s="5">
        <v>0</v>
      </c>
      <c r="E6" s="5">
        <v>1</v>
      </c>
      <c r="F6" s="203">
        <v>1</v>
      </c>
      <c r="G6" s="203">
        <v>2</v>
      </c>
      <c r="H6" s="5">
        <v>2</v>
      </c>
      <c r="I6" s="209">
        <v>3</v>
      </c>
    </row>
    <row r="7" spans="2:9" ht="27.95" customHeight="1">
      <c r="B7" s="202" t="s">
        <v>45</v>
      </c>
      <c r="C7" s="5">
        <v>32</v>
      </c>
      <c r="D7" s="5">
        <v>0</v>
      </c>
      <c r="E7" s="5">
        <v>1</v>
      </c>
      <c r="F7" s="203">
        <v>2</v>
      </c>
      <c r="G7" s="203">
        <v>3</v>
      </c>
      <c r="H7" s="5">
        <v>3</v>
      </c>
      <c r="I7" s="209">
        <v>4</v>
      </c>
    </row>
    <row r="8" spans="2:9" ht="27.95" customHeight="1">
      <c r="B8" s="202" t="s">
        <v>46</v>
      </c>
      <c r="C8" s="5">
        <v>50</v>
      </c>
      <c r="D8" s="5">
        <v>1</v>
      </c>
      <c r="E8" s="5">
        <v>2</v>
      </c>
      <c r="F8" s="203">
        <v>3</v>
      </c>
      <c r="G8" s="203">
        <v>4</v>
      </c>
      <c r="H8" s="5">
        <v>5</v>
      </c>
      <c r="I8" s="209">
        <v>6</v>
      </c>
    </row>
    <row r="9" spans="2:9" ht="27.95" customHeight="1">
      <c r="B9" s="202" t="s">
        <v>47</v>
      </c>
      <c r="C9" s="5">
        <v>80</v>
      </c>
      <c r="D9" s="5">
        <v>2</v>
      </c>
      <c r="E9" s="5">
        <v>3</v>
      </c>
      <c r="F9" s="203">
        <v>5</v>
      </c>
      <c r="G9" s="203">
        <v>6</v>
      </c>
      <c r="H9" s="5">
        <v>7</v>
      </c>
      <c r="I9" s="209">
        <v>8</v>
      </c>
    </row>
    <row r="10" spans="2:9" ht="27.95" customHeight="1">
      <c r="B10" s="202" t="s">
        <v>48</v>
      </c>
      <c r="C10" s="5">
        <v>125</v>
      </c>
      <c r="D10" s="5">
        <v>3</v>
      </c>
      <c r="E10" s="5">
        <v>4</v>
      </c>
      <c r="F10" s="203">
        <v>7</v>
      </c>
      <c r="G10" s="203">
        <v>8</v>
      </c>
      <c r="H10" s="5">
        <v>10</v>
      </c>
      <c r="I10" s="209">
        <v>11</v>
      </c>
    </row>
    <row r="11" spans="2:9" ht="27.95" customHeight="1">
      <c r="B11" s="202" t="s">
        <v>49</v>
      </c>
      <c r="C11" s="5">
        <v>200</v>
      </c>
      <c r="D11" s="5">
        <v>5</v>
      </c>
      <c r="E11" s="5">
        <v>6</v>
      </c>
      <c r="F11" s="203">
        <v>10</v>
      </c>
      <c r="G11" s="203">
        <v>11</v>
      </c>
      <c r="H11" s="5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6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view="pageBreakPreview" zoomScaleNormal="100" workbookViewId="0">
      <selection activeCell="J26" sqref="J26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4.25">
      <c r="A2" s="119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120" t="s">
        <v>57</v>
      </c>
      <c r="I2" s="233" t="s">
        <v>56</v>
      </c>
      <c r="J2" s="233"/>
      <c r="K2" s="234"/>
    </row>
    <row r="3" spans="1:11" ht="14.25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4.25">
      <c r="A4" s="123" t="s">
        <v>61</v>
      </c>
      <c r="B4" s="241" t="s">
        <v>62</v>
      </c>
      <c r="C4" s="242"/>
      <c r="D4" s="243" t="s">
        <v>63</v>
      </c>
      <c r="E4" s="244"/>
      <c r="F4" s="245" t="s">
        <v>64</v>
      </c>
      <c r="G4" s="246"/>
      <c r="H4" s="243" t="s">
        <v>65</v>
      </c>
      <c r="I4" s="244"/>
      <c r="J4" s="77" t="s">
        <v>66</v>
      </c>
      <c r="K4" s="78" t="s">
        <v>67</v>
      </c>
    </row>
    <row r="5" spans="1:11" ht="14.25">
      <c r="A5" s="125" t="s">
        <v>68</v>
      </c>
      <c r="B5" s="241" t="s">
        <v>69</v>
      </c>
      <c r="C5" s="242"/>
      <c r="D5" s="243" t="s">
        <v>70</v>
      </c>
      <c r="E5" s="244"/>
      <c r="F5" s="245">
        <v>45246</v>
      </c>
      <c r="G5" s="246"/>
      <c r="H5" s="243" t="s">
        <v>71</v>
      </c>
      <c r="I5" s="244"/>
      <c r="J5" s="77" t="s">
        <v>66</v>
      </c>
      <c r="K5" s="78" t="s">
        <v>67</v>
      </c>
    </row>
    <row r="6" spans="1:11" ht="14.25">
      <c r="A6" s="123" t="s">
        <v>72</v>
      </c>
      <c r="B6" s="126" t="s">
        <v>73</v>
      </c>
      <c r="C6" s="127">
        <v>6</v>
      </c>
      <c r="D6" s="125" t="s">
        <v>74</v>
      </c>
      <c r="E6" s="135"/>
      <c r="F6" s="245">
        <v>45270</v>
      </c>
      <c r="G6" s="246"/>
      <c r="H6" s="243" t="s">
        <v>75</v>
      </c>
      <c r="I6" s="244"/>
      <c r="J6" s="77" t="s">
        <v>66</v>
      </c>
      <c r="K6" s="78" t="s">
        <v>67</v>
      </c>
    </row>
    <row r="7" spans="1:11" ht="14.25">
      <c r="A7" s="123" t="s">
        <v>76</v>
      </c>
      <c r="B7" s="247">
        <v>27765</v>
      </c>
      <c r="C7" s="248"/>
      <c r="D7" s="125" t="s">
        <v>77</v>
      </c>
      <c r="E7" s="134"/>
      <c r="F7" s="245">
        <v>45280</v>
      </c>
      <c r="G7" s="246"/>
      <c r="H7" s="243" t="s">
        <v>78</v>
      </c>
      <c r="I7" s="244"/>
      <c r="J7" s="77" t="s">
        <v>66</v>
      </c>
      <c r="K7" s="78" t="s">
        <v>67</v>
      </c>
    </row>
    <row r="8" spans="1:11" ht="14.25">
      <c r="A8" s="128" t="s">
        <v>79</v>
      </c>
      <c r="B8" s="249"/>
      <c r="C8" s="250"/>
      <c r="D8" s="251" t="s">
        <v>80</v>
      </c>
      <c r="E8" s="252"/>
      <c r="F8" s="253">
        <v>45283</v>
      </c>
      <c r="G8" s="254"/>
      <c r="H8" s="251" t="s">
        <v>81</v>
      </c>
      <c r="I8" s="252"/>
      <c r="J8" s="84" t="s">
        <v>66</v>
      </c>
      <c r="K8" s="143" t="s">
        <v>67</v>
      </c>
    </row>
    <row r="9" spans="1:11" ht="14.25">
      <c r="A9" s="255" t="s">
        <v>82</v>
      </c>
      <c r="B9" s="256"/>
      <c r="C9" s="256"/>
      <c r="D9" s="257"/>
      <c r="E9" s="257"/>
      <c r="F9" s="257"/>
      <c r="G9" s="257"/>
      <c r="H9" s="257"/>
      <c r="I9" s="257"/>
      <c r="J9" s="257"/>
      <c r="K9" s="258"/>
    </row>
    <row r="10" spans="1:11" ht="14.25">
      <c r="A10" s="259" t="s">
        <v>83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71" t="s">
        <v>84</v>
      </c>
      <c r="B11" s="172" t="s">
        <v>85</v>
      </c>
      <c r="C11" s="173" t="s">
        <v>86</v>
      </c>
      <c r="D11" s="174"/>
      <c r="E11" s="175" t="s">
        <v>87</v>
      </c>
      <c r="F11" s="172" t="s">
        <v>85</v>
      </c>
      <c r="G11" s="173" t="s">
        <v>86</v>
      </c>
      <c r="H11" s="173" t="s">
        <v>88</v>
      </c>
      <c r="I11" s="175" t="s">
        <v>89</v>
      </c>
      <c r="J11" s="172" t="s">
        <v>85</v>
      </c>
      <c r="K11" s="195" t="s">
        <v>86</v>
      </c>
    </row>
    <row r="12" spans="1:11" ht="14.25">
      <c r="A12" s="125" t="s">
        <v>90</v>
      </c>
      <c r="B12" s="133" t="s">
        <v>85</v>
      </c>
      <c r="C12" s="77" t="s">
        <v>86</v>
      </c>
      <c r="D12" s="134"/>
      <c r="E12" s="135" t="s">
        <v>91</v>
      </c>
      <c r="F12" s="133" t="s">
        <v>85</v>
      </c>
      <c r="G12" s="77" t="s">
        <v>86</v>
      </c>
      <c r="H12" s="77" t="s">
        <v>88</v>
      </c>
      <c r="I12" s="135" t="s">
        <v>92</v>
      </c>
      <c r="J12" s="133" t="s">
        <v>85</v>
      </c>
      <c r="K12" s="78" t="s">
        <v>86</v>
      </c>
    </row>
    <row r="13" spans="1:11" ht="14.25">
      <c r="A13" s="125" t="s">
        <v>93</v>
      </c>
      <c r="B13" s="133" t="s">
        <v>85</v>
      </c>
      <c r="C13" s="77" t="s">
        <v>86</v>
      </c>
      <c r="D13" s="134"/>
      <c r="E13" s="135" t="s">
        <v>94</v>
      </c>
      <c r="F13" s="77" t="s">
        <v>95</v>
      </c>
      <c r="G13" s="77" t="s">
        <v>96</v>
      </c>
      <c r="H13" s="77" t="s">
        <v>88</v>
      </c>
      <c r="I13" s="135" t="s">
        <v>97</v>
      </c>
      <c r="J13" s="133" t="s">
        <v>85</v>
      </c>
      <c r="K13" s="78" t="s">
        <v>86</v>
      </c>
    </row>
    <row r="14" spans="1:11" ht="14.25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2"/>
    </row>
    <row r="15" spans="1:11" ht="14.25">
      <c r="A15" s="259" t="s">
        <v>99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76" t="s">
        <v>100</v>
      </c>
      <c r="B16" s="173" t="s">
        <v>95</v>
      </c>
      <c r="C16" s="173" t="s">
        <v>96</v>
      </c>
      <c r="D16" s="177"/>
      <c r="E16" s="178" t="s">
        <v>101</v>
      </c>
      <c r="F16" s="173" t="s">
        <v>95</v>
      </c>
      <c r="G16" s="173" t="s">
        <v>96</v>
      </c>
      <c r="H16" s="179"/>
      <c r="I16" s="178" t="s">
        <v>102</v>
      </c>
      <c r="J16" s="173" t="s">
        <v>95</v>
      </c>
      <c r="K16" s="195" t="s">
        <v>96</v>
      </c>
    </row>
    <row r="17" spans="1:22" ht="16.5" customHeight="1">
      <c r="A17" s="136" t="s">
        <v>103</v>
      </c>
      <c r="B17" s="77" t="s">
        <v>95</v>
      </c>
      <c r="C17" s="77" t="s">
        <v>96</v>
      </c>
      <c r="D17" s="180"/>
      <c r="E17" s="137" t="s">
        <v>104</v>
      </c>
      <c r="F17" s="77" t="s">
        <v>95</v>
      </c>
      <c r="G17" s="77" t="s">
        <v>96</v>
      </c>
      <c r="H17" s="181"/>
      <c r="I17" s="137" t="s">
        <v>105</v>
      </c>
      <c r="J17" s="77" t="s">
        <v>95</v>
      </c>
      <c r="K17" s="78" t="s">
        <v>96</v>
      </c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ht="18" customHeight="1">
      <c r="A19" s="259" t="s">
        <v>107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66" t="s">
        <v>108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22" ht="21.75" customHeight="1">
      <c r="A21" s="182" t="s">
        <v>109</v>
      </c>
      <c r="B21" s="183"/>
      <c r="C21" s="183" t="s">
        <v>110</v>
      </c>
      <c r="D21" s="183" t="s">
        <v>111</v>
      </c>
      <c r="E21" s="183" t="s">
        <v>112</v>
      </c>
      <c r="F21" s="183" t="s">
        <v>113</v>
      </c>
      <c r="G21" s="183" t="s">
        <v>114</v>
      </c>
      <c r="H21" s="183" t="s">
        <v>115</v>
      </c>
      <c r="I21" s="183"/>
      <c r="J21" s="197"/>
      <c r="K21" s="142" t="s">
        <v>116</v>
      </c>
    </row>
    <row r="22" spans="1:22" ht="23.1" customHeight="1">
      <c r="A22" s="184" t="s">
        <v>117</v>
      </c>
      <c r="B22" s="185"/>
      <c r="C22" s="185" t="s">
        <v>95</v>
      </c>
      <c r="D22" s="185" t="s">
        <v>95</v>
      </c>
      <c r="E22" s="185" t="s">
        <v>95</v>
      </c>
      <c r="F22" s="185" t="s">
        <v>95</v>
      </c>
      <c r="G22" s="185" t="s">
        <v>95</v>
      </c>
      <c r="H22" s="185" t="s">
        <v>95</v>
      </c>
      <c r="I22" s="185"/>
      <c r="J22" s="185"/>
      <c r="K22" s="198"/>
    </row>
    <row r="23" spans="1:22" ht="23.1" customHeight="1">
      <c r="A23" s="184" t="s">
        <v>118</v>
      </c>
      <c r="B23" s="185"/>
      <c r="C23" s="185" t="s">
        <v>95</v>
      </c>
      <c r="D23" s="185" t="s">
        <v>95</v>
      </c>
      <c r="E23" s="185" t="s">
        <v>95</v>
      </c>
      <c r="F23" s="185" t="s">
        <v>95</v>
      </c>
      <c r="G23" s="185" t="s">
        <v>95</v>
      </c>
      <c r="H23" s="185" t="s">
        <v>95</v>
      </c>
      <c r="I23" s="185"/>
      <c r="J23" s="185"/>
      <c r="K23" s="198"/>
    </row>
    <row r="24" spans="1:22" ht="23.1" customHeight="1">
      <c r="A24" s="184" t="s">
        <v>119</v>
      </c>
      <c r="B24" s="186"/>
      <c r="C24" s="185" t="s">
        <v>95</v>
      </c>
      <c r="D24" s="185" t="s">
        <v>95</v>
      </c>
      <c r="E24" s="185" t="s">
        <v>95</v>
      </c>
      <c r="F24" s="185" t="s">
        <v>95</v>
      </c>
      <c r="G24" s="185" t="s">
        <v>95</v>
      </c>
      <c r="H24" s="185" t="s">
        <v>95</v>
      </c>
      <c r="I24" s="186"/>
      <c r="J24" s="186"/>
      <c r="K24" s="198"/>
    </row>
    <row r="25" spans="1:22" ht="23.1" customHeight="1">
      <c r="A25" s="184" t="s">
        <v>120</v>
      </c>
      <c r="B25" s="186"/>
      <c r="C25" s="185" t="s">
        <v>95</v>
      </c>
      <c r="D25" s="185" t="s">
        <v>95</v>
      </c>
      <c r="E25" s="185" t="s">
        <v>95</v>
      </c>
      <c r="F25" s="185" t="s">
        <v>95</v>
      </c>
      <c r="G25" s="185" t="s">
        <v>95</v>
      </c>
      <c r="H25" s="185" t="s">
        <v>95</v>
      </c>
      <c r="I25" s="186"/>
      <c r="J25" s="186"/>
      <c r="K25" s="198"/>
    </row>
    <row r="26" spans="1:22" ht="23.1" customHeight="1">
      <c r="A26" s="184" t="s">
        <v>121</v>
      </c>
      <c r="B26" s="187"/>
      <c r="C26" s="185" t="s">
        <v>95</v>
      </c>
      <c r="D26" s="185" t="s">
        <v>95</v>
      </c>
      <c r="E26" s="185" t="s">
        <v>95</v>
      </c>
      <c r="F26" s="185" t="s">
        <v>95</v>
      </c>
      <c r="G26" s="185" t="s">
        <v>95</v>
      </c>
      <c r="H26" s="185" t="s">
        <v>95</v>
      </c>
      <c r="I26" s="187"/>
      <c r="J26" s="187"/>
      <c r="K26" s="97"/>
    </row>
    <row r="27" spans="1:22" ht="23.1" customHeight="1">
      <c r="A27" s="184" t="s">
        <v>122</v>
      </c>
      <c r="B27" s="188"/>
      <c r="C27" s="185" t="s">
        <v>95</v>
      </c>
      <c r="D27" s="185" t="s">
        <v>95</v>
      </c>
      <c r="E27" s="185" t="s">
        <v>95</v>
      </c>
      <c r="F27" s="185" t="s">
        <v>95</v>
      </c>
      <c r="G27" s="185" t="s">
        <v>95</v>
      </c>
      <c r="H27" s="185" t="s">
        <v>95</v>
      </c>
      <c r="I27" s="188"/>
      <c r="J27" s="188"/>
      <c r="K27" s="97"/>
    </row>
    <row r="28" spans="1:22" ht="23.1" customHeight="1">
      <c r="A28" s="189" t="s">
        <v>123</v>
      </c>
      <c r="B28" s="188"/>
      <c r="C28" s="185" t="s">
        <v>95</v>
      </c>
      <c r="D28" s="185" t="s">
        <v>95</v>
      </c>
      <c r="E28" s="185" t="s">
        <v>95</v>
      </c>
      <c r="F28" s="185" t="s">
        <v>95</v>
      </c>
      <c r="G28" s="185" t="s">
        <v>95</v>
      </c>
      <c r="H28" s="185" t="s">
        <v>95</v>
      </c>
      <c r="I28" s="188"/>
      <c r="J28" s="188"/>
      <c r="K28" s="97"/>
    </row>
    <row r="29" spans="1:22" ht="23.1" customHeight="1">
      <c r="A29" s="189" t="s">
        <v>124</v>
      </c>
      <c r="B29" s="188"/>
      <c r="C29" s="188" t="s">
        <v>95</v>
      </c>
      <c r="D29" s="188" t="s">
        <v>95</v>
      </c>
      <c r="E29" s="188" t="s">
        <v>95</v>
      </c>
      <c r="F29" s="188" t="s">
        <v>95</v>
      </c>
      <c r="G29" s="188" t="s">
        <v>95</v>
      </c>
      <c r="H29" s="188" t="s">
        <v>95</v>
      </c>
      <c r="I29" s="188"/>
      <c r="J29" s="188"/>
      <c r="K29" s="97"/>
    </row>
    <row r="30" spans="1:22" ht="18" customHeight="1">
      <c r="A30" s="269" t="s">
        <v>125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22" ht="18.75" customHeight="1">
      <c r="A31" s="272" t="s">
        <v>126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4"/>
    </row>
    <row r="32" spans="1:22" ht="18.75" customHeight="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8" customHeight="1">
      <c r="A33" s="269" t="s">
        <v>127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4.25">
      <c r="A34" s="278" t="s">
        <v>128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14.25">
      <c r="A35" s="281" t="s">
        <v>129</v>
      </c>
      <c r="B35" s="282"/>
      <c r="C35" s="77" t="s">
        <v>66</v>
      </c>
      <c r="D35" s="77" t="s">
        <v>67</v>
      </c>
      <c r="E35" s="283" t="s">
        <v>130</v>
      </c>
      <c r="F35" s="284"/>
      <c r="G35" s="284"/>
      <c r="H35" s="284"/>
      <c r="I35" s="284"/>
      <c r="J35" s="284"/>
      <c r="K35" s="285"/>
    </row>
    <row r="36" spans="1:11" ht="14.25">
      <c r="A36" s="286" t="s">
        <v>131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</row>
    <row r="37" spans="1:11" ht="21" customHeight="1">
      <c r="A37" s="287" t="s">
        <v>132</v>
      </c>
      <c r="B37" s="288"/>
      <c r="C37" s="288"/>
      <c r="D37" s="288"/>
      <c r="E37" s="288"/>
      <c r="F37" s="288"/>
      <c r="G37" s="288"/>
      <c r="H37" s="288"/>
      <c r="I37" s="288"/>
      <c r="J37" s="288"/>
      <c r="K37" s="289"/>
    </row>
    <row r="38" spans="1:11" ht="21" customHeight="1">
      <c r="A38" s="290" t="s">
        <v>133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 t="s">
        <v>134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 t="s">
        <v>135</v>
      </c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spans="1:11" ht="21" customHeight="1">
      <c r="A43" s="290"/>
      <c r="B43" s="291"/>
      <c r="C43" s="291"/>
      <c r="D43" s="291"/>
      <c r="E43" s="291"/>
      <c r="F43" s="291"/>
      <c r="G43" s="291"/>
      <c r="H43" s="291"/>
      <c r="I43" s="291"/>
      <c r="J43" s="291"/>
      <c r="K43" s="292"/>
    </row>
    <row r="44" spans="1:11" ht="14.25">
      <c r="A44" s="293" t="s">
        <v>136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spans="1:11" ht="14.25">
      <c r="A45" s="259" t="s">
        <v>137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pans="1:11" ht="14.25">
      <c r="A46" s="176" t="s">
        <v>138</v>
      </c>
      <c r="B46" s="173" t="s">
        <v>95</v>
      </c>
      <c r="C46" s="173" t="s">
        <v>96</v>
      </c>
      <c r="D46" s="173" t="s">
        <v>88</v>
      </c>
      <c r="E46" s="178" t="s">
        <v>139</v>
      </c>
      <c r="F46" s="173" t="s">
        <v>95</v>
      </c>
      <c r="G46" s="173" t="s">
        <v>96</v>
      </c>
      <c r="H46" s="173" t="s">
        <v>88</v>
      </c>
      <c r="I46" s="178" t="s">
        <v>140</v>
      </c>
      <c r="J46" s="173" t="s">
        <v>95</v>
      </c>
      <c r="K46" s="195" t="s">
        <v>96</v>
      </c>
    </row>
    <row r="47" spans="1:11" ht="14.25">
      <c r="A47" s="136" t="s">
        <v>87</v>
      </c>
      <c r="B47" s="77" t="s">
        <v>95</v>
      </c>
      <c r="C47" s="77" t="s">
        <v>96</v>
      </c>
      <c r="D47" s="77" t="s">
        <v>88</v>
      </c>
      <c r="E47" s="137" t="s">
        <v>94</v>
      </c>
      <c r="F47" s="77" t="s">
        <v>95</v>
      </c>
      <c r="G47" s="77" t="s">
        <v>96</v>
      </c>
      <c r="H47" s="77" t="s">
        <v>88</v>
      </c>
      <c r="I47" s="137" t="s">
        <v>105</v>
      </c>
      <c r="J47" s="77" t="s">
        <v>95</v>
      </c>
      <c r="K47" s="78" t="s">
        <v>96</v>
      </c>
    </row>
    <row r="48" spans="1:11" ht="14.25">
      <c r="A48" s="251" t="s">
        <v>98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62"/>
    </row>
    <row r="49" spans="1:11" ht="14.25">
      <c r="A49" s="286" t="s">
        <v>141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6"/>
    </row>
    <row r="50" spans="1:11" ht="14.25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4.25">
      <c r="A51" s="190" t="s">
        <v>142</v>
      </c>
      <c r="B51" s="296" t="s">
        <v>143</v>
      </c>
      <c r="C51" s="296"/>
      <c r="D51" s="191" t="s">
        <v>144</v>
      </c>
      <c r="E51" s="192" t="s">
        <v>145</v>
      </c>
      <c r="F51" s="193" t="s">
        <v>146</v>
      </c>
      <c r="G51" s="194">
        <v>45250</v>
      </c>
      <c r="H51" s="297" t="s">
        <v>147</v>
      </c>
      <c r="I51" s="298"/>
      <c r="J51" s="299" t="s">
        <v>148</v>
      </c>
      <c r="K51" s="300"/>
    </row>
    <row r="52" spans="1:11" ht="14.25">
      <c r="A52" s="286" t="s">
        <v>149</v>
      </c>
      <c r="B52" s="286"/>
      <c r="C52" s="286"/>
      <c r="D52" s="286"/>
      <c r="E52" s="286"/>
      <c r="F52" s="286"/>
      <c r="G52" s="286"/>
      <c r="H52" s="286"/>
      <c r="I52" s="286"/>
      <c r="J52" s="286"/>
      <c r="K52" s="286"/>
    </row>
    <row r="53" spans="1:11" ht="14.25">
      <c r="A53" s="301" t="s">
        <v>150</v>
      </c>
      <c r="B53" s="302"/>
      <c r="C53" s="302"/>
      <c r="D53" s="302"/>
      <c r="E53" s="302"/>
      <c r="F53" s="302"/>
      <c r="G53" s="302"/>
      <c r="H53" s="302"/>
      <c r="I53" s="302"/>
      <c r="J53" s="302"/>
      <c r="K53" s="303"/>
    </row>
    <row r="54" spans="1:11" ht="14.25">
      <c r="A54" s="190" t="s">
        <v>142</v>
      </c>
      <c r="B54" s="296" t="s">
        <v>143</v>
      </c>
      <c r="C54" s="296"/>
      <c r="D54" s="191" t="s">
        <v>144</v>
      </c>
      <c r="E54" s="192" t="s">
        <v>145</v>
      </c>
      <c r="F54" s="193" t="s">
        <v>151</v>
      </c>
      <c r="G54" s="194">
        <v>45250</v>
      </c>
      <c r="H54" s="297" t="s">
        <v>147</v>
      </c>
      <c r="I54" s="298"/>
      <c r="J54" s="299" t="s">
        <v>148</v>
      </c>
      <c r="K54" s="300"/>
    </row>
  </sheetData>
  <mergeCells count="60">
    <mergeCell ref="A52:K52"/>
    <mergeCell ref="A53:K53"/>
    <mergeCell ref="B54:C54"/>
    <mergeCell ref="H54:I54"/>
    <mergeCell ref="J54:K54"/>
    <mergeCell ref="A49:K49"/>
    <mergeCell ref="A50:K50"/>
    <mergeCell ref="B51:C51"/>
    <mergeCell ref="H51:I51"/>
    <mergeCell ref="J51:K51"/>
    <mergeCell ref="A42:K42"/>
    <mergeCell ref="A43:K43"/>
    <mergeCell ref="A44:K44"/>
    <mergeCell ref="A45:K45"/>
    <mergeCell ref="A48:K48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30:K30"/>
    <mergeCell ref="A31:K31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H30" sqref="H30"/>
    </sheetView>
  </sheetViews>
  <sheetFormatPr defaultColWidth="9" defaultRowHeight="14.25"/>
  <cols>
    <col min="1" max="1" width="15.625" style="41" customWidth="1"/>
    <col min="2" max="2" width="9" style="41" customWidth="1"/>
    <col min="3" max="4" width="8.5" style="42" customWidth="1"/>
    <col min="5" max="7" width="8.5" style="41" customWidth="1"/>
    <col min="8" max="8" width="6.5" style="41" customWidth="1"/>
    <col min="9" max="9" width="2.75" style="41" customWidth="1"/>
    <col min="10" max="10" width="9.125" style="41" customWidth="1"/>
    <col min="11" max="11" width="10.75" style="41" customWidth="1"/>
    <col min="12" max="15" width="9.75" style="41" customWidth="1"/>
    <col min="16" max="16" width="9.75" style="144" customWidth="1"/>
    <col min="17" max="254" width="9" style="41"/>
    <col min="255" max="16384" width="9" style="2"/>
  </cols>
  <sheetData>
    <row r="1" spans="1:257" s="41" customFormat="1" ht="29.1" customHeight="1">
      <c r="A1" s="304" t="s">
        <v>152</v>
      </c>
      <c r="B1" s="304"/>
      <c r="C1" s="305"/>
      <c r="D1" s="305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15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1" customFormat="1" ht="20.100000000000001" customHeight="1">
      <c r="A2" s="145" t="s">
        <v>61</v>
      </c>
      <c r="B2" s="307" t="s">
        <v>62</v>
      </c>
      <c r="C2" s="308"/>
      <c r="D2" s="309"/>
      <c r="E2" s="146" t="s">
        <v>68</v>
      </c>
      <c r="F2" s="310" t="s">
        <v>69</v>
      </c>
      <c r="G2" s="310"/>
      <c r="H2" s="310"/>
      <c r="I2" s="318"/>
      <c r="J2" s="155" t="s">
        <v>57</v>
      </c>
      <c r="K2" s="311" t="s">
        <v>56</v>
      </c>
      <c r="L2" s="311"/>
      <c r="M2" s="311"/>
      <c r="N2" s="311"/>
      <c r="O2" s="312"/>
      <c r="P2" s="15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1" customFormat="1">
      <c r="A3" s="316" t="s">
        <v>153</v>
      </c>
      <c r="B3" s="313" t="s">
        <v>154</v>
      </c>
      <c r="C3" s="314"/>
      <c r="D3" s="313"/>
      <c r="E3" s="313"/>
      <c r="F3" s="313"/>
      <c r="G3" s="313"/>
      <c r="H3" s="313"/>
      <c r="I3" s="319"/>
      <c r="J3" s="313"/>
      <c r="K3" s="313"/>
      <c r="L3" s="313"/>
      <c r="M3" s="313"/>
      <c r="N3" s="313"/>
      <c r="O3" s="315"/>
      <c r="P3" s="15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1" customFormat="1" ht="18">
      <c r="A4" s="316"/>
      <c r="B4" s="147" t="s">
        <v>110</v>
      </c>
      <c r="C4" s="46" t="s">
        <v>111</v>
      </c>
      <c r="D4" s="46" t="s">
        <v>112</v>
      </c>
      <c r="E4" s="46" t="s">
        <v>113</v>
      </c>
      <c r="F4" s="46" t="s">
        <v>114</v>
      </c>
      <c r="G4" s="46" t="s">
        <v>115</v>
      </c>
      <c r="H4" s="317" t="s">
        <v>155</v>
      </c>
      <c r="I4" s="319"/>
      <c r="J4" s="158"/>
      <c r="K4" s="159" t="s">
        <v>122</v>
      </c>
      <c r="L4" s="159" t="s">
        <v>156</v>
      </c>
      <c r="M4" s="159" t="s">
        <v>157</v>
      </c>
      <c r="N4" s="160"/>
      <c r="O4" s="160"/>
      <c r="P4" s="16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1" customFormat="1" ht="17.25">
      <c r="A5" s="316"/>
      <c r="B5" s="148" t="s">
        <v>158</v>
      </c>
      <c r="C5" s="47" t="s">
        <v>159</v>
      </c>
      <c r="D5" s="47" t="s">
        <v>160</v>
      </c>
      <c r="E5" s="47" t="s">
        <v>161</v>
      </c>
      <c r="F5" s="47" t="s">
        <v>162</v>
      </c>
      <c r="G5" s="47" t="s">
        <v>163</v>
      </c>
      <c r="H5" s="317"/>
      <c r="I5" s="320"/>
      <c r="J5" s="162"/>
      <c r="K5" s="163"/>
      <c r="L5" s="164" t="s">
        <v>112</v>
      </c>
      <c r="M5" s="164" t="s">
        <v>112</v>
      </c>
      <c r="N5" s="165"/>
      <c r="O5" s="163"/>
      <c r="P5" s="16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1" customFormat="1" ht="20.100000000000001" customHeight="1">
      <c r="A6" s="149" t="s">
        <v>164</v>
      </c>
      <c r="B6" s="49">
        <f>C6-1</f>
        <v>68</v>
      </c>
      <c r="C6" s="49">
        <f>D6-2</f>
        <v>69</v>
      </c>
      <c r="D6" s="50">
        <v>71</v>
      </c>
      <c r="E6" s="49">
        <f>D6+2</f>
        <v>73</v>
      </c>
      <c r="F6" s="49">
        <f>E6+2</f>
        <v>75</v>
      </c>
      <c r="G6" s="49">
        <f>F6+1</f>
        <v>76</v>
      </c>
      <c r="H6" s="51" t="s">
        <v>165</v>
      </c>
      <c r="I6" s="320"/>
      <c r="J6" s="162"/>
      <c r="K6" s="162"/>
      <c r="L6" s="162" t="s">
        <v>166</v>
      </c>
      <c r="M6" s="162" t="s">
        <v>166</v>
      </c>
      <c r="N6" s="162"/>
      <c r="O6" s="162"/>
      <c r="P6" s="16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1" customFormat="1" ht="20.100000000000001" customHeight="1">
      <c r="A7" s="46" t="s">
        <v>167</v>
      </c>
      <c r="B7" s="49">
        <f t="shared" ref="B7:B9" si="0">C7-4</f>
        <v>102</v>
      </c>
      <c r="C7" s="49">
        <f t="shared" ref="C7:C9" si="1">D7-4</f>
        <v>106</v>
      </c>
      <c r="D7" s="150" t="s">
        <v>168</v>
      </c>
      <c r="E7" s="49">
        <f t="shared" ref="E7:E9" si="2">D7+4</f>
        <v>114</v>
      </c>
      <c r="F7" s="49">
        <f>E7+4</f>
        <v>118</v>
      </c>
      <c r="G7" s="49">
        <f t="shared" ref="G7:G9" si="3">F7+6</f>
        <v>124</v>
      </c>
      <c r="H7" s="51" t="s">
        <v>165</v>
      </c>
      <c r="I7" s="320"/>
      <c r="J7" s="162"/>
      <c r="K7" s="162"/>
      <c r="L7" s="162" t="s">
        <v>169</v>
      </c>
      <c r="M7" s="162" t="s">
        <v>170</v>
      </c>
      <c r="N7" s="162"/>
      <c r="O7" s="162"/>
      <c r="P7" s="16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1" customFormat="1" ht="20.100000000000001" customHeight="1">
      <c r="A8" s="46" t="s">
        <v>171</v>
      </c>
      <c r="B8" s="49">
        <f t="shared" si="0"/>
        <v>100</v>
      </c>
      <c r="C8" s="49">
        <f t="shared" si="1"/>
        <v>104</v>
      </c>
      <c r="D8" s="150" t="s">
        <v>172</v>
      </c>
      <c r="E8" s="49">
        <f t="shared" si="2"/>
        <v>112</v>
      </c>
      <c r="F8" s="49">
        <f>E8+5</f>
        <v>117</v>
      </c>
      <c r="G8" s="49">
        <f t="shared" si="3"/>
        <v>123</v>
      </c>
      <c r="H8" s="51" t="s">
        <v>165</v>
      </c>
      <c r="I8" s="320"/>
      <c r="J8" s="162"/>
      <c r="K8" s="162"/>
      <c r="L8" s="162" t="s">
        <v>170</v>
      </c>
      <c r="M8" s="162" t="s">
        <v>170</v>
      </c>
      <c r="N8" s="162"/>
      <c r="O8" s="162"/>
      <c r="P8" s="16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1" customFormat="1" ht="20.100000000000001" customHeight="1">
      <c r="A9" s="46" t="s">
        <v>173</v>
      </c>
      <c r="B9" s="53">
        <f t="shared" si="0"/>
        <v>100</v>
      </c>
      <c r="C9" s="53">
        <f t="shared" si="1"/>
        <v>104</v>
      </c>
      <c r="D9" s="53" t="s">
        <v>172</v>
      </c>
      <c r="E9" s="53">
        <f t="shared" si="2"/>
        <v>112</v>
      </c>
      <c r="F9" s="53">
        <f>E9+5</f>
        <v>117</v>
      </c>
      <c r="G9" s="53">
        <f t="shared" si="3"/>
        <v>123</v>
      </c>
      <c r="H9" s="51" t="s">
        <v>174</v>
      </c>
      <c r="I9" s="320"/>
      <c r="J9" s="162"/>
      <c r="K9" s="162"/>
      <c r="L9" s="162" t="s">
        <v>169</v>
      </c>
      <c r="M9" s="162" t="s">
        <v>175</v>
      </c>
      <c r="N9" s="162"/>
      <c r="O9" s="162"/>
      <c r="P9" s="16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1" customFormat="1" ht="20.100000000000001" customHeight="1">
      <c r="A10" s="46" t="s">
        <v>176</v>
      </c>
      <c r="B10" s="49">
        <f>C10-1.2</f>
        <v>44.6</v>
      </c>
      <c r="C10" s="49">
        <f>D10-1.2</f>
        <v>45.8</v>
      </c>
      <c r="D10" s="50">
        <v>47</v>
      </c>
      <c r="E10" s="49">
        <f>D10+1.2</f>
        <v>48.2</v>
      </c>
      <c r="F10" s="49">
        <f>E10+1.2</f>
        <v>49.4</v>
      </c>
      <c r="G10" s="49">
        <f>F10+1.4</f>
        <v>50.8</v>
      </c>
      <c r="H10" s="51" t="s">
        <v>174</v>
      </c>
      <c r="I10" s="320"/>
      <c r="J10" s="162"/>
      <c r="K10" s="162"/>
      <c r="L10" s="162" t="s">
        <v>166</v>
      </c>
      <c r="M10" s="162" t="s">
        <v>166</v>
      </c>
      <c r="N10" s="162"/>
      <c r="O10" s="162"/>
      <c r="P10" s="16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1" customFormat="1" ht="20.100000000000001" customHeight="1">
      <c r="A11" s="46" t="s">
        <v>177</v>
      </c>
      <c r="B11" s="49">
        <f>C11-0.5</f>
        <v>19.5</v>
      </c>
      <c r="C11" s="49">
        <f>D11-0.5</f>
        <v>20</v>
      </c>
      <c r="D11" s="50">
        <v>20.5</v>
      </c>
      <c r="E11" s="49">
        <f t="shared" ref="E11:G11" si="4">D11+0.5</f>
        <v>21</v>
      </c>
      <c r="F11" s="49">
        <f t="shared" si="4"/>
        <v>21.5</v>
      </c>
      <c r="G11" s="49">
        <f t="shared" si="4"/>
        <v>22</v>
      </c>
      <c r="H11" s="51" t="s">
        <v>178</v>
      </c>
      <c r="I11" s="320"/>
      <c r="J11" s="162"/>
      <c r="K11" s="162"/>
      <c r="L11" s="162" t="s">
        <v>170</v>
      </c>
      <c r="M11" s="162" t="s">
        <v>170</v>
      </c>
      <c r="N11" s="162"/>
      <c r="O11" s="162"/>
      <c r="P11" s="16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1" customFormat="1" ht="20.100000000000001" customHeight="1">
      <c r="A12" s="46" t="s">
        <v>179</v>
      </c>
      <c r="B12" s="49">
        <f>C12-0.7</f>
        <v>18.100000000000001</v>
      </c>
      <c r="C12" s="49">
        <f>D12-0.7</f>
        <v>18.8</v>
      </c>
      <c r="D12" s="50">
        <v>19.5</v>
      </c>
      <c r="E12" s="49">
        <f>D12+0.7</f>
        <v>20.2</v>
      </c>
      <c r="F12" s="49">
        <f>E12+0.7</f>
        <v>20.9</v>
      </c>
      <c r="G12" s="49">
        <f>F12+1</f>
        <v>21.9</v>
      </c>
      <c r="H12" s="51" t="s">
        <v>174</v>
      </c>
      <c r="I12" s="320"/>
      <c r="J12" s="162"/>
      <c r="K12" s="162"/>
      <c r="L12" s="162" t="s">
        <v>180</v>
      </c>
      <c r="M12" s="162" t="s">
        <v>180</v>
      </c>
      <c r="N12" s="162"/>
      <c r="O12" s="162"/>
      <c r="P12" s="16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1" customFormat="1" ht="20.100000000000001" customHeight="1">
      <c r="A13" s="46" t="s">
        <v>181</v>
      </c>
      <c r="B13" s="49">
        <f>C13-0.7</f>
        <v>16.100000000000001</v>
      </c>
      <c r="C13" s="49">
        <f>D13-0.7</f>
        <v>16.8</v>
      </c>
      <c r="D13" s="50">
        <v>17.5</v>
      </c>
      <c r="E13" s="49">
        <f>D13+0.7</f>
        <v>18.2</v>
      </c>
      <c r="F13" s="49">
        <f>E13+0.7</f>
        <v>18.899999999999999</v>
      </c>
      <c r="G13" s="49">
        <f>F13+1</f>
        <v>19.899999999999999</v>
      </c>
      <c r="H13" s="51">
        <v>0</v>
      </c>
      <c r="I13" s="320"/>
      <c r="J13" s="162"/>
      <c r="K13" s="162"/>
      <c r="L13" s="162" t="s">
        <v>170</v>
      </c>
      <c r="M13" s="162" t="s">
        <v>170</v>
      </c>
      <c r="N13" s="162"/>
      <c r="O13" s="162"/>
      <c r="P13" s="16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1" customFormat="1" ht="20.100000000000001" customHeight="1">
      <c r="A14" s="46" t="s">
        <v>182</v>
      </c>
      <c r="B14" s="49">
        <f>C14-1</f>
        <v>45</v>
      </c>
      <c r="C14" s="49">
        <f>D14-1</f>
        <v>46</v>
      </c>
      <c r="D14" s="53">
        <v>47</v>
      </c>
      <c r="E14" s="49">
        <f>D14+1</f>
        <v>48</v>
      </c>
      <c r="F14" s="49">
        <f>E14+1</f>
        <v>49</v>
      </c>
      <c r="G14" s="49">
        <f>F14+1.5</f>
        <v>50.5</v>
      </c>
      <c r="H14" s="54"/>
      <c r="I14" s="320"/>
      <c r="J14" s="162"/>
      <c r="K14" s="162"/>
      <c r="L14" s="162" t="s">
        <v>183</v>
      </c>
      <c r="M14" s="162" t="s">
        <v>183</v>
      </c>
      <c r="N14" s="162"/>
      <c r="O14" s="162"/>
      <c r="P14" s="16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1" customFormat="1" ht="20.100000000000001" customHeight="1">
      <c r="A15" s="53" t="s">
        <v>184</v>
      </c>
      <c r="B15" s="49">
        <f t="shared" ref="B15:B17" si="5">C15</f>
        <v>14</v>
      </c>
      <c r="C15" s="49">
        <f>D15-0.5</f>
        <v>14</v>
      </c>
      <c r="D15" s="50">
        <v>14.5</v>
      </c>
      <c r="E15" s="49">
        <f t="shared" ref="E15:G15" si="6">D15+0.5</f>
        <v>15</v>
      </c>
      <c r="F15" s="49">
        <f t="shared" si="6"/>
        <v>15.5</v>
      </c>
      <c r="G15" s="49">
        <f t="shared" si="6"/>
        <v>16</v>
      </c>
      <c r="H15" s="54"/>
      <c r="I15" s="320"/>
      <c r="J15" s="162"/>
      <c r="K15" s="162"/>
      <c r="L15" s="162" t="s">
        <v>170</v>
      </c>
      <c r="M15" s="162" t="s">
        <v>170</v>
      </c>
      <c r="N15" s="162"/>
      <c r="O15" s="162"/>
      <c r="P15" s="16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1" customFormat="1" ht="20.100000000000001" customHeight="1">
      <c r="A16" s="53" t="s">
        <v>185</v>
      </c>
      <c r="B16" s="49">
        <f t="shared" si="5"/>
        <v>3</v>
      </c>
      <c r="C16" s="49">
        <f>D16</f>
        <v>3</v>
      </c>
      <c r="D16" s="50">
        <v>3</v>
      </c>
      <c r="E16" s="49">
        <f>D16</f>
        <v>3</v>
      </c>
      <c r="F16" s="49">
        <f>D16</f>
        <v>3</v>
      </c>
      <c r="G16" s="49">
        <f>D16</f>
        <v>3</v>
      </c>
      <c r="H16" s="54"/>
      <c r="I16" s="320"/>
      <c r="J16" s="162"/>
      <c r="K16" s="162"/>
      <c r="L16" s="162" t="s">
        <v>170</v>
      </c>
      <c r="M16" s="162" t="s">
        <v>170</v>
      </c>
      <c r="N16" s="162"/>
      <c r="O16" s="162"/>
      <c r="P16" s="16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1" customFormat="1" ht="20.100000000000001" customHeight="1">
      <c r="A17" s="53" t="s">
        <v>186</v>
      </c>
      <c r="B17" s="49">
        <f t="shared" si="5"/>
        <v>1.8</v>
      </c>
      <c r="C17" s="49">
        <f>D17</f>
        <v>1.8</v>
      </c>
      <c r="D17" s="50">
        <v>1.8</v>
      </c>
      <c r="E17" s="49">
        <f>D17</f>
        <v>1.8</v>
      </c>
      <c r="F17" s="49">
        <f>D17</f>
        <v>1.8</v>
      </c>
      <c r="G17" s="49">
        <f>D17</f>
        <v>1.8</v>
      </c>
      <c r="H17" s="54"/>
      <c r="I17" s="320"/>
      <c r="J17" s="162"/>
      <c r="K17" s="162"/>
      <c r="L17" s="162" t="s">
        <v>170</v>
      </c>
      <c r="M17" s="162" t="s">
        <v>170</v>
      </c>
      <c r="N17" s="162"/>
      <c r="O17" s="162"/>
      <c r="P17" s="16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1" customFormat="1" ht="20.100000000000001" customHeight="1">
      <c r="A18" s="57"/>
      <c r="B18" s="58"/>
      <c r="C18" s="58"/>
      <c r="D18" s="58"/>
      <c r="E18" s="58"/>
      <c r="F18" s="58"/>
      <c r="G18" s="58"/>
      <c r="H18" s="59"/>
      <c r="I18" s="320"/>
      <c r="J18" s="162"/>
      <c r="K18" s="162"/>
      <c r="L18" s="162"/>
      <c r="M18" s="162"/>
      <c r="N18" s="162"/>
      <c r="O18" s="162"/>
      <c r="P18" s="16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1" customFormat="1" ht="20.100000000000001" customHeight="1">
      <c r="A19" s="151"/>
      <c r="B19" s="152"/>
      <c r="C19" s="152"/>
      <c r="D19" s="152"/>
      <c r="E19" s="153"/>
      <c r="F19" s="152"/>
      <c r="G19" s="152"/>
      <c r="H19" s="152"/>
      <c r="I19" s="321"/>
      <c r="J19" s="168"/>
      <c r="K19" s="168"/>
      <c r="L19" s="169"/>
      <c r="M19" s="168"/>
      <c r="N19" s="168"/>
      <c r="O19" s="169"/>
      <c r="P19" s="17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1" customFormat="1" ht="16.5">
      <c r="A20" s="62"/>
      <c r="B20" s="62"/>
      <c r="C20" s="62"/>
      <c r="D20" s="62"/>
      <c r="E20" s="63"/>
      <c r="F20" s="62"/>
      <c r="G20" s="62"/>
      <c r="H20" s="62"/>
      <c r="P20" s="1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1" customFormat="1">
      <c r="A21" s="64" t="s">
        <v>187</v>
      </c>
      <c r="B21" s="64"/>
      <c r="C21" s="65"/>
      <c r="D21" s="65"/>
      <c r="P21" s="15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1" customFormat="1">
      <c r="C22" s="42"/>
      <c r="D22" s="42"/>
      <c r="J22" s="69" t="s">
        <v>188</v>
      </c>
      <c r="K22" s="70">
        <v>45250</v>
      </c>
      <c r="L22" s="69" t="s">
        <v>189</v>
      </c>
      <c r="M22" s="69" t="s">
        <v>145</v>
      </c>
      <c r="N22" s="69" t="s">
        <v>190</v>
      </c>
      <c r="O22" s="41" t="s">
        <v>148</v>
      </c>
      <c r="P22" s="15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6" ht="22.5" customHeight="1">
      <c r="A1" s="322" t="s">
        <v>191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6" ht="17.25" customHeight="1">
      <c r="A2" s="119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120" t="s">
        <v>57</v>
      </c>
      <c r="I2" s="233" t="s">
        <v>56</v>
      </c>
      <c r="J2" s="233"/>
      <c r="K2" s="234"/>
    </row>
    <row r="3" spans="1:16" ht="16.5" customHeight="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6" ht="16.5" customHeight="1">
      <c r="A4" s="123" t="s">
        <v>61</v>
      </c>
      <c r="B4" s="241" t="s">
        <v>62</v>
      </c>
      <c r="C4" s="242"/>
      <c r="D4" s="243" t="s">
        <v>63</v>
      </c>
      <c r="E4" s="244"/>
      <c r="F4" s="245" t="s">
        <v>64</v>
      </c>
      <c r="G4" s="246"/>
      <c r="H4" s="243" t="s">
        <v>192</v>
      </c>
      <c r="I4" s="244"/>
      <c r="J4" s="77" t="s">
        <v>66</v>
      </c>
      <c r="K4" s="78" t="s">
        <v>67</v>
      </c>
    </row>
    <row r="5" spans="1:16" ht="16.5" customHeight="1">
      <c r="A5" s="125" t="s">
        <v>68</v>
      </c>
      <c r="B5" s="241" t="s">
        <v>69</v>
      </c>
      <c r="C5" s="242"/>
      <c r="D5" s="243" t="s">
        <v>193</v>
      </c>
      <c r="E5" s="244"/>
      <c r="F5" s="245">
        <v>45246</v>
      </c>
      <c r="G5" s="246"/>
      <c r="H5" s="243" t="s">
        <v>194</v>
      </c>
      <c r="I5" s="244"/>
      <c r="J5" s="77" t="s">
        <v>66</v>
      </c>
      <c r="K5" s="78" t="s">
        <v>67</v>
      </c>
    </row>
    <row r="6" spans="1:16" ht="16.5" customHeight="1">
      <c r="A6" s="123" t="s">
        <v>72</v>
      </c>
      <c r="B6" s="126" t="s">
        <v>73</v>
      </c>
      <c r="C6" s="127">
        <v>6</v>
      </c>
      <c r="D6" s="243" t="s">
        <v>195</v>
      </c>
      <c r="E6" s="244"/>
      <c r="F6" s="245">
        <v>45270</v>
      </c>
      <c r="G6" s="246"/>
      <c r="H6" s="243" t="s">
        <v>196</v>
      </c>
      <c r="I6" s="244"/>
      <c r="J6" s="244"/>
      <c r="K6" s="323"/>
    </row>
    <row r="7" spans="1:16" ht="16.5" customHeight="1">
      <c r="A7" s="123" t="s">
        <v>76</v>
      </c>
      <c r="B7" s="247">
        <v>27765</v>
      </c>
      <c r="C7" s="248"/>
      <c r="D7" s="123" t="s">
        <v>197</v>
      </c>
      <c r="E7" s="124"/>
      <c r="F7" s="245">
        <v>45280</v>
      </c>
      <c r="G7" s="246"/>
      <c r="H7" s="324"/>
      <c r="I7" s="241"/>
      <c r="J7" s="241"/>
      <c r="K7" s="242"/>
    </row>
    <row r="8" spans="1:16" ht="16.5" customHeight="1">
      <c r="A8" s="128" t="s">
        <v>79</v>
      </c>
      <c r="B8" s="247"/>
      <c r="C8" s="248"/>
      <c r="D8" s="251" t="s">
        <v>80</v>
      </c>
      <c r="E8" s="252"/>
      <c r="F8" s="253">
        <v>45283</v>
      </c>
      <c r="G8" s="254"/>
      <c r="H8" s="251"/>
      <c r="I8" s="252"/>
      <c r="J8" s="252"/>
      <c r="K8" s="262"/>
      <c r="P8" s="99" t="s">
        <v>198</v>
      </c>
    </row>
    <row r="9" spans="1:16" ht="16.5" customHeight="1">
      <c r="A9" s="325" t="s">
        <v>199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6" ht="16.5" customHeight="1">
      <c r="A10" s="129" t="s">
        <v>84</v>
      </c>
      <c r="B10" s="130" t="s">
        <v>85</v>
      </c>
      <c r="C10" s="73" t="s">
        <v>86</v>
      </c>
      <c r="D10" s="131"/>
      <c r="E10" s="132" t="s">
        <v>89</v>
      </c>
      <c r="F10" s="130" t="s">
        <v>85</v>
      </c>
      <c r="G10" s="73" t="s">
        <v>86</v>
      </c>
      <c r="H10" s="130"/>
      <c r="I10" s="132" t="s">
        <v>87</v>
      </c>
      <c r="J10" s="130" t="s">
        <v>85</v>
      </c>
      <c r="K10" s="141" t="s">
        <v>86</v>
      </c>
    </row>
    <row r="11" spans="1:16" ht="16.5" customHeight="1">
      <c r="A11" s="125" t="s">
        <v>90</v>
      </c>
      <c r="B11" s="133" t="s">
        <v>85</v>
      </c>
      <c r="C11" s="77" t="s">
        <v>86</v>
      </c>
      <c r="D11" s="134"/>
      <c r="E11" s="135" t="s">
        <v>92</v>
      </c>
      <c r="F11" s="133" t="s">
        <v>85</v>
      </c>
      <c r="G11" s="77" t="s">
        <v>86</v>
      </c>
      <c r="H11" s="133"/>
      <c r="I11" s="135" t="s">
        <v>97</v>
      </c>
      <c r="J11" s="133" t="s">
        <v>85</v>
      </c>
      <c r="K11" s="78" t="s">
        <v>86</v>
      </c>
    </row>
    <row r="12" spans="1:16" ht="16.5" customHeight="1">
      <c r="A12" s="251" t="s">
        <v>130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2"/>
    </row>
    <row r="13" spans="1:16" ht="16.5" customHeight="1">
      <c r="A13" s="326" t="s">
        <v>200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6" ht="16.5" customHeight="1">
      <c r="A14" s="327" t="s">
        <v>201</v>
      </c>
      <c r="B14" s="328"/>
      <c r="C14" s="328"/>
      <c r="D14" s="328"/>
      <c r="E14" s="328"/>
      <c r="F14" s="328"/>
      <c r="G14" s="328"/>
      <c r="H14" s="329"/>
      <c r="I14" s="330"/>
      <c r="J14" s="330"/>
      <c r="K14" s="331"/>
    </row>
    <row r="15" spans="1:16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6" ht="16.5" customHeight="1">
      <c r="A16" s="339"/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6.5" customHeight="1">
      <c r="A17" s="326" t="s">
        <v>202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42" t="s">
        <v>203</v>
      </c>
      <c r="B18" s="343"/>
      <c r="C18" s="343"/>
      <c r="D18" s="343"/>
      <c r="E18" s="343"/>
      <c r="F18" s="343"/>
      <c r="G18" s="343"/>
      <c r="H18" s="343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ht="16.5" customHeight="1">
      <c r="A21" s="344" t="s">
        <v>127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ht="16.5" customHeight="1">
      <c r="A22" s="345" t="s">
        <v>128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81" t="s">
        <v>129</v>
      </c>
      <c r="B23" s="282"/>
      <c r="C23" s="77" t="s">
        <v>66</v>
      </c>
      <c r="D23" s="77" t="s">
        <v>67</v>
      </c>
      <c r="E23" s="346"/>
      <c r="F23" s="346"/>
      <c r="G23" s="346"/>
      <c r="H23" s="346"/>
      <c r="I23" s="346"/>
      <c r="J23" s="346"/>
      <c r="K23" s="347"/>
    </row>
    <row r="24" spans="1:11" ht="16.5" customHeight="1">
      <c r="A24" s="243" t="s">
        <v>204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25" t="s">
        <v>137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21" t="s">
        <v>138</v>
      </c>
      <c r="B27" s="73" t="s">
        <v>95</v>
      </c>
      <c r="C27" s="73" t="s">
        <v>96</v>
      </c>
      <c r="D27" s="73" t="s">
        <v>88</v>
      </c>
      <c r="E27" s="122" t="s">
        <v>139</v>
      </c>
      <c r="F27" s="73" t="s">
        <v>95</v>
      </c>
      <c r="G27" s="73" t="s">
        <v>96</v>
      </c>
      <c r="H27" s="73" t="s">
        <v>88</v>
      </c>
      <c r="I27" s="122" t="s">
        <v>140</v>
      </c>
      <c r="J27" s="73" t="s">
        <v>95</v>
      </c>
      <c r="K27" s="141" t="s">
        <v>96</v>
      </c>
    </row>
    <row r="28" spans="1:11" ht="16.5" customHeight="1">
      <c r="A28" s="136" t="s">
        <v>87</v>
      </c>
      <c r="B28" s="77" t="s">
        <v>95</v>
      </c>
      <c r="C28" s="77" t="s">
        <v>96</v>
      </c>
      <c r="D28" s="77" t="s">
        <v>88</v>
      </c>
      <c r="E28" s="137" t="s">
        <v>94</v>
      </c>
      <c r="F28" s="77" t="s">
        <v>95</v>
      </c>
      <c r="G28" s="77" t="s">
        <v>96</v>
      </c>
      <c r="H28" s="77" t="s">
        <v>88</v>
      </c>
      <c r="I28" s="137" t="s">
        <v>105</v>
      </c>
      <c r="J28" s="77" t="s">
        <v>95</v>
      </c>
      <c r="K28" s="78" t="s">
        <v>96</v>
      </c>
    </row>
    <row r="29" spans="1:11" ht="16.5" customHeight="1">
      <c r="A29" s="243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51"/>
    </row>
    <row r="30" spans="1:11" ht="16.5" customHeight="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spans="1:11" ht="16.5" customHeight="1">
      <c r="A31" s="325" t="s">
        <v>205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21" customHeight="1">
      <c r="A32" s="352" t="s">
        <v>206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1" customHeight="1">
      <c r="A33" s="290" t="s">
        <v>207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21" customHeight="1">
      <c r="A34" s="290" t="s">
        <v>208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1" customHeight="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1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spans="1:11" ht="21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spans="1:11" ht="17.25" customHeight="1">
      <c r="A43" s="293" t="s">
        <v>136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6.5" customHeight="1">
      <c r="A44" s="325" t="s">
        <v>209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55" t="s">
        <v>130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spans="1:11" ht="18" customHeight="1">
      <c r="A46" s="355" t="s">
        <v>210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38" t="s">
        <v>142</v>
      </c>
      <c r="B48" s="358" t="s">
        <v>143</v>
      </c>
      <c r="C48" s="358"/>
      <c r="D48" s="139" t="s">
        <v>144</v>
      </c>
      <c r="E48" s="139" t="s">
        <v>145</v>
      </c>
      <c r="F48" s="139" t="s">
        <v>146</v>
      </c>
      <c r="G48" s="140">
        <v>45257</v>
      </c>
      <c r="H48" s="359" t="s">
        <v>147</v>
      </c>
      <c r="I48" s="359"/>
      <c r="J48" s="358" t="s">
        <v>148</v>
      </c>
      <c r="K48" s="360"/>
    </row>
    <row r="49" spans="1:11" ht="16.5" customHeight="1">
      <c r="A49" s="259" t="s">
        <v>149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63"/>
    </row>
    <row r="51" spans="1:11" ht="16.5" customHeight="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66"/>
    </row>
    <row r="52" spans="1:11" ht="21" customHeight="1">
      <c r="A52" s="138" t="s">
        <v>142</v>
      </c>
      <c r="B52" s="358" t="s">
        <v>143</v>
      </c>
      <c r="C52" s="358"/>
      <c r="D52" s="139" t="s">
        <v>144</v>
      </c>
      <c r="E52" s="139" t="s">
        <v>145</v>
      </c>
      <c r="F52" s="139" t="s">
        <v>146</v>
      </c>
      <c r="G52" s="140">
        <v>45257</v>
      </c>
      <c r="H52" s="359" t="s">
        <v>147</v>
      </c>
      <c r="I52" s="359"/>
      <c r="J52" s="358" t="s">
        <v>148</v>
      </c>
      <c r="K52" s="36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23"/>
  <sheetViews>
    <sheetView workbookViewId="0">
      <selection activeCell="P6" sqref="P6:P13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14" width="10.625" style="41" customWidth="1"/>
    <col min="15" max="20" width="10.625" style="107" customWidth="1"/>
    <col min="21" max="252" width="9" style="41"/>
    <col min="253" max="16384" width="9" style="2"/>
  </cols>
  <sheetData>
    <row r="1" spans="1:255" s="41" customFormat="1" ht="29.1" customHeight="1">
      <c r="A1" s="304" t="s">
        <v>152</v>
      </c>
      <c r="B1" s="306"/>
      <c r="C1" s="305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115"/>
      <c r="P1" s="115"/>
      <c r="Q1" s="115"/>
      <c r="R1" s="115"/>
      <c r="S1" s="115"/>
      <c r="T1" s="11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1" customFormat="1" ht="20.100000000000001" customHeight="1">
      <c r="A2" s="44" t="s">
        <v>61</v>
      </c>
      <c r="B2" s="367" t="s">
        <v>62</v>
      </c>
      <c r="C2" s="368"/>
      <c r="D2" s="45" t="s">
        <v>68</v>
      </c>
      <c r="E2" s="369" t="s">
        <v>69</v>
      </c>
      <c r="F2" s="369"/>
      <c r="G2" s="369"/>
      <c r="H2" s="108"/>
      <c r="I2" s="44" t="s">
        <v>57</v>
      </c>
      <c r="J2" s="370" t="s">
        <v>56</v>
      </c>
      <c r="K2" s="370"/>
      <c r="L2" s="370"/>
      <c r="M2" s="370"/>
      <c r="N2" s="370"/>
      <c r="O2" s="116"/>
      <c r="P2" s="116"/>
      <c r="Q2" s="116"/>
      <c r="R2" s="116"/>
      <c r="S2" s="116"/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1" customFormat="1">
      <c r="A3" s="372" t="s">
        <v>153</v>
      </c>
      <c r="B3" s="313" t="s">
        <v>154</v>
      </c>
      <c r="C3" s="314"/>
      <c r="D3" s="313"/>
      <c r="E3" s="313"/>
      <c r="F3" s="313"/>
      <c r="G3" s="313"/>
      <c r="H3" s="108"/>
      <c r="I3" s="313" t="s">
        <v>211</v>
      </c>
      <c r="J3" s="313"/>
      <c r="K3" s="313"/>
      <c r="L3" s="313"/>
      <c r="M3" s="313"/>
      <c r="N3" s="313"/>
      <c r="O3" s="116"/>
      <c r="P3" s="116"/>
      <c r="Q3" s="116"/>
      <c r="R3" s="116"/>
      <c r="S3" s="116"/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1" customFormat="1" ht="18">
      <c r="A4" s="372"/>
      <c r="B4" s="46" t="s">
        <v>110</v>
      </c>
      <c r="C4" s="46" t="s">
        <v>111</v>
      </c>
      <c r="D4" s="46" t="s">
        <v>112</v>
      </c>
      <c r="E4" s="46" t="s">
        <v>113</v>
      </c>
      <c r="F4" s="46" t="s">
        <v>114</v>
      </c>
      <c r="G4" s="46" t="s">
        <v>115</v>
      </c>
      <c r="H4" s="108"/>
      <c r="I4" s="117" t="s">
        <v>110</v>
      </c>
      <c r="J4" s="117" t="s">
        <v>110</v>
      </c>
      <c r="K4" s="117" t="s">
        <v>111</v>
      </c>
      <c r="L4" s="117" t="s">
        <v>111</v>
      </c>
      <c r="M4" s="117" t="s">
        <v>112</v>
      </c>
      <c r="N4" s="117" t="s">
        <v>112</v>
      </c>
      <c r="O4" s="117" t="s">
        <v>113</v>
      </c>
      <c r="P4" s="116" t="s">
        <v>113</v>
      </c>
      <c r="Q4" s="117" t="s">
        <v>114</v>
      </c>
      <c r="R4" s="117" t="s">
        <v>114</v>
      </c>
      <c r="S4" s="117" t="s">
        <v>212</v>
      </c>
      <c r="T4" s="117" t="s">
        <v>212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1" customFormat="1" ht="20.100000000000001" customHeight="1">
      <c r="A5" s="372"/>
      <c r="B5" s="47" t="s">
        <v>158</v>
      </c>
      <c r="C5" s="47" t="s">
        <v>159</v>
      </c>
      <c r="D5" s="47" t="s">
        <v>160</v>
      </c>
      <c r="E5" s="47" t="s">
        <v>161</v>
      </c>
      <c r="F5" s="47" t="s">
        <v>162</v>
      </c>
      <c r="G5" s="47" t="s">
        <v>163</v>
      </c>
      <c r="H5" s="108"/>
      <c r="I5" s="66" t="s">
        <v>122</v>
      </c>
      <c r="J5" s="66" t="s">
        <v>213</v>
      </c>
      <c r="K5" s="66" t="s">
        <v>122</v>
      </c>
      <c r="L5" s="66" t="s">
        <v>213</v>
      </c>
      <c r="M5" s="66" t="s">
        <v>122</v>
      </c>
      <c r="N5" s="66" t="s">
        <v>213</v>
      </c>
      <c r="O5" s="66" t="s">
        <v>122</v>
      </c>
      <c r="P5" s="66" t="s">
        <v>213</v>
      </c>
      <c r="Q5" s="66" t="s">
        <v>122</v>
      </c>
      <c r="R5" s="66" t="s">
        <v>213</v>
      </c>
      <c r="S5" s="66" t="s">
        <v>122</v>
      </c>
      <c r="T5" s="66" t="s">
        <v>213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1" customFormat="1" ht="20.100000000000001" customHeight="1">
      <c r="A6" s="46" t="s">
        <v>164</v>
      </c>
      <c r="B6" s="49">
        <f>C6-1</f>
        <v>68</v>
      </c>
      <c r="C6" s="49">
        <f>D6-2</f>
        <v>69</v>
      </c>
      <c r="D6" s="50">
        <v>71</v>
      </c>
      <c r="E6" s="49">
        <f>D6+2</f>
        <v>73</v>
      </c>
      <c r="F6" s="49">
        <f>E6+2</f>
        <v>75</v>
      </c>
      <c r="G6" s="49">
        <f>F6+1</f>
        <v>76</v>
      </c>
      <c r="H6" s="108"/>
      <c r="I6" s="66" t="s">
        <v>214</v>
      </c>
      <c r="J6" s="66" t="s">
        <v>215</v>
      </c>
      <c r="K6" s="118" t="s">
        <v>215</v>
      </c>
      <c r="L6" s="66" t="s">
        <v>216</v>
      </c>
      <c r="M6" s="66" t="s">
        <v>217</v>
      </c>
      <c r="N6" s="66" t="s">
        <v>218</v>
      </c>
      <c r="O6" s="66" t="s">
        <v>219</v>
      </c>
      <c r="P6" s="67" t="s">
        <v>220</v>
      </c>
      <c r="Q6" s="67" t="s">
        <v>219</v>
      </c>
      <c r="R6" s="67" t="s">
        <v>216</v>
      </c>
      <c r="S6" s="67" t="s">
        <v>215</v>
      </c>
      <c r="T6" s="67" t="s">
        <v>219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1" customFormat="1" ht="20.100000000000001" customHeight="1">
      <c r="A7" s="46" t="s">
        <v>167</v>
      </c>
      <c r="B7" s="49">
        <f t="shared" ref="B7:B9" si="0">C7-4</f>
        <v>102</v>
      </c>
      <c r="C7" s="49">
        <f t="shared" ref="C7:C9" si="1">D7-4</f>
        <v>106</v>
      </c>
      <c r="D7" s="52" t="s">
        <v>168</v>
      </c>
      <c r="E7" s="49">
        <f t="shared" ref="E7:E9" si="2">D7+4</f>
        <v>114</v>
      </c>
      <c r="F7" s="49">
        <f>E7+4</f>
        <v>118</v>
      </c>
      <c r="G7" s="49">
        <f t="shared" ref="G7:G9" si="3">F7+6</f>
        <v>124</v>
      </c>
      <c r="H7" s="108"/>
      <c r="I7" s="66" t="s">
        <v>221</v>
      </c>
      <c r="J7" s="66" t="s">
        <v>222</v>
      </c>
      <c r="K7" s="66" t="s">
        <v>223</v>
      </c>
      <c r="L7" s="66" t="s">
        <v>224</v>
      </c>
      <c r="M7" s="66" t="s">
        <v>219</v>
      </c>
      <c r="N7" s="66" t="s">
        <v>225</v>
      </c>
      <c r="O7" s="66" t="s">
        <v>226</v>
      </c>
      <c r="P7" s="67" t="s">
        <v>223</v>
      </c>
      <c r="Q7" s="67" t="s">
        <v>227</v>
      </c>
      <c r="R7" s="67" t="s">
        <v>219</v>
      </c>
      <c r="S7" s="67" t="s">
        <v>227</v>
      </c>
      <c r="T7" s="67" t="s">
        <v>227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1" customFormat="1" ht="20.100000000000001" customHeight="1">
      <c r="A8" s="46" t="s">
        <v>171</v>
      </c>
      <c r="B8" s="49">
        <f t="shared" si="0"/>
        <v>100</v>
      </c>
      <c r="C8" s="49">
        <f t="shared" si="1"/>
        <v>104</v>
      </c>
      <c r="D8" s="52" t="s">
        <v>172</v>
      </c>
      <c r="E8" s="49">
        <f t="shared" si="2"/>
        <v>112</v>
      </c>
      <c r="F8" s="49">
        <f>E8+5</f>
        <v>117</v>
      </c>
      <c r="G8" s="49">
        <f t="shared" si="3"/>
        <v>123</v>
      </c>
      <c r="H8" s="108"/>
      <c r="I8" s="66" t="s">
        <v>219</v>
      </c>
      <c r="J8" s="66" t="s">
        <v>219</v>
      </c>
      <c r="K8" s="66" t="s">
        <v>219</v>
      </c>
      <c r="L8" s="66" t="s">
        <v>219</v>
      </c>
      <c r="M8" s="66" t="s">
        <v>219</v>
      </c>
      <c r="N8" s="66" t="s">
        <v>219</v>
      </c>
      <c r="O8" s="66" t="s">
        <v>219</v>
      </c>
      <c r="P8" s="66" t="s">
        <v>219</v>
      </c>
      <c r="Q8" s="66" t="s">
        <v>219</v>
      </c>
      <c r="R8" s="66" t="s">
        <v>219</v>
      </c>
      <c r="S8" s="66" t="s">
        <v>219</v>
      </c>
      <c r="T8" s="66" t="s">
        <v>219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1" customFormat="1" ht="20.100000000000001" customHeight="1">
      <c r="A9" s="46" t="s">
        <v>173</v>
      </c>
      <c r="B9" s="53">
        <f t="shared" si="0"/>
        <v>100</v>
      </c>
      <c r="C9" s="53">
        <f t="shared" si="1"/>
        <v>104</v>
      </c>
      <c r="D9" s="53" t="s">
        <v>172</v>
      </c>
      <c r="E9" s="53">
        <f t="shared" si="2"/>
        <v>112</v>
      </c>
      <c r="F9" s="53">
        <f>E9+5</f>
        <v>117</v>
      </c>
      <c r="G9" s="53">
        <f t="shared" si="3"/>
        <v>123</v>
      </c>
      <c r="H9" s="108"/>
      <c r="I9" s="66" t="s">
        <v>223</v>
      </c>
      <c r="J9" s="66" t="s">
        <v>219</v>
      </c>
      <c r="K9" s="66" t="s">
        <v>224</v>
      </c>
      <c r="L9" s="66" t="s">
        <v>223</v>
      </c>
      <c r="M9" s="66" t="s">
        <v>224</v>
      </c>
      <c r="N9" s="66" t="s">
        <v>224</v>
      </c>
      <c r="O9" s="66" t="s">
        <v>224</v>
      </c>
      <c r="P9" s="67" t="s">
        <v>224</v>
      </c>
      <c r="Q9" s="67" t="s">
        <v>225</v>
      </c>
      <c r="R9" s="67" t="s">
        <v>225</v>
      </c>
      <c r="S9" s="67" t="s">
        <v>224</v>
      </c>
      <c r="T9" s="67" t="s">
        <v>227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1" customFormat="1" ht="20.100000000000001" customHeight="1">
      <c r="A10" s="46" t="s">
        <v>176</v>
      </c>
      <c r="B10" s="49">
        <f>C10-1.2</f>
        <v>44.6</v>
      </c>
      <c r="C10" s="49">
        <f>D10-1.2</f>
        <v>45.8</v>
      </c>
      <c r="D10" s="50">
        <v>47</v>
      </c>
      <c r="E10" s="49">
        <f>D10+1.2</f>
        <v>48.2</v>
      </c>
      <c r="F10" s="49">
        <f>E10+1.2</f>
        <v>49.4</v>
      </c>
      <c r="G10" s="49">
        <f>F10+1.4</f>
        <v>50.8</v>
      </c>
      <c r="H10" s="108"/>
      <c r="I10" s="66" t="s">
        <v>228</v>
      </c>
      <c r="J10" s="66" t="s">
        <v>229</v>
      </c>
      <c r="K10" s="66" t="s">
        <v>230</v>
      </c>
      <c r="L10" s="66" t="s">
        <v>230</v>
      </c>
      <c r="M10" s="66" t="s">
        <v>219</v>
      </c>
      <c r="N10" s="66" t="s">
        <v>219</v>
      </c>
      <c r="O10" s="66" t="s">
        <v>231</v>
      </c>
      <c r="P10" s="67" t="s">
        <v>220</v>
      </c>
      <c r="Q10" s="67" t="s">
        <v>232</v>
      </c>
      <c r="R10" s="67" t="s">
        <v>219</v>
      </c>
      <c r="S10" s="67" t="s">
        <v>233</v>
      </c>
      <c r="T10" s="67" t="s">
        <v>234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1" customFormat="1" ht="20.100000000000001" customHeight="1">
      <c r="A11" s="46" t="s">
        <v>177</v>
      </c>
      <c r="B11" s="49">
        <f>C11-0.5</f>
        <v>19.5</v>
      </c>
      <c r="C11" s="49">
        <f>D11-0.5</f>
        <v>20</v>
      </c>
      <c r="D11" s="50">
        <v>20.5</v>
      </c>
      <c r="E11" s="49">
        <f t="shared" ref="E11:G11" si="4">D11+0.5</f>
        <v>21</v>
      </c>
      <c r="F11" s="49">
        <f t="shared" si="4"/>
        <v>21.5</v>
      </c>
      <c r="G11" s="49">
        <f t="shared" si="4"/>
        <v>22</v>
      </c>
      <c r="H11" s="108"/>
      <c r="I11" s="66" t="s">
        <v>219</v>
      </c>
      <c r="J11" s="66" t="s">
        <v>219</v>
      </c>
      <c r="K11" s="66" t="s">
        <v>219</v>
      </c>
      <c r="L11" s="66" t="s">
        <v>219</v>
      </c>
      <c r="M11" s="66" t="s">
        <v>219</v>
      </c>
      <c r="N11" s="66" t="s">
        <v>219</v>
      </c>
      <c r="O11" s="66" t="s">
        <v>219</v>
      </c>
      <c r="P11" s="66" t="s">
        <v>219</v>
      </c>
      <c r="Q11" s="66" t="s">
        <v>219</v>
      </c>
      <c r="R11" s="66" t="s">
        <v>219</v>
      </c>
      <c r="S11" s="66" t="s">
        <v>219</v>
      </c>
      <c r="T11" s="67" t="s">
        <v>235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1" customFormat="1" ht="20.100000000000001" customHeight="1">
      <c r="A12" s="46" t="s">
        <v>179</v>
      </c>
      <c r="B12" s="49">
        <f>C12-0.7</f>
        <v>18.100000000000001</v>
      </c>
      <c r="C12" s="49">
        <f>D12-0.7</f>
        <v>18.8</v>
      </c>
      <c r="D12" s="50">
        <v>19.5</v>
      </c>
      <c r="E12" s="49">
        <f>D12+0.7</f>
        <v>20.2</v>
      </c>
      <c r="F12" s="49">
        <f>E12+0.7</f>
        <v>20.9</v>
      </c>
      <c r="G12" s="49">
        <f>F12+1</f>
        <v>21.9</v>
      </c>
      <c r="H12" s="108"/>
      <c r="I12" s="66" t="s">
        <v>219</v>
      </c>
      <c r="J12" s="66" t="s">
        <v>236</v>
      </c>
      <c r="K12" s="66" t="s">
        <v>237</v>
      </c>
      <c r="L12" s="66" t="s">
        <v>238</v>
      </c>
      <c r="M12" s="66" t="s">
        <v>239</v>
      </c>
      <c r="N12" s="66" t="s">
        <v>237</v>
      </c>
      <c r="O12" s="66" t="s">
        <v>239</v>
      </c>
      <c r="P12" s="67" t="s">
        <v>236</v>
      </c>
      <c r="Q12" s="67" t="s">
        <v>219</v>
      </c>
      <c r="R12" s="67" t="s">
        <v>240</v>
      </c>
      <c r="S12" s="67" t="s">
        <v>239</v>
      </c>
      <c r="T12" s="67" t="s">
        <v>220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1" customFormat="1" ht="20.100000000000001" customHeight="1">
      <c r="A13" s="46" t="s">
        <v>181</v>
      </c>
      <c r="B13" s="49">
        <f>C13-0.7</f>
        <v>16.100000000000001</v>
      </c>
      <c r="C13" s="49">
        <f>D13-0.7</f>
        <v>16.8</v>
      </c>
      <c r="D13" s="50">
        <v>17.5</v>
      </c>
      <c r="E13" s="49">
        <f>D13+0.7</f>
        <v>18.2</v>
      </c>
      <c r="F13" s="49">
        <f>E13+0.7</f>
        <v>18.899999999999999</v>
      </c>
      <c r="G13" s="49">
        <f>F13+1</f>
        <v>19.899999999999999</v>
      </c>
      <c r="H13" s="108"/>
      <c r="I13" s="66" t="s">
        <v>241</v>
      </c>
      <c r="J13" s="66" t="s">
        <v>242</v>
      </c>
      <c r="K13" s="66" t="s">
        <v>233</v>
      </c>
      <c r="L13" s="66" t="s">
        <v>216</v>
      </c>
      <c r="M13" s="66" t="s">
        <v>219</v>
      </c>
      <c r="N13" s="66" t="s">
        <v>219</v>
      </c>
      <c r="O13" s="66" t="s">
        <v>239</v>
      </c>
      <c r="P13" s="67" t="s">
        <v>239</v>
      </c>
      <c r="Q13" s="67" t="s">
        <v>229</v>
      </c>
      <c r="R13" s="67" t="s">
        <v>236</v>
      </c>
      <c r="S13" s="67" t="s">
        <v>236</v>
      </c>
      <c r="T13" s="67" t="s">
        <v>239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1" customFormat="1" ht="20.100000000000001" customHeight="1">
      <c r="A14" s="46" t="s">
        <v>182</v>
      </c>
      <c r="B14" s="49">
        <f>C14-1</f>
        <v>45</v>
      </c>
      <c r="C14" s="49">
        <f>D14-1</f>
        <v>46</v>
      </c>
      <c r="D14" s="53">
        <v>47</v>
      </c>
      <c r="E14" s="49">
        <f>D14+1</f>
        <v>48</v>
      </c>
      <c r="F14" s="49">
        <f>E14+1</f>
        <v>49</v>
      </c>
      <c r="G14" s="49">
        <f>F14+1.5</f>
        <v>50.5</v>
      </c>
      <c r="H14" s="108"/>
      <c r="I14" s="66" t="s">
        <v>219</v>
      </c>
      <c r="J14" s="66" t="s">
        <v>219</v>
      </c>
      <c r="K14" s="66" t="s">
        <v>219</v>
      </c>
      <c r="L14" s="66" t="s">
        <v>219</v>
      </c>
      <c r="M14" s="66" t="s">
        <v>219</v>
      </c>
      <c r="N14" s="66" t="s">
        <v>219</v>
      </c>
      <c r="O14" s="66" t="s">
        <v>219</v>
      </c>
      <c r="P14" s="66" t="s">
        <v>219</v>
      </c>
      <c r="Q14" s="66" t="s">
        <v>219</v>
      </c>
      <c r="R14" s="66" t="s">
        <v>219</v>
      </c>
      <c r="S14" s="66" t="s">
        <v>219</v>
      </c>
      <c r="T14" s="66" t="s">
        <v>219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1" customFormat="1" ht="20.100000000000001" customHeight="1">
      <c r="A15" s="53" t="s">
        <v>184</v>
      </c>
      <c r="B15" s="49">
        <f t="shared" ref="B15:B17" si="5">C15</f>
        <v>14</v>
      </c>
      <c r="C15" s="49">
        <f>D15-0.5</f>
        <v>14</v>
      </c>
      <c r="D15" s="50">
        <v>14.5</v>
      </c>
      <c r="E15" s="49">
        <f t="shared" ref="E15:G15" si="6">D15+0.5</f>
        <v>15</v>
      </c>
      <c r="F15" s="49">
        <f t="shared" si="6"/>
        <v>15.5</v>
      </c>
      <c r="G15" s="49">
        <f t="shared" si="6"/>
        <v>16</v>
      </c>
      <c r="H15" s="108"/>
      <c r="I15" s="66" t="s">
        <v>219</v>
      </c>
      <c r="J15" s="66" t="s">
        <v>219</v>
      </c>
      <c r="K15" s="66" t="s">
        <v>219</v>
      </c>
      <c r="L15" s="66" t="s">
        <v>219</v>
      </c>
      <c r="M15" s="66" t="s">
        <v>219</v>
      </c>
      <c r="N15" s="66" t="s">
        <v>219</v>
      </c>
      <c r="O15" s="66" t="s">
        <v>219</v>
      </c>
      <c r="P15" s="66" t="s">
        <v>219</v>
      </c>
      <c r="Q15" s="66" t="s">
        <v>219</v>
      </c>
      <c r="R15" s="66" t="s">
        <v>219</v>
      </c>
      <c r="S15" s="66" t="s">
        <v>219</v>
      </c>
      <c r="T15" s="66" t="s">
        <v>219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1" customFormat="1" ht="20.100000000000001" customHeight="1">
      <c r="A16" s="53" t="s">
        <v>185</v>
      </c>
      <c r="B16" s="49">
        <f t="shared" si="5"/>
        <v>3</v>
      </c>
      <c r="C16" s="49">
        <f>D16</f>
        <v>3</v>
      </c>
      <c r="D16" s="50">
        <v>3</v>
      </c>
      <c r="E16" s="49">
        <f>D16</f>
        <v>3</v>
      </c>
      <c r="F16" s="49">
        <f>D16</f>
        <v>3</v>
      </c>
      <c r="G16" s="49">
        <f>D16</f>
        <v>3</v>
      </c>
      <c r="H16" s="108"/>
      <c r="I16" s="66" t="s">
        <v>219</v>
      </c>
      <c r="J16" s="66" t="s">
        <v>219</v>
      </c>
      <c r="K16" s="66" t="s">
        <v>219</v>
      </c>
      <c r="L16" s="66" t="s">
        <v>219</v>
      </c>
      <c r="M16" s="66" t="s">
        <v>219</v>
      </c>
      <c r="N16" s="66" t="s">
        <v>219</v>
      </c>
      <c r="O16" s="66" t="s">
        <v>219</v>
      </c>
      <c r="P16" s="66" t="s">
        <v>219</v>
      </c>
      <c r="Q16" s="66" t="s">
        <v>219</v>
      </c>
      <c r="R16" s="66" t="s">
        <v>219</v>
      </c>
      <c r="S16" s="66" t="s">
        <v>219</v>
      </c>
      <c r="T16" s="66" t="s">
        <v>219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1" customFormat="1" ht="20.100000000000001" customHeight="1">
      <c r="A17" s="53" t="s">
        <v>186</v>
      </c>
      <c r="B17" s="49">
        <f t="shared" si="5"/>
        <v>1.8</v>
      </c>
      <c r="C17" s="49">
        <f>D17</f>
        <v>1.8</v>
      </c>
      <c r="D17" s="50">
        <v>1.8</v>
      </c>
      <c r="E17" s="49">
        <f>D17</f>
        <v>1.8</v>
      </c>
      <c r="F17" s="49">
        <f>D17</f>
        <v>1.8</v>
      </c>
      <c r="G17" s="49">
        <f>D17</f>
        <v>1.8</v>
      </c>
      <c r="H17" s="108"/>
      <c r="I17" s="66" t="s">
        <v>219</v>
      </c>
      <c r="J17" s="66" t="s">
        <v>219</v>
      </c>
      <c r="K17" s="66" t="s">
        <v>219</v>
      </c>
      <c r="L17" s="66" t="s">
        <v>219</v>
      </c>
      <c r="M17" s="66" t="s">
        <v>219</v>
      </c>
      <c r="N17" s="66" t="s">
        <v>219</v>
      </c>
      <c r="O17" s="66" t="s">
        <v>219</v>
      </c>
      <c r="P17" s="66" t="s">
        <v>219</v>
      </c>
      <c r="Q17" s="66" t="s">
        <v>219</v>
      </c>
      <c r="R17" s="66" t="s">
        <v>219</v>
      </c>
      <c r="S17" s="66" t="s">
        <v>219</v>
      </c>
      <c r="T17" s="66" t="s">
        <v>219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1" customFormat="1" ht="20.100000000000001" customHeight="1">
      <c r="A18" s="109"/>
      <c r="B18" s="110"/>
      <c r="C18" s="59"/>
      <c r="D18" s="59"/>
      <c r="E18" s="111"/>
      <c r="F18" s="59"/>
      <c r="G18" s="108"/>
      <c r="H18" s="108"/>
      <c r="I18" s="66"/>
      <c r="J18" s="66"/>
      <c r="K18" s="66"/>
      <c r="L18" s="66"/>
      <c r="M18" s="66"/>
      <c r="N18" s="66"/>
      <c r="O18" s="66"/>
      <c r="P18" s="67"/>
      <c r="Q18" s="67"/>
      <c r="R18" s="67"/>
      <c r="S18" s="67"/>
      <c r="T18" s="67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1" customFormat="1" ht="20.100000000000001" customHeight="1">
      <c r="A19" s="112"/>
      <c r="B19" s="59"/>
      <c r="C19" s="59"/>
      <c r="D19" s="113"/>
      <c r="E19" s="59"/>
      <c r="F19" s="59"/>
      <c r="G19" s="56"/>
      <c r="H19" s="108"/>
      <c r="I19" s="66"/>
      <c r="J19" s="66"/>
      <c r="K19" s="66"/>
      <c r="L19" s="66"/>
      <c r="M19" s="66"/>
      <c r="N19" s="66"/>
      <c r="O19" s="66"/>
      <c r="P19" s="67"/>
      <c r="Q19" s="67"/>
      <c r="R19" s="67"/>
      <c r="S19" s="67"/>
      <c r="T19" s="67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1" customFormat="1" ht="20.100000000000001" customHeight="1">
      <c r="A20" s="54"/>
      <c r="B20" s="54"/>
      <c r="C20" s="54"/>
      <c r="D20" s="61"/>
      <c r="E20" s="54"/>
      <c r="F20" s="54"/>
      <c r="G20" s="54"/>
      <c r="H20" s="108"/>
      <c r="I20" s="68"/>
      <c r="J20" s="68"/>
      <c r="K20" s="66"/>
      <c r="L20" s="68"/>
      <c r="M20" s="68"/>
      <c r="N20" s="66"/>
      <c r="O20" s="66"/>
      <c r="P20" s="67"/>
      <c r="Q20" s="67"/>
      <c r="R20" s="67"/>
      <c r="S20" s="67"/>
      <c r="T20" s="6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41" customFormat="1" ht="16.5">
      <c r="A21" s="62"/>
      <c r="B21" s="62"/>
      <c r="C21" s="62"/>
      <c r="D21" s="63"/>
      <c r="E21" s="62"/>
      <c r="F21" s="62"/>
      <c r="G21" s="114"/>
      <c r="O21" s="115"/>
      <c r="P21" s="115"/>
      <c r="Q21" s="115"/>
      <c r="R21" s="115"/>
      <c r="S21" s="115"/>
      <c r="T21" s="11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41" customFormat="1">
      <c r="A22" s="64" t="s">
        <v>187</v>
      </c>
      <c r="B22" s="64"/>
      <c r="C22" s="65"/>
      <c r="O22" s="115"/>
      <c r="P22" s="115"/>
      <c r="Q22" s="115"/>
      <c r="R22" s="115"/>
      <c r="S22" s="115"/>
      <c r="T22" s="115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41" customFormat="1">
      <c r="C23" s="42"/>
      <c r="I23" s="69" t="s">
        <v>188</v>
      </c>
      <c r="J23" s="371">
        <v>45257</v>
      </c>
      <c r="K23" s="371"/>
      <c r="M23" s="69" t="s">
        <v>189</v>
      </c>
      <c r="N23" s="69" t="s">
        <v>145</v>
      </c>
      <c r="P23" s="69" t="s">
        <v>190</v>
      </c>
      <c r="Q23" s="69"/>
      <c r="R23" s="115" t="s">
        <v>148</v>
      </c>
      <c r="T23" s="11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</sheetData>
  <mergeCells count="8">
    <mergeCell ref="J23:K23"/>
    <mergeCell ref="A3:A5"/>
    <mergeCell ref="A1:N1"/>
    <mergeCell ref="B2:C2"/>
    <mergeCell ref="E2:G2"/>
    <mergeCell ref="J2:N2"/>
    <mergeCell ref="B3:G3"/>
    <mergeCell ref="I3:N3"/>
  </mergeCells>
  <phoneticPr fontId="6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sqref="A1:K1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1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3" ht="22.5">
      <c r="A1" s="322" t="s">
        <v>243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3" ht="18" customHeight="1">
      <c r="A2" s="72" t="s">
        <v>53</v>
      </c>
      <c r="B2" s="373" t="s">
        <v>54</v>
      </c>
      <c r="C2" s="373"/>
      <c r="D2" s="74" t="s">
        <v>61</v>
      </c>
      <c r="E2" s="75" t="s">
        <v>62</v>
      </c>
      <c r="F2" s="76" t="s">
        <v>244</v>
      </c>
      <c r="G2" s="241" t="s">
        <v>69</v>
      </c>
      <c r="H2" s="242"/>
      <c r="I2" s="94" t="s">
        <v>57</v>
      </c>
      <c r="J2" s="374" t="s">
        <v>56</v>
      </c>
      <c r="K2" s="375"/>
    </row>
    <row r="3" spans="1:13" ht="18" customHeight="1">
      <c r="A3" s="79" t="s">
        <v>76</v>
      </c>
      <c r="B3" s="241">
        <v>7547</v>
      </c>
      <c r="C3" s="241"/>
      <c r="D3" s="80" t="s">
        <v>245</v>
      </c>
      <c r="E3" s="376">
        <v>45285</v>
      </c>
      <c r="F3" s="377"/>
      <c r="G3" s="377"/>
      <c r="H3" s="346" t="s">
        <v>246</v>
      </c>
      <c r="I3" s="346"/>
      <c r="J3" s="346"/>
      <c r="K3" s="347"/>
    </row>
    <row r="4" spans="1:13" ht="18" customHeight="1">
      <c r="A4" s="81" t="s">
        <v>72</v>
      </c>
      <c r="B4" s="77">
        <v>8</v>
      </c>
      <c r="C4" s="77">
        <v>6</v>
      </c>
      <c r="D4" s="82" t="s">
        <v>247</v>
      </c>
      <c r="E4" s="377" t="s">
        <v>248</v>
      </c>
      <c r="F4" s="377"/>
      <c r="G4" s="377"/>
      <c r="H4" s="282" t="s">
        <v>249</v>
      </c>
      <c r="I4" s="282"/>
      <c r="J4" s="91" t="s">
        <v>66</v>
      </c>
      <c r="K4" s="97" t="s">
        <v>67</v>
      </c>
    </row>
    <row r="5" spans="1:13" ht="18" customHeight="1">
      <c r="A5" s="81" t="s">
        <v>250</v>
      </c>
      <c r="B5" s="241">
        <v>1</v>
      </c>
      <c r="C5" s="241"/>
      <c r="D5" s="80" t="s">
        <v>251</v>
      </c>
      <c r="E5" s="80"/>
      <c r="G5" s="80"/>
      <c r="H5" s="282" t="s">
        <v>252</v>
      </c>
      <c r="I5" s="282"/>
      <c r="J5" s="91" t="s">
        <v>66</v>
      </c>
      <c r="K5" s="97" t="s">
        <v>67</v>
      </c>
    </row>
    <row r="6" spans="1:13" ht="18" customHeight="1">
      <c r="A6" s="83" t="s">
        <v>253</v>
      </c>
      <c r="B6" s="340">
        <v>200</v>
      </c>
      <c r="C6" s="340"/>
      <c r="D6" s="85" t="s">
        <v>254</v>
      </c>
      <c r="E6" s="86"/>
      <c r="F6" s="86"/>
      <c r="G6" s="85"/>
      <c r="H6" s="378" t="s">
        <v>255</v>
      </c>
      <c r="I6" s="378"/>
      <c r="J6" s="86" t="s">
        <v>66</v>
      </c>
      <c r="K6" s="98" t="s">
        <v>67</v>
      </c>
      <c r="M6" s="99"/>
    </row>
    <row r="7" spans="1:13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3" ht="18" customHeight="1">
      <c r="A8" s="90" t="s">
        <v>256</v>
      </c>
      <c r="B8" s="76" t="s">
        <v>257</v>
      </c>
      <c r="C8" s="76" t="s">
        <v>258</v>
      </c>
      <c r="D8" s="76" t="s">
        <v>259</v>
      </c>
      <c r="E8" s="76" t="s">
        <v>260</v>
      </c>
      <c r="F8" s="76" t="s">
        <v>261</v>
      </c>
      <c r="G8" s="379" t="s">
        <v>79</v>
      </c>
      <c r="H8" s="380"/>
      <c r="I8" s="380"/>
      <c r="J8" s="380"/>
      <c r="K8" s="381"/>
    </row>
    <row r="9" spans="1:13" ht="18" customHeight="1">
      <c r="A9" s="281" t="s">
        <v>262</v>
      </c>
      <c r="B9" s="282"/>
      <c r="C9" s="91" t="s">
        <v>66</v>
      </c>
      <c r="D9" s="91" t="s">
        <v>67</v>
      </c>
      <c r="E9" s="80" t="s">
        <v>263</v>
      </c>
      <c r="F9" s="92" t="s">
        <v>264</v>
      </c>
      <c r="G9" s="382"/>
      <c r="H9" s="383"/>
      <c r="I9" s="383"/>
      <c r="J9" s="383"/>
      <c r="K9" s="384"/>
    </row>
    <row r="10" spans="1:13" ht="18" customHeight="1">
      <c r="A10" s="281" t="s">
        <v>265</v>
      </c>
      <c r="B10" s="282"/>
      <c r="C10" s="91" t="s">
        <v>66</v>
      </c>
      <c r="D10" s="91" t="s">
        <v>67</v>
      </c>
      <c r="E10" s="80" t="s">
        <v>266</v>
      </c>
      <c r="F10" s="92" t="s">
        <v>267</v>
      </c>
      <c r="G10" s="382" t="s">
        <v>268</v>
      </c>
      <c r="H10" s="383"/>
      <c r="I10" s="383"/>
      <c r="J10" s="383"/>
      <c r="K10" s="384"/>
    </row>
    <row r="11" spans="1:13" ht="18" customHeight="1">
      <c r="A11" s="355" t="s">
        <v>199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3" ht="18" customHeight="1">
      <c r="A12" s="79" t="s">
        <v>89</v>
      </c>
      <c r="B12" s="91" t="s">
        <v>85</v>
      </c>
      <c r="C12" s="91" t="s">
        <v>86</v>
      </c>
      <c r="D12" s="92"/>
      <c r="E12" s="80" t="s">
        <v>87</v>
      </c>
      <c r="F12" s="91" t="s">
        <v>85</v>
      </c>
      <c r="G12" s="91" t="s">
        <v>86</v>
      </c>
      <c r="H12" s="91"/>
      <c r="I12" s="80" t="s">
        <v>269</v>
      </c>
      <c r="J12" s="91" t="s">
        <v>85</v>
      </c>
      <c r="K12" s="97" t="s">
        <v>86</v>
      </c>
    </row>
    <row r="13" spans="1:13" ht="18" customHeight="1">
      <c r="A13" s="79" t="s">
        <v>92</v>
      </c>
      <c r="B13" s="91" t="s">
        <v>85</v>
      </c>
      <c r="C13" s="91" t="s">
        <v>86</v>
      </c>
      <c r="D13" s="92"/>
      <c r="E13" s="80" t="s">
        <v>97</v>
      </c>
      <c r="F13" s="91" t="s">
        <v>85</v>
      </c>
      <c r="G13" s="91" t="s">
        <v>86</v>
      </c>
      <c r="H13" s="91"/>
      <c r="I13" s="80" t="s">
        <v>270</v>
      </c>
      <c r="J13" s="91" t="s">
        <v>85</v>
      </c>
      <c r="K13" s="97" t="s">
        <v>86</v>
      </c>
    </row>
    <row r="14" spans="1:13" ht="18" customHeight="1">
      <c r="A14" s="83" t="s">
        <v>271</v>
      </c>
      <c r="B14" s="86" t="s">
        <v>85</v>
      </c>
      <c r="C14" s="86" t="s">
        <v>86</v>
      </c>
      <c r="D14" s="93"/>
      <c r="E14" s="85" t="s">
        <v>272</v>
      </c>
      <c r="F14" s="86" t="s">
        <v>85</v>
      </c>
      <c r="G14" s="86" t="s">
        <v>86</v>
      </c>
      <c r="H14" s="86"/>
      <c r="I14" s="85" t="s">
        <v>273</v>
      </c>
      <c r="J14" s="86" t="s">
        <v>85</v>
      </c>
      <c r="K14" s="98" t="s">
        <v>86</v>
      </c>
    </row>
    <row r="15" spans="1:13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3" ht="18" customHeight="1">
      <c r="A16" s="345" t="s">
        <v>274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8" customHeight="1">
      <c r="A17" s="281" t="s">
        <v>275</v>
      </c>
      <c r="B17" s="282"/>
      <c r="C17" s="282"/>
      <c r="D17" s="282"/>
      <c r="E17" s="282"/>
      <c r="F17" s="282"/>
      <c r="G17" s="282"/>
      <c r="H17" s="282"/>
      <c r="I17" s="282"/>
      <c r="J17" s="282"/>
      <c r="K17" s="351"/>
    </row>
    <row r="18" spans="1:11" ht="18" customHeight="1">
      <c r="A18" s="281" t="s">
        <v>276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51"/>
    </row>
    <row r="19" spans="1:11" ht="21.95" customHeight="1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 ht="21.9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88"/>
    </row>
    <row r="21" spans="1:11" ht="21.95" customHeight="1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88"/>
    </row>
    <row r="22" spans="1:11" ht="21.95" customHeight="1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88"/>
    </row>
    <row r="23" spans="1:11" ht="21.95" customHeight="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</row>
    <row r="24" spans="1:11" ht="18" customHeight="1">
      <c r="A24" s="281" t="s">
        <v>129</v>
      </c>
      <c r="B24" s="282"/>
      <c r="C24" s="91" t="s">
        <v>66</v>
      </c>
      <c r="D24" s="91" t="s">
        <v>67</v>
      </c>
      <c r="E24" s="346"/>
      <c r="F24" s="346"/>
      <c r="G24" s="346"/>
      <c r="H24" s="346"/>
      <c r="I24" s="346"/>
      <c r="J24" s="346"/>
      <c r="K24" s="347"/>
    </row>
    <row r="25" spans="1:11" ht="18" customHeight="1">
      <c r="A25" s="95" t="s">
        <v>277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 ht="20.100000000000001" customHeight="1">
      <c r="A27" s="395" t="s">
        <v>278</v>
      </c>
      <c r="B27" s="380"/>
      <c r="C27" s="380"/>
      <c r="D27" s="380"/>
      <c r="E27" s="380"/>
      <c r="F27" s="380"/>
      <c r="G27" s="380"/>
      <c r="H27" s="380"/>
      <c r="I27" s="380"/>
      <c r="J27" s="380"/>
      <c r="K27" s="101" t="s">
        <v>279</v>
      </c>
    </row>
    <row r="28" spans="1:11" ht="23.1" customHeight="1">
      <c r="A28" s="332" t="s">
        <v>280</v>
      </c>
      <c r="B28" s="333"/>
      <c r="C28" s="333"/>
      <c r="D28" s="333"/>
      <c r="E28" s="333"/>
      <c r="F28" s="333"/>
      <c r="G28" s="333"/>
      <c r="H28" s="333"/>
      <c r="I28" s="333"/>
      <c r="J28" s="334"/>
      <c r="K28" s="102">
        <v>1</v>
      </c>
    </row>
    <row r="29" spans="1:11" ht="23.1" customHeight="1">
      <c r="A29" s="332" t="s">
        <v>281</v>
      </c>
      <c r="B29" s="333"/>
      <c r="C29" s="333"/>
      <c r="D29" s="333"/>
      <c r="E29" s="333"/>
      <c r="F29" s="333"/>
      <c r="G29" s="333"/>
      <c r="H29" s="333"/>
      <c r="I29" s="333"/>
      <c r="J29" s="334"/>
      <c r="K29" s="100">
        <v>1</v>
      </c>
    </row>
    <row r="30" spans="1:11" ht="23.1" customHeight="1">
      <c r="A30" s="332" t="s">
        <v>282</v>
      </c>
      <c r="B30" s="333"/>
      <c r="C30" s="333"/>
      <c r="D30" s="333"/>
      <c r="E30" s="333"/>
      <c r="F30" s="333"/>
      <c r="G30" s="333"/>
      <c r="H30" s="333"/>
      <c r="I30" s="333"/>
      <c r="J30" s="334"/>
      <c r="K30" s="102">
        <v>2</v>
      </c>
    </row>
    <row r="31" spans="1:11" ht="23.1" customHeight="1">
      <c r="A31" s="332"/>
      <c r="B31" s="333"/>
      <c r="C31" s="333"/>
      <c r="D31" s="333"/>
      <c r="E31" s="333"/>
      <c r="F31" s="333"/>
      <c r="G31" s="333"/>
      <c r="H31" s="333"/>
      <c r="I31" s="333"/>
      <c r="J31" s="334"/>
      <c r="K31" s="100"/>
    </row>
    <row r="32" spans="1:11" ht="23.1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4"/>
      <c r="K32" s="103"/>
    </row>
    <row r="33" spans="1:11" ht="23.1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4"/>
      <c r="K33" s="104"/>
    </row>
    <row r="34" spans="1:11" ht="23.1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4"/>
      <c r="K34" s="100"/>
    </row>
    <row r="35" spans="1:11" ht="23.1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4"/>
      <c r="K35" s="105"/>
    </row>
    <row r="36" spans="1:11" ht="23.1" customHeight="1">
      <c r="A36" s="396" t="s">
        <v>283</v>
      </c>
      <c r="B36" s="397"/>
      <c r="C36" s="397"/>
      <c r="D36" s="397"/>
      <c r="E36" s="397"/>
      <c r="F36" s="397"/>
      <c r="G36" s="397"/>
      <c r="H36" s="397"/>
      <c r="I36" s="397"/>
      <c r="J36" s="398"/>
      <c r="K36" s="106">
        <f>SUM(K28:K35)</f>
        <v>4</v>
      </c>
    </row>
    <row r="37" spans="1:11" ht="18.75" customHeight="1">
      <c r="A37" s="399" t="s">
        <v>284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1:11" ht="18.75" customHeight="1">
      <c r="A38" s="281" t="s">
        <v>285</v>
      </c>
      <c r="B38" s="282"/>
      <c r="C38" s="282"/>
      <c r="D38" s="346" t="s">
        <v>286</v>
      </c>
      <c r="E38" s="346"/>
      <c r="F38" s="336" t="s">
        <v>287</v>
      </c>
      <c r="G38" s="402"/>
      <c r="H38" s="282" t="s">
        <v>288</v>
      </c>
      <c r="I38" s="282"/>
      <c r="J38" s="282" t="s">
        <v>289</v>
      </c>
      <c r="K38" s="351"/>
    </row>
    <row r="39" spans="1:11" ht="18.75" customHeight="1">
      <c r="A39" s="81" t="s">
        <v>130</v>
      </c>
      <c r="B39" s="282" t="s">
        <v>290</v>
      </c>
      <c r="C39" s="282"/>
      <c r="D39" s="282"/>
      <c r="E39" s="282"/>
      <c r="F39" s="282"/>
      <c r="G39" s="282"/>
      <c r="H39" s="282"/>
      <c r="I39" s="282"/>
      <c r="J39" s="282"/>
      <c r="K39" s="351"/>
    </row>
    <row r="40" spans="1:11" ht="24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51"/>
    </row>
    <row r="41" spans="1:11" ht="24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51"/>
    </row>
    <row r="42" spans="1:11" ht="32.1" customHeight="1">
      <c r="A42" s="83" t="s">
        <v>142</v>
      </c>
      <c r="B42" s="403" t="s">
        <v>291</v>
      </c>
      <c r="C42" s="403"/>
      <c r="D42" s="85" t="s">
        <v>292</v>
      </c>
      <c r="E42" s="93" t="s">
        <v>145</v>
      </c>
      <c r="F42" s="85" t="s">
        <v>146</v>
      </c>
      <c r="G42" s="96">
        <v>45265</v>
      </c>
      <c r="H42" s="404" t="s">
        <v>147</v>
      </c>
      <c r="I42" s="404"/>
      <c r="J42" s="403" t="s">
        <v>148</v>
      </c>
      <c r="K42" s="40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M23"/>
  <sheetViews>
    <sheetView tabSelected="1" zoomScale="80" zoomScaleNormal="80" workbookViewId="0">
      <selection activeCell="L16" sqref="L16"/>
    </sheetView>
  </sheetViews>
  <sheetFormatPr defaultColWidth="9" defaultRowHeight="14.25"/>
  <cols>
    <col min="1" max="1" width="13.625" style="41" customWidth="1"/>
    <col min="2" max="3" width="9.125" style="41" customWidth="1"/>
    <col min="4" max="4" width="9.125" style="42" customWidth="1"/>
    <col min="5" max="6" width="9.125" style="41" customWidth="1"/>
    <col min="7" max="7" width="8.5" style="41" customWidth="1"/>
    <col min="8" max="8" width="5.375" style="41" customWidth="1"/>
    <col min="9" max="9" width="2.75" style="41" customWidth="1"/>
    <col min="10" max="12" width="15.625" style="41" customWidth="1"/>
    <col min="13" max="13" width="15.625" style="43" customWidth="1"/>
    <col min="14" max="14" width="17.875" style="43" customWidth="1"/>
    <col min="15" max="15" width="17.625" style="43" customWidth="1"/>
    <col min="16" max="244" width="9" style="41"/>
    <col min="245" max="16384" width="9" style="2"/>
  </cols>
  <sheetData>
    <row r="1" spans="1:247" s="41" customFormat="1" ht="29.1" customHeight="1">
      <c r="A1" s="304" t="s">
        <v>152</v>
      </c>
      <c r="B1" s="304"/>
      <c r="C1" s="305"/>
      <c r="D1" s="305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 s="41" customFormat="1" ht="20.100000000000001" customHeight="1">
      <c r="A2" s="44" t="s">
        <v>61</v>
      </c>
      <c r="B2" s="406" t="s">
        <v>62</v>
      </c>
      <c r="C2" s="407"/>
      <c r="D2" s="406"/>
      <c r="E2" s="45" t="s">
        <v>68</v>
      </c>
      <c r="F2" s="369" t="s">
        <v>69</v>
      </c>
      <c r="G2" s="369"/>
      <c r="H2" s="369"/>
      <c r="I2" s="319"/>
      <c r="J2" s="44" t="s">
        <v>57</v>
      </c>
      <c r="K2" s="370" t="s">
        <v>293</v>
      </c>
      <c r="L2" s="370"/>
      <c r="M2" s="370"/>
      <c r="N2" s="370"/>
      <c r="O2" s="37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pans="1:247" s="41" customFormat="1">
      <c r="A3" s="372" t="s">
        <v>153</v>
      </c>
      <c r="B3" s="313" t="s">
        <v>154</v>
      </c>
      <c r="C3" s="314"/>
      <c r="D3" s="313"/>
      <c r="E3" s="313"/>
      <c r="F3" s="313"/>
      <c r="G3" s="313"/>
      <c r="H3" s="313"/>
      <c r="I3" s="319"/>
      <c r="J3" s="313"/>
      <c r="K3" s="313"/>
      <c r="L3" s="313"/>
      <c r="M3" s="313"/>
      <c r="N3" s="313"/>
      <c r="O3" s="3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s="41" customFormat="1" ht="18">
      <c r="A4" s="372"/>
      <c r="B4" s="46" t="s">
        <v>110</v>
      </c>
      <c r="C4" s="46" t="s">
        <v>111</v>
      </c>
      <c r="D4" s="46" t="s">
        <v>112</v>
      </c>
      <c r="E4" s="46" t="s">
        <v>113</v>
      </c>
      <c r="F4" s="46" t="s">
        <v>114</v>
      </c>
      <c r="G4" s="46" t="s">
        <v>115</v>
      </c>
      <c r="H4" s="317" t="s">
        <v>155</v>
      </c>
      <c r="I4" s="319"/>
      <c r="J4" s="46" t="s">
        <v>110</v>
      </c>
      <c r="K4" s="46" t="s">
        <v>111</v>
      </c>
      <c r="L4" s="46" t="s">
        <v>112</v>
      </c>
      <c r="M4" s="46" t="s">
        <v>113</v>
      </c>
      <c r="N4" s="46" t="s">
        <v>114</v>
      </c>
      <c r="O4" s="46" t="s">
        <v>115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1" customFormat="1" ht="17.25">
      <c r="A5" s="372"/>
      <c r="B5" s="47" t="s">
        <v>158</v>
      </c>
      <c r="C5" s="47" t="s">
        <v>159</v>
      </c>
      <c r="D5" s="47" t="s">
        <v>160</v>
      </c>
      <c r="E5" s="47" t="s">
        <v>161</v>
      </c>
      <c r="F5" s="47" t="s">
        <v>162</v>
      </c>
      <c r="G5" s="47" t="s">
        <v>163</v>
      </c>
      <c r="H5" s="317"/>
      <c r="I5" s="319"/>
      <c r="J5" s="66" t="s">
        <v>294</v>
      </c>
      <c r="K5" s="66" t="s">
        <v>294</v>
      </c>
      <c r="L5" s="66" t="s">
        <v>295</v>
      </c>
      <c r="M5" s="66" t="s">
        <v>295</v>
      </c>
      <c r="N5" s="66" t="s">
        <v>296</v>
      </c>
      <c r="O5" s="66" t="s">
        <v>296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s="41" customFormat="1" ht="21" customHeight="1">
      <c r="A6" s="48" t="s">
        <v>164</v>
      </c>
      <c r="B6" s="49">
        <f>C6-1</f>
        <v>68</v>
      </c>
      <c r="C6" s="49">
        <f>D6-2</f>
        <v>69</v>
      </c>
      <c r="D6" s="50">
        <v>71</v>
      </c>
      <c r="E6" s="49">
        <f>D6+2</f>
        <v>73</v>
      </c>
      <c r="F6" s="49">
        <f>E6+2</f>
        <v>75</v>
      </c>
      <c r="G6" s="49">
        <f>F6+1</f>
        <v>76</v>
      </c>
      <c r="H6" s="51" t="s">
        <v>165</v>
      </c>
      <c r="I6" s="319"/>
      <c r="J6" s="66" t="s">
        <v>297</v>
      </c>
      <c r="K6" s="66" t="s">
        <v>297</v>
      </c>
      <c r="L6" s="66" t="s">
        <v>298</v>
      </c>
      <c r="M6" s="67" t="s">
        <v>299</v>
      </c>
      <c r="N6" s="66" t="s">
        <v>297</v>
      </c>
      <c r="O6" s="66" t="s">
        <v>300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s="41" customFormat="1" ht="21" customHeight="1">
      <c r="A7" s="48" t="s">
        <v>167</v>
      </c>
      <c r="B7" s="49">
        <f t="shared" ref="B7:B8" si="0">C7-4</f>
        <v>102</v>
      </c>
      <c r="C7" s="49">
        <f t="shared" ref="C7:C8" si="1">D7-4</f>
        <v>106</v>
      </c>
      <c r="D7" s="52" t="s">
        <v>168</v>
      </c>
      <c r="E7" s="49">
        <f t="shared" ref="E7:E8" si="2">D7+4</f>
        <v>114</v>
      </c>
      <c r="F7" s="49">
        <f>E7+4</f>
        <v>118</v>
      </c>
      <c r="G7" s="49">
        <f t="shared" ref="G7:G8" si="3">F7+6</f>
        <v>124</v>
      </c>
      <c r="H7" s="51" t="s">
        <v>165</v>
      </c>
      <c r="I7" s="319"/>
      <c r="J7" s="66" t="s">
        <v>301</v>
      </c>
      <c r="K7" s="66" t="s">
        <v>302</v>
      </c>
      <c r="L7" s="66" t="s">
        <v>303</v>
      </c>
      <c r="M7" s="67" t="s">
        <v>304</v>
      </c>
      <c r="N7" s="66" t="s">
        <v>305</v>
      </c>
      <c r="O7" s="66" t="s">
        <v>306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41" customFormat="1" ht="21" customHeight="1">
      <c r="A8" s="48" t="s">
        <v>173</v>
      </c>
      <c r="B8" s="53">
        <f t="shared" si="0"/>
        <v>100</v>
      </c>
      <c r="C8" s="53">
        <f t="shared" si="1"/>
        <v>104</v>
      </c>
      <c r="D8" s="53" t="s">
        <v>172</v>
      </c>
      <c r="E8" s="53">
        <f t="shared" si="2"/>
        <v>112</v>
      </c>
      <c r="F8" s="53">
        <f>E8+5</f>
        <v>117</v>
      </c>
      <c r="G8" s="53">
        <f t="shared" si="3"/>
        <v>123</v>
      </c>
      <c r="H8" s="51" t="s">
        <v>174</v>
      </c>
      <c r="I8" s="319"/>
      <c r="J8" s="66" t="s">
        <v>307</v>
      </c>
      <c r="K8" s="66" t="s">
        <v>308</v>
      </c>
      <c r="L8" s="66" t="s">
        <v>309</v>
      </c>
      <c r="M8" s="67" t="s">
        <v>310</v>
      </c>
      <c r="N8" s="66" t="s">
        <v>311</v>
      </c>
      <c r="O8" s="66" t="s">
        <v>312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</row>
    <row r="9" spans="1:247" s="41" customFormat="1" ht="21" customHeight="1">
      <c r="A9" s="48" t="s">
        <v>176</v>
      </c>
      <c r="B9" s="49">
        <f>C9-1.2</f>
        <v>44.599999999999994</v>
      </c>
      <c r="C9" s="49">
        <f>D9-1.2</f>
        <v>45.8</v>
      </c>
      <c r="D9" s="50">
        <v>47</v>
      </c>
      <c r="E9" s="49">
        <f>D9+1.2</f>
        <v>48.2</v>
      </c>
      <c r="F9" s="49">
        <f>E9+1.2</f>
        <v>49.400000000000006</v>
      </c>
      <c r="G9" s="49">
        <f>F9+1.4</f>
        <v>50.800000000000004</v>
      </c>
      <c r="H9" s="51" t="s">
        <v>174</v>
      </c>
      <c r="I9" s="319"/>
      <c r="J9" s="66" t="s">
        <v>297</v>
      </c>
      <c r="K9" s="66" t="s">
        <v>297</v>
      </c>
      <c r="L9" s="66" t="s">
        <v>219</v>
      </c>
      <c r="M9" s="67" t="s">
        <v>313</v>
      </c>
      <c r="N9" s="66" t="s">
        <v>314</v>
      </c>
      <c r="O9" s="66" t="s">
        <v>315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41" customFormat="1" ht="21" customHeight="1">
      <c r="A10" s="48" t="s">
        <v>177</v>
      </c>
      <c r="B10" s="49">
        <f>C10-0.5</f>
        <v>19.5</v>
      </c>
      <c r="C10" s="49">
        <f>D10-0.5</f>
        <v>20</v>
      </c>
      <c r="D10" s="50">
        <v>20.5</v>
      </c>
      <c r="E10" s="49">
        <f t="shared" ref="E10:G10" si="4">D10+0.5</f>
        <v>21</v>
      </c>
      <c r="F10" s="49">
        <f t="shared" si="4"/>
        <v>21.5</v>
      </c>
      <c r="G10" s="49">
        <f t="shared" si="4"/>
        <v>22</v>
      </c>
      <c r="H10" s="51" t="s">
        <v>178</v>
      </c>
      <c r="I10" s="319"/>
      <c r="J10" s="66" t="s">
        <v>316</v>
      </c>
      <c r="K10" s="66" t="s">
        <v>317</v>
      </c>
      <c r="L10" s="66" t="s">
        <v>219</v>
      </c>
      <c r="M10" s="66" t="s">
        <v>219</v>
      </c>
      <c r="N10" s="66" t="s">
        <v>318</v>
      </c>
      <c r="O10" s="66" t="s">
        <v>319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</row>
    <row r="11" spans="1:247" s="41" customFormat="1" ht="21" customHeight="1">
      <c r="A11" s="48" t="s">
        <v>179</v>
      </c>
      <c r="B11" s="49">
        <f>C11-0.7</f>
        <v>18.100000000000001</v>
      </c>
      <c r="C11" s="49">
        <f>D11-0.7</f>
        <v>18.8</v>
      </c>
      <c r="D11" s="50">
        <v>19.5</v>
      </c>
      <c r="E11" s="49">
        <f>D11+0.7</f>
        <v>20.2</v>
      </c>
      <c r="F11" s="49">
        <f>E11+0.7</f>
        <v>20.9</v>
      </c>
      <c r="G11" s="49">
        <f>F11+1</f>
        <v>21.9</v>
      </c>
      <c r="H11" s="51" t="s">
        <v>174</v>
      </c>
      <c r="I11" s="319"/>
      <c r="J11" s="66" t="s">
        <v>297</v>
      </c>
      <c r="K11" s="66" t="s">
        <v>320</v>
      </c>
      <c r="L11" s="66" t="s">
        <v>321</v>
      </c>
      <c r="M11" s="67" t="s">
        <v>322</v>
      </c>
      <c r="N11" s="66" t="s">
        <v>297</v>
      </c>
      <c r="O11" s="66" t="s">
        <v>323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</row>
    <row r="12" spans="1:247" s="41" customFormat="1" ht="21" customHeight="1">
      <c r="A12" s="48" t="s">
        <v>181</v>
      </c>
      <c r="B12" s="49">
        <f>C12-0.7</f>
        <v>16.100000000000001</v>
      </c>
      <c r="C12" s="49">
        <f>D12-0.7</f>
        <v>16.8</v>
      </c>
      <c r="D12" s="50">
        <v>17.5</v>
      </c>
      <c r="E12" s="49">
        <f>D12+0.7</f>
        <v>18.2</v>
      </c>
      <c r="F12" s="49">
        <f>E12+0.7</f>
        <v>18.899999999999999</v>
      </c>
      <c r="G12" s="49">
        <f>F12+1</f>
        <v>19.899999999999999</v>
      </c>
      <c r="H12" s="51">
        <v>0</v>
      </c>
      <c r="I12" s="319"/>
      <c r="J12" s="66" t="s">
        <v>297</v>
      </c>
      <c r="K12" s="66" t="s">
        <v>320</v>
      </c>
      <c r="L12" s="66" t="s">
        <v>219</v>
      </c>
      <c r="M12" s="67" t="s">
        <v>324</v>
      </c>
      <c r="N12" s="66" t="s">
        <v>297</v>
      </c>
      <c r="O12" s="66" t="s">
        <v>325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</row>
    <row r="13" spans="1:247" s="41" customFormat="1" ht="21" customHeight="1">
      <c r="A13" s="48" t="s">
        <v>182</v>
      </c>
      <c r="B13" s="49">
        <f>C13-1</f>
        <v>45</v>
      </c>
      <c r="C13" s="49">
        <f>D13-1</f>
        <v>46</v>
      </c>
      <c r="D13" s="53">
        <v>47</v>
      </c>
      <c r="E13" s="49">
        <f>D13+1</f>
        <v>48</v>
      </c>
      <c r="F13" s="49">
        <f>E13+1</f>
        <v>49</v>
      </c>
      <c r="G13" s="49">
        <f>F13+1.5</f>
        <v>50.5</v>
      </c>
      <c r="H13" s="54"/>
      <c r="I13" s="319"/>
      <c r="J13" s="66" t="s">
        <v>219</v>
      </c>
      <c r="K13" s="66" t="s">
        <v>219</v>
      </c>
      <c r="L13" s="66" t="s">
        <v>219</v>
      </c>
      <c r="M13" s="66" t="s">
        <v>219</v>
      </c>
      <c r="N13" s="66" t="s">
        <v>219</v>
      </c>
      <c r="O13" s="66" t="s">
        <v>219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</row>
    <row r="14" spans="1:247" s="41" customFormat="1" ht="21" customHeight="1">
      <c r="A14" s="55"/>
      <c r="B14" s="49"/>
      <c r="C14" s="49"/>
      <c r="D14" s="50"/>
      <c r="E14" s="49"/>
      <c r="F14" s="49"/>
      <c r="G14" s="49"/>
      <c r="H14" s="54"/>
      <c r="I14" s="319"/>
      <c r="J14" s="66"/>
      <c r="K14" s="66"/>
      <c r="L14" s="66"/>
      <c r="M14" s="66"/>
      <c r="N14" s="66"/>
      <c r="O14" s="6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</row>
    <row r="15" spans="1:247" s="41" customFormat="1" ht="21" customHeight="1">
      <c r="A15" s="55"/>
      <c r="B15" s="49"/>
      <c r="C15" s="49"/>
      <c r="D15" s="50"/>
      <c r="E15" s="49"/>
      <c r="F15" s="49"/>
      <c r="G15" s="49"/>
      <c r="H15" s="54"/>
      <c r="I15" s="319"/>
      <c r="J15" s="66"/>
      <c r="K15" s="66"/>
      <c r="L15" s="66"/>
      <c r="M15" s="66"/>
      <c r="N15" s="66"/>
      <c r="O15" s="6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</row>
    <row r="16" spans="1:247" s="41" customFormat="1" ht="21" customHeight="1">
      <c r="A16" s="55"/>
      <c r="B16" s="49"/>
      <c r="C16" s="49"/>
      <c r="D16" s="50"/>
      <c r="E16" s="49"/>
      <c r="F16" s="49"/>
      <c r="G16" s="49"/>
      <c r="H16" s="56"/>
      <c r="I16" s="319"/>
      <c r="J16" s="66"/>
      <c r="K16" s="66"/>
      <c r="L16" s="66"/>
      <c r="M16" s="66"/>
      <c r="N16" s="66"/>
      <c r="O16" s="6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</row>
    <row r="17" spans="1:247" s="41" customFormat="1" ht="21" customHeight="1">
      <c r="A17" s="57"/>
      <c r="B17" s="58"/>
      <c r="C17" s="58"/>
      <c r="D17" s="58"/>
      <c r="E17" s="58"/>
      <c r="F17" s="58"/>
      <c r="G17" s="58"/>
      <c r="H17" s="56"/>
      <c r="I17" s="319"/>
      <c r="J17" s="66"/>
      <c r="K17" s="66"/>
      <c r="L17" s="66"/>
      <c r="M17" s="66"/>
      <c r="N17" s="66"/>
      <c r="O17" s="6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</row>
    <row r="18" spans="1:247" s="41" customFormat="1" ht="21" customHeight="1">
      <c r="A18" s="57"/>
      <c r="B18" s="58"/>
      <c r="C18" s="58"/>
      <c r="D18" s="58"/>
      <c r="E18" s="58"/>
      <c r="F18" s="58"/>
      <c r="G18" s="58"/>
      <c r="H18" s="56"/>
      <c r="I18" s="319"/>
      <c r="J18" s="66"/>
      <c r="K18" s="66"/>
      <c r="L18" s="66"/>
      <c r="M18" s="66"/>
      <c r="N18" s="66"/>
      <c r="O18" s="6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</row>
    <row r="19" spans="1:247" s="41" customFormat="1" ht="21" customHeight="1">
      <c r="A19" s="57"/>
      <c r="B19" s="58"/>
      <c r="C19" s="58"/>
      <c r="D19" s="58"/>
      <c r="E19" s="58"/>
      <c r="F19" s="58"/>
      <c r="G19" s="58"/>
      <c r="H19" s="59"/>
      <c r="I19" s="319"/>
      <c r="J19" s="66"/>
      <c r="K19" s="66"/>
      <c r="L19" s="66"/>
      <c r="M19" s="66"/>
      <c r="N19" s="66"/>
      <c r="O19" s="6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</row>
    <row r="20" spans="1:247" s="41" customFormat="1" ht="21" customHeight="1">
      <c r="A20" s="60"/>
      <c r="B20" s="54"/>
      <c r="C20" s="54"/>
      <c r="D20" s="54"/>
      <c r="E20" s="61"/>
      <c r="F20" s="54"/>
      <c r="G20" s="54"/>
      <c r="H20" s="54"/>
      <c r="I20" s="319"/>
      <c r="J20" s="68"/>
      <c r="K20" s="68"/>
      <c r="L20" s="66"/>
      <c r="M20" s="68"/>
      <c r="N20" s="68"/>
      <c r="O20" s="6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</row>
    <row r="21" spans="1:247" ht="16.5">
      <c r="A21" s="62"/>
      <c r="B21" s="62"/>
      <c r="C21" s="62"/>
      <c r="D21" s="62"/>
      <c r="E21" s="63"/>
      <c r="F21" s="62"/>
      <c r="G21" s="62"/>
      <c r="H21" s="62"/>
      <c r="M21" s="41"/>
      <c r="N21" s="41"/>
      <c r="O21" s="41"/>
    </row>
    <row r="22" spans="1:247">
      <c r="A22" s="64" t="s">
        <v>187</v>
      </c>
      <c r="B22" s="64"/>
      <c r="C22" s="65"/>
      <c r="D22" s="65"/>
      <c r="M22" s="41"/>
      <c r="N22" s="41"/>
      <c r="O22" s="41"/>
    </row>
    <row r="23" spans="1:247">
      <c r="C23" s="42"/>
      <c r="J23" s="69" t="s">
        <v>188</v>
      </c>
      <c r="K23" s="70">
        <v>45274</v>
      </c>
      <c r="L23" s="69" t="s">
        <v>189</v>
      </c>
      <c r="M23" s="69" t="s">
        <v>145</v>
      </c>
      <c r="N23" s="69" t="s">
        <v>190</v>
      </c>
      <c r="O23" s="41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honeticPr fontId="65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14.5" customWidth="1"/>
    <col min="3" max="3" width="12.875" style="3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08" t="s">
        <v>326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s="1" customFormat="1" ht="16.5">
      <c r="A2" s="415" t="s">
        <v>327</v>
      </c>
      <c r="B2" s="416" t="s">
        <v>328</v>
      </c>
      <c r="C2" s="416" t="s">
        <v>329</v>
      </c>
      <c r="D2" s="416" t="s">
        <v>330</v>
      </c>
      <c r="E2" s="416" t="s">
        <v>331</v>
      </c>
      <c r="F2" s="416" t="s">
        <v>332</v>
      </c>
      <c r="G2" s="416" t="s">
        <v>333</v>
      </c>
      <c r="H2" s="418" t="s">
        <v>334</v>
      </c>
      <c r="I2" s="3" t="s">
        <v>335</v>
      </c>
      <c r="J2" s="3" t="s">
        <v>336</v>
      </c>
      <c r="K2" s="3" t="s">
        <v>337</v>
      </c>
      <c r="L2" s="3" t="s">
        <v>338</v>
      </c>
      <c r="M2" s="3" t="s">
        <v>339</v>
      </c>
      <c r="N2" s="416" t="s">
        <v>340</v>
      </c>
      <c r="O2" s="416" t="s">
        <v>341</v>
      </c>
    </row>
    <row r="3" spans="1:15" s="1" customFormat="1" ht="16.5">
      <c r="A3" s="415"/>
      <c r="B3" s="417"/>
      <c r="C3" s="417"/>
      <c r="D3" s="417"/>
      <c r="E3" s="417"/>
      <c r="F3" s="417"/>
      <c r="G3" s="417"/>
      <c r="H3" s="419"/>
      <c r="I3" s="3" t="s">
        <v>279</v>
      </c>
      <c r="J3" s="3" t="s">
        <v>279</v>
      </c>
      <c r="K3" s="3" t="s">
        <v>279</v>
      </c>
      <c r="L3" s="3" t="s">
        <v>279</v>
      </c>
      <c r="M3" s="3" t="s">
        <v>279</v>
      </c>
      <c r="N3" s="417"/>
      <c r="O3" s="417"/>
    </row>
    <row r="4" spans="1:15" ht="20.100000000000001" customHeight="1">
      <c r="A4" s="6">
        <v>1</v>
      </c>
      <c r="B4" s="14" t="s">
        <v>342</v>
      </c>
      <c r="C4" s="15" t="s">
        <v>343</v>
      </c>
      <c r="D4" s="16" t="s">
        <v>124</v>
      </c>
      <c r="E4" s="17" t="s">
        <v>62</v>
      </c>
      <c r="F4" s="15" t="s">
        <v>344</v>
      </c>
      <c r="G4" s="6" t="s">
        <v>66</v>
      </c>
      <c r="H4" s="6" t="s">
        <v>66</v>
      </c>
      <c r="I4" s="38">
        <v>1</v>
      </c>
      <c r="J4" s="39">
        <v>1</v>
      </c>
      <c r="K4" s="39">
        <v>2</v>
      </c>
      <c r="L4" s="39">
        <v>0</v>
      </c>
      <c r="M4" s="6">
        <v>0</v>
      </c>
      <c r="N4" s="6">
        <f t="shared" ref="N4:N11" si="0">SUM(I4:M4)</f>
        <v>4</v>
      </c>
      <c r="O4" s="6"/>
    </row>
    <row r="5" spans="1:15" ht="20.100000000000001" customHeight="1">
      <c r="A5" s="6">
        <v>2</v>
      </c>
      <c r="B5" s="14" t="s">
        <v>345</v>
      </c>
      <c r="C5" s="15" t="s">
        <v>343</v>
      </c>
      <c r="D5" s="16" t="s">
        <v>120</v>
      </c>
      <c r="E5" s="17" t="s">
        <v>62</v>
      </c>
      <c r="F5" s="15" t="s">
        <v>344</v>
      </c>
      <c r="G5" s="30" t="s">
        <v>66</v>
      </c>
      <c r="H5" s="30" t="s">
        <v>66</v>
      </c>
      <c r="I5" s="40">
        <v>1</v>
      </c>
      <c r="J5" s="39">
        <v>2</v>
      </c>
      <c r="K5" s="39">
        <v>1</v>
      </c>
      <c r="L5" s="39">
        <v>0</v>
      </c>
      <c r="M5" s="6">
        <v>0</v>
      </c>
      <c r="N5" s="6">
        <f t="shared" si="0"/>
        <v>4</v>
      </c>
      <c r="O5" s="6"/>
    </row>
    <row r="6" spans="1:15" ht="20.100000000000001" customHeight="1">
      <c r="A6" s="6">
        <v>3</v>
      </c>
      <c r="B6" s="14" t="s">
        <v>346</v>
      </c>
      <c r="C6" s="15" t="s">
        <v>343</v>
      </c>
      <c r="D6" s="16" t="s">
        <v>119</v>
      </c>
      <c r="E6" s="17" t="s">
        <v>62</v>
      </c>
      <c r="F6" s="15" t="s">
        <v>344</v>
      </c>
      <c r="G6" s="6" t="s">
        <v>66</v>
      </c>
      <c r="H6" s="6" t="s">
        <v>66</v>
      </c>
      <c r="I6" s="40">
        <v>2</v>
      </c>
      <c r="J6" s="39">
        <v>1</v>
      </c>
      <c r="K6" s="39">
        <v>2</v>
      </c>
      <c r="L6" s="39">
        <v>0</v>
      </c>
      <c r="M6" s="6">
        <v>0</v>
      </c>
      <c r="N6" s="6">
        <f t="shared" si="0"/>
        <v>5</v>
      </c>
      <c r="O6" s="6"/>
    </row>
    <row r="7" spans="1:15" ht="20.100000000000001" customHeight="1">
      <c r="A7" s="6">
        <v>4</v>
      </c>
      <c r="B7" s="16" t="s">
        <v>347</v>
      </c>
      <c r="C7" s="15" t="s">
        <v>343</v>
      </c>
      <c r="D7" s="16" t="s">
        <v>123</v>
      </c>
      <c r="E7" s="17" t="s">
        <v>62</v>
      </c>
      <c r="F7" s="15" t="s">
        <v>344</v>
      </c>
      <c r="G7" s="30" t="s">
        <v>66</v>
      </c>
      <c r="H7" s="30" t="s">
        <v>66</v>
      </c>
      <c r="I7" s="40">
        <v>1</v>
      </c>
      <c r="J7" s="39">
        <v>1</v>
      </c>
      <c r="K7" s="39">
        <v>2</v>
      </c>
      <c r="L7" s="39">
        <v>0</v>
      </c>
      <c r="M7" s="6">
        <v>0</v>
      </c>
      <c r="N7" s="6">
        <f t="shared" si="0"/>
        <v>4</v>
      </c>
      <c r="O7" s="6"/>
    </row>
    <row r="8" spans="1:15" ht="20.100000000000001" customHeight="1">
      <c r="A8" s="6">
        <v>5</v>
      </c>
      <c r="B8" s="14" t="s">
        <v>348</v>
      </c>
      <c r="C8" s="15" t="s">
        <v>343</v>
      </c>
      <c r="D8" s="16" t="s">
        <v>121</v>
      </c>
      <c r="E8" s="17" t="s">
        <v>62</v>
      </c>
      <c r="F8" s="15" t="s">
        <v>344</v>
      </c>
      <c r="G8" s="30" t="s">
        <v>66</v>
      </c>
      <c r="H8" s="30" t="s">
        <v>66</v>
      </c>
      <c r="I8" s="38">
        <v>2</v>
      </c>
      <c r="J8" s="39">
        <v>1</v>
      </c>
      <c r="K8" s="39">
        <v>2</v>
      </c>
      <c r="L8" s="39">
        <v>0</v>
      </c>
      <c r="M8" s="6">
        <v>0</v>
      </c>
      <c r="N8" s="6">
        <f t="shared" si="0"/>
        <v>5</v>
      </c>
      <c r="O8" s="5"/>
    </row>
    <row r="9" spans="1:15" ht="20.100000000000001" customHeight="1">
      <c r="A9" s="6">
        <v>6</v>
      </c>
      <c r="B9" s="14" t="s">
        <v>349</v>
      </c>
      <c r="C9" s="15" t="s">
        <v>343</v>
      </c>
      <c r="D9" s="16" t="s">
        <v>118</v>
      </c>
      <c r="E9" s="17" t="s">
        <v>62</v>
      </c>
      <c r="F9" s="15" t="s">
        <v>344</v>
      </c>
      <c r="G9" s="30" t="s">
        <v>66</v>
      </c>
      <c r="H9" s="30" t="s">
        <v>66</v>
      </c>
      <c r="I9" s="40">
        <v>1</v>
      </c>
      <c r="J9" s="39">
        <v>2</v>
      </c>
      <c r="K9" s="39">
        <v>1</v>
      </c>
      <c r="L9" s="39">
        <v>0</v>
      </c>
      <c r="M9" s="6">
        <v>0</v>
      </c>
      <c r="N9" s="6">
        <f t="shared" si="0"/>
        <v>4</v>
      </c>
      <c r="O9" s="5"/>
    </row>
    <row r="10" spans="1:15" ht="20.100000000000001" customHeight="1">
      <c r="A10" s="6">
        <v>7</v>
      </c>
      <c r="B10" s="14" t="s">
        <v>350</v>
      </c>
      <c r="C10" s="15" t="s">
        <v>343</v>
      </c>
      <c r="D10" s="16" t="s">
        <v>351</v>
      </c>
      <c r="E10" s="17" t="s">
        <v>62</v>
      </c>
      <c r="F10" s="15" t="s">
        <v>344</v>
      </c>
      <c r="G10" s="30" t="s">
        <v>66</v>
      </c>
      <c r="H10" s="30" t="s">
        <v>66</v>
      </c>
      <c r="I10" s="40">
        <v>1</v>
      </c>
      <c r="J10" s="39">
        <v>1</v>
      </c>
      <c r="K10" s="39">
        <v>1</v>
      </c>
      <c r="L10" s="39">
        <v>0</v>
      </c>
      <c r="M10" s="6">
        <v>0</v>
      </c>
      <c r="N10" s="6">
        <f t="shared" si="0"/>
        <v>3</v>
      </c>
      <c r="O10" s="5"/>
    </row>
    <row r="11" spans="1:15" ht="20.100000000000001" customHeight="1">
      <c r="A11" s="6">
        <v>8</v>
      </c>
      <c r="B11" s="14" t="s">
        <v>352</v>
      </c>
      <c r="C11" s="15" t="s">
        <v>343</v>
      </c>
      <c r="D11" s="16" t="s">
        <v>122</v>
      </c>
      <c r="E11" s="17" t="s">
        <v>62</v>
      </c>
      <c r="F11" s="15" t="s">
        <v>344</v>
      </c>
      <c r="G11" s="30" t="s">
        <v>66</v>
      </c>
      <c r="H11" s="30" t="s">
        <v>66</v>
      </c>
      <c r="I11" s="40">
        <v>1</v>
      </c>
      <c r="J11" s="39">
        <v>2</v>
      </c>
      <c r="K11" s="39">
        <v>2</v>
      </c>
      <c r="L11" s="39">
        <v>0</v>
      </c>
      <c r="M11" s="6">
        <v>0</v>
      </c>
      <c r="N11" s="6">
        <f t="shared" si="0"/>
        <v>5</v>
      </c>
      <c r="O11" s="5"/>
    </row>
    <row r="12" spans="1:15" s="2" customFormat="1" ht="18.75">
      <c r="A12" s="7" t="s">
        <v>353</v>
      </c>
      <c r="B12" s="8"/>
      <c r="C12" s="13"/>
      <c r="D12" s="9"/>
      <c r="E12" s="10"/>
      <c r="F12" s="13"/>
      <c r="G12" s="6"/>
      <c r="H12" s="25"/>
      <c r="I12" s="18"/>
      <c r="J12" s="409" t="s">
        <v>354</v>
      </c>
      <c r="K12" s="410"/>
      <c r="L12" s="410"/>
      <c r="M12" s="411"/>
      <c r="N12" s="8"/>
      <c r="O12" s="11"/>
    </row>
    <row r="13" spans="1:15" ht="60.95" customHeight="1">
      <c r="A13" s="412" t="s">
        <v>355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尾期第一批7547件</vt:lpstr>
      <vt:lpstr>验货尺寸表 (尾期第一批)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2023-12-22T04:08:50Z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