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1527\12-20尾期第2批23111件，包装好19584件，欠白色3527\"/>
    </mc:Choice>
  </mc:AlternateContent>
  <xr:revisionPtr revIDLastSave="0" documentId="13_ncr:1_{7053F13F-C7E2-4B72-930D-8EBF80A3BC40}" xr6:coauthVersionLast="47" xr6:coauthVersionMax="47" xr10:uidLastSave="{00000000-0000-0000-0000-000000000000}"/>
  <bookViews>
    <workbookView xWindow="-120" yWindow="-120" windowWidth="20730" windowHeight="11160" tabRatio="830" firstSheet="1" activeTab="10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6" r:id="rId6"/>
    <sheet name="中期尺寸表洗水前后" sheetId="14" r:id="rId7"/>
    <sheet name="尾期科捷" sheetId="5" r:id="rId8"/>
    <sheet name="尾期科捷尺寸表" sheetId="15" r:id="rId9"/>
    <sheet name="尾期第2批" sheetId="18" r:id="rId10"/>
    <sheet name="尾期第2批尺寸表" sheetId="17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91029"/>
</workbook>
</file>

<file path=xl/calcChain.xml><?xml version="1.0" encoding="utf-8"?>
<calcChain xmlns="http://schemas.openxmlformats.org/spreadsheetml/2006/main">
  <c r="E12" i="17" l="1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G17" i="13"/>
  <c r="F17" i="13"/>
  <c r="E17" i="13"/>
  <c r="C17" i="13"/>
  <c r="B17" i="13"/>
  <c r="G16" i="13"/>
  <c r="F16" i="13"/>
  <c r="E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<sst xmlns="http://schemas.openxmlformats.org/spreadsheetml/2006/main" count="1225" uniqueCount="485">
  <si>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</si>
  <si>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</si>
  <si>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</si>
  <si>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</si>
  <si>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</si>
  <si>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</si>
  <si>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</si>
  <si>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</si>
  <si>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</si>
  <si>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</si>
  <si>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</si>
  <si>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</si>
  <si>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</si>
  <si>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</si>
  <si>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</si>
  <si>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</si>
  <si>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</si>
  <si>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</si>
  <si>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</si>
  <si>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</si>
  <si>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</si>
  <si>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</si>
  <si>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</si>
  <si>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</si>
  <si>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</si>
  <si>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</si>
  <si>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</si>
  <si>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</si>
  <si>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</si>
  <si>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</si>
  <si>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</si>
  <si>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</si>
  <si>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</si>
  <si>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</si>
  <si>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</si>
  <si>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</si>
  <si>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</si>
  <si>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</si>
  <si>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</si>
  <si>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</si>
  <si>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</si>
  <si>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</si>
  <si>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</si>
  <si>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</si>
  <si>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</si>
  <si>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</si>
  <si>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</si>
  <si>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</si>
  <si>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</si>
  <si>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</si>
  <si>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</si>
  <si>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</si>
  <si>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</si>
  <si>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</si>
  <si>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</si>
  <si>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</si>
  <si>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</si>
  <si>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</si>
  <si>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</si>
  <si>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</si>
  <si>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TAJJAM81527</t>
  </si>
  <si>
    <t>合同交期</t>
  </si>
  <si>
    <t>2023/12/31 2024/2/10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</si>
  <si>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</si>
  <si>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</si>
  <si>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</si>
  <si>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</si>
  <si>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</si>
  <si>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</si>
  <si>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</si>
  <si>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</si>
  <si>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</si>
  <si>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</si>
  <si>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</si>
  <si>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</si>
  <si>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</si>
  <si>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</si>
  <si>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</si>
  <si>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</si>
  <si>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</si>
  <si>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</si>
  <si>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</si>
  <si>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</si>
  <si>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</si>
  <si>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</si>
  <si>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</si>
  <si>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</si>
  <si>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</si>
  <si>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</si>
  <si>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</si>
  <si>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</si>
  <si>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</si>
  <si>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</si>
  <si>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</si>
  <si>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</si>
  <si>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</si>
  <si>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</si>
  <si>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</si>
  <si>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</si>
  <si>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</si>
  <si>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</si>
  <si>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</si>
  <si>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</si>
  <si>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</si>
  <si>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</si>
  <si>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</si>
  <si>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</si>
  <si>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</si>
  <si>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</si>
  <si>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</si>
  <si>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</si>
  <si>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</si>
  <si>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</si>
  <si>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</si>
  <si>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</si>
  <si>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</si>
  <si>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</si>
  <si>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冷松绿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</si>
  <si>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</si>
  <si>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</si>
  <si>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</si>
  <si>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白色M码10件，L码10件，XL码10件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</si>
  <si>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</si>
  <si>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</si>
  <si>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</si>
  <si>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</si>
  <si>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</si>
  <si>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</t>
  </si>
  <si>
    <t>2、</t>
  </si>
  <si>
    <t>3、</t>
  </si>
  <si>
    <t>4、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</si>
  <si>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</si>
  <si>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</si>
  <si>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</si>
  <si>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</si>
  <si>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</si>
  <si>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</si>
  <si>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</si>
  <si>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</si>
  <si>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</si>
  <si>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</si>
  <si>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</si>
  <si>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</si>
  <si>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</si>
  <si>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</si>
  <si>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</si>
  <si>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</si>
  <si>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</si>
  <si>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</si>
  <si>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</si>
  <si>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白色洗前/洗后</t>
  </si>
  <si>
    <t>白色洗前</t>
  </si>
  <si>
    <t>165/88B</t>
  </si>
  <si>
    <t>170/92B</t>
  </si>
  <si>
    <t>175/96B</t>
  </si>
  <si>
    <t>180/100B</t>
  </si>
  <si>
    <t>185/104B</t>
  </si>
  <si>
    <t>190/108B</t>
  </si>
  <si>
    <t>L码</t>
  </si>
  <si>
    <t>后中长</t>
  </si>
  <si>
    <t>-0.5/-1</t>
  </si>
  <si>
    <t>-1</t>
  </si>
  <si>
    <t>胸围</t>
  </si>
  <si>
    <t>+0.5/0</t>
  </si>
  <si>
    <t>+1</t>
  </si>
  <si>
    <t>腰围</t>
  </si>
  <si>
    <t>106</t>
  </si>
  <si>
    <t>0/0</t>
  </si>
  <si>
    <t>0</t>
  </si>
  <si>
    <t>摆围</t>
  </si>
  <si>
    <t>0/1</t>
  </si>
  <si>
    <t>肩宽</t>
  </si>
  <si>
    <t>0/-0.3</t>
  </si>
  <si>
    <t>-0.5</t>
  </si>
  <si>
    <t>袖长</t>
  </si>
  <si>
    <t>-0.6</t>
  </si>
  <si>
    <t>袖肥/2</t>
  </si>
  <si>
    <t>袖口围/2</t>
  </si>
  <si>
    <t>+0.5</t>
  </si>
  <si>
    <t>下领围</t>
  </si>
  <si>
    <t>门禁长</t>
  </si>
  <si>
    <t>门禁宽</t>
  </si>
  <si>
    <t>袖口扁机宽</t>
  </si>
  <si>
    <t>-0.1/-0.1</t>
  </si>
  <si>
    <t>-0.1</t>
  </si>
  <si>
    <t xml:space="preserve">     初期请洗测2-3件，有问题的另加测量数量。</t>
  </si>
  <si>
    <t>验货时间：11-9</t>
  </si>
  <si>
    <t>跟单QC:黄志端</t>
  </si>
  <si>
    <t>工厂负责人：</t>
  </si>
  <si>
    <t>TOREAD-QC中期检验报告书</t>
  </si>
  <si>
    <t>佛山市源莱美纺织服饰有限公司</t>
  </si>
  <si>
    <t>12/15 12/31 2024/2/10</t>
  </si>
  <si>
    <t>首件检验报告</t>
  </si>
  <si>
    <t>裁剪完成数量</t>
  </si>
  <si>
    <t>首件检验未尽事项</t>
  </si>
  <si>
    <t>缝制完成数量</t>
  </si>
  <si>
    <t>首件检验未尽事项内容</t>
  </si>
  <si>
    <t>23375+25859</t>
  </si>
  <si>
    <t>包装完成数量</t>
  </si>
  <si>
    <t>【附属资料确认】</t>
  </si>
  <si>
    <t>【检验明细】：检验明细（要求齐色、齐号至少10件检查）</t>
  </si>
  <si>
    <t>白色  S 10 M 10 L 10 XL10  2XL 10  3XL 10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</si>
  <si>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</si>
  <si>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</si>
  <si>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</si>
  <si>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</si>
  <si>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0/-0.5</t>
  </si>
  <si>
    <t>-1/-2</t>
  </si>
  <si>
    <t>-1.5/-2.3</t>
  </si>
  <si>
    <t>0/-1</t>
  </si>
  <si>
    <t>-0.2/-1</t>
  </si>
  <si>
    <t>+1/0</t>
  </si>
  <si>
    <t>+1/-1</t>
  </si>
  <si>
    <t>1/0</t>
  </si>
  <si>
    <t>-0.3/0.5</t>
  </si>
  <si>
    <t>-0.2/-0.3</t>
  </si>
  <si>
    <t>-1/+0.5</t>
  </si>
  <si>
    <t>-0.3/-0.5</t>
  </si>
  <si>
    <t>-0.5/-0.3</t>
  </si>
  <si>
    <t>+0.3/+0.5</t>
  </si>
  <si>
    <t>+0.2/+0.2</t>
  </si>
  <si>
    <t>+0.5/+0.2</t>
  </si>
  <si>
    <t>+0.3/-0.5</t>
  </si>
  <si>
    <t>+0.5/-0.5</t>
  </si>
  <si>
    <t>验货时间：11月22日</t>
  </si>
  <si>
    <t>工厂负责人：包信俊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</si>
  <si>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</si>
  <si>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</si>
  <si>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</si>
  <si>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</si>
  <si>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</si>
  <si>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</si>
  <si>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</si>
  <si>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</si>
  <si>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</si>
  <si>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</si>
  <si>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</si>
  <si>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</si>
  <si>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</si>
  <si>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</si>
  <si>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</si>
  <si>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</si>
  <si>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</si>
  <si>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</si>
  <si>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</si>
  <si>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</si>
  <si>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</si>
  <si>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</si>
  <si>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</si>
  <si>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</si>
  <si>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</si>
  <si>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</si>
  <si>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</si>
  <si>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</si>
  <si>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</si>
  <si>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</si>
  <si>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</si>
  <si>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</si>
  <si>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</si>
  <si>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</si>
  <si>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</si>
  <si>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</si>
  <si>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</si>
  <si>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</si>
  <si>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</si>
  <si>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</si>
  <si>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</si>
  <si>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</si>
  <si>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</si>
  <si>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</si>
  <si>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</si>
  <si>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</si>
  <si>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</si>
  <si>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</si>
  <si>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</si>
  <si>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</si>
  <si>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</si>
  <si>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</si>
  <si>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</si>
  <si>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</si>
  <si>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</si>
  <si>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</si>
  <si>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</si>
  <si>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</si>
  <si>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</si>
  <si>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</si>
  <si>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</si>
  <si>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</si>
  <si>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</si>
  <si>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</si>
  <si>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</si>
  <si>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</si>
  <si>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</si>
  <si>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</si>
  <si>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</si>
  <si>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</si>
  <si>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</si>
  <si>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</si>
  <si>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</si>
  <si>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</si>
  <si>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</si>
  <si>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</si>
  <si>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</si>
  <si>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</si>
  <si>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</si>
  <si>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</si>
  <si>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</si>
  <si>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</si>
  <si>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</si>
  <si>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</si>
  <si>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</si>
  <si>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</si>
  <si>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</si>
  <si>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</si>
  <si>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</si>
  <si>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</si>
  <si>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</si>
  <si>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</si>
  <si>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</si>
  <si>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</si>
  <si>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</si>
  <si>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</si>
  <si>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</si>
  <si>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</si>
  <si>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</si>
  <si>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</si>
  <si>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</si>
  <si>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</si>
  <si>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</si>
  <si>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</si>
  <si>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</si>
  <si>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</si>
  <si>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</si>
  <si>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</si>
  <si>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</si>
  <si>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</si>
  <si>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</si>
  <si>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</si>
  <si>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</si>
  <si>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</si>
  <si>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</si>
  <si>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</si>
  <si>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转印标</t>
  </si>
  <si>
    <t>未脱落</t>
  </si>
  <si>
    <t>左肩上</t>
  </si>
  <si>
    <t>印花</t>
  </si>
  <si>
    <t>未脱色</t>
  </si>
  <si>
    <t>制表时间：2023年10月25日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</si>
  <si>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</si>
  <si>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</si>
  <si>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</si>
  <si>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</si>
  <si>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</si>
  <si>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</si>
  <si>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矿石蓝</t>
    <phoneticPr fontId="35" type="noConversion"/>
  </si>
  <si>
    <t>4.下摆冚车线跳线1件</t>
    <phoneticPr fontId="35" type="noConversion"/>
  </si>
  <si>
    <t>5.下摆内布边较宽，允许0.2cm内的 布边，2件</t>
    <phoneticPr fontId="35" type="noConversion"/>
  </si>
  <si>
    <t>6.门襟不直2件</t>
    <phoneticPr fontId="35" type="noConversion"/>
  </si>
  <si>
    <t>7.主标不良1件</t>
    <phoneticPr fontId="35" type="noConversion"/>
  </si>
  <si>
    <t>8.袖笼熨烫倒缝错误1件</t>
    <phoneticPr fontId="35" type="noConversion"/>
  </si>
  <si>
    <t>2.门襟釦子不居中7件</t>
    <phoneticPr fontId="35" type="noConversion"/>
  </si>
  <si>
    <t>9.袖笼螺纹边勾丝1件</t>
    <phoneticPr fontId="35" type="noConversion"/>
  </si>
  <si>
    <t>3.下摆边前后高低3件</t>
    <phoneticPr fontId="35" type="noConversion"/>
  </si>
  <si>
    <t>1.门襟边不平直，釦眼处鼓包6件</t>
    <phoneticPr fontId="35" type="noConversion"/>
  </si>
  <si>
    <t>后中长普遍-1-----2cm，大货要注意控制</t>
    <phoneticPr fontId="35" type="noConversion"/>
  </si>
  <si>
    <r>
      <t>11-29日中期（</t>
    </r>
    <r>
      <rPr>
        <b/>
        <sz val="12"/>
        <rFont val="宋体"/>
        <family val="3"/>
        <charset val="134"/>
      </rPr>
      <t>复检</t>
    </r>
    <r>
      <rPr>
        <sz val="11"/>
        <rFont val="宋体"/>
        <family val="3"/>
        <charset val="134"/>
      </rPr>
      <t>）验货，成品20000件，抽（翻箱后）包装好的是矿石蓝色L,XL,XXL,XXXL,共抽48件，不良品24件，严重超标</t>
    </r>
    <phoneticPr fontId="35" type="noConversion"/>
  </si>
  <si>
    <t>矿石蓝，冷松绿</t>
    <phoneticPr fontId="35" type="noConversion"/>
  </si>
  <si>
    <t>+0+0</t>
    <phoneticPr fontId="35" type="noConversion"/>
  </si>
  <si>
    <t>-0.5/-1-1</t>
    <phoneticPr fontId="35" type="noConversion"/>
  </si>
  <si>
    <t>+0+0-1</t>
    <phoneticPr fontId="35" type="noConversion"/>
  </si>
  <si>
    <t>+1/+0.5-1</t>
    <phoneticPr fontId="35" type="noConversion"/>
  </si>
  <si>
    <t>-0.2/0-0.5</t>
    <phoneticPr fontId="35" type="noConversion"/>
  </si>
  <si>
    <t>-0.3/-0.5+0</t>
    <phoneticPr fontId="35" type="noConversion"/>
  </si>
  <si>
    <t>0/-0.3+0</t>
    <phoneticPr fontId="35" type="noConversion"/>
  </si>
  <si>
    <t>+0.3/-0.5-1</t>
    <phoneticPr fontId="35" type="noConversion"/>
  </si>
  <si>
    <t>-1/-1.5-1.5</t>
    <phoneticPr fontId="35" type="noConversion"/>
  </si>
  <si>
    <t>+1/0-2</t>
    <phoneticPr fontId="35" type="noConversion"/>
  </si>
  <si>
    <t>+0+0-2</t>
    <phoneticPr fontId="35" type="noConversion"/>
  </si>
  <si>
    <t>+0.2/0-1</t>
    <phoneticPr fontId="35" type="noConversion"/>
  </si>
  <si>
    <t>-0.3/0+0</t>
    <phoneticPr fontId="35" type="noConversion"/>
  </si>
  <si>
    <t>+0.3/0+0.6</t>
    <phoneticPr fontId="35" type="noConversion"/>
  </si>
  <si>
    <t>+0.3/0-1</t>
    <phoneticPr fontId="35" type="noConversion"/>
  </si>
  <si>
    <t>验货时间：</t>
    <phoneticPr fontId="35" type="noConversion"/>
  </si>
  <si>
    <t>黑色</t>
    <phoneticPr fontId="35" type="noConversion"/>
  </si>
  <si>
    <t>-0.5</t>
    <phoneticPr fontId="35" type="noConversion"/>
  </si>
  <si>
    <t>+0</t>
    <phoneticPr fontId="35" type="noConversion"/>
  </si>
  <si>
    <t>-2</t>
    <phoneticPr fontId="35" type="noConversion"/>
  </si>
  <si>
    <t>-0.2</t>
    <phoneticPr fontId="35" type="noConversion"/>
  </si>
  <si>
    <t>+1.3</t>
    <phoneticPr fontId="35" type="noConversion"/>
  </si>
  <si>
    <t>-1.5</t>
    <phoneticPr fontId="35" type="noConversion"/>
  </si>
  <si>
    <t>+1</t>
    <phoneticPr fontId="35" type="noConversion"/>
  </si>
  <si>
    <t>-1</t>
    <phoneticPr fontId="35" type="noConversion"/>
  </si>
  <si>
    <t>白色</t>
    <phoneticPr fontId="35" type="noConversion"/>
  </si>
  <si>
    <t>+0.5</t>
    <phoneticPr fontId="35" type="noConversion"/>
  </si>
  <si>
    <t>+0.8</t>
    <phoneticPr fontId="35" type="noConversion"/>
  </si>
  <si>
    <t>矿石蓝，黑色</t>
    <phoneticPr fontId="35" type="noConversion"/>
  </si>
  <si>
    <t>-1.5+0</t>
    <phoneticPr fontId="35" type="noConversion"/>
  </si>
  <si>
    <t>+0-1</t>
    <phoneticPr fontId="35" type="noConversion"/>
  </si>
  <si>
    <t>-1+0</t>
    <phoneticPr fontId="35" type="noConversion"/>
  </si>
  <si>
    <t>+0-1.4</t>
    <phoneticPr fontId="35" type="noConversion"/>
  </si>
  <si>
    <t>-0.5-1</t>
    <phoneticPr fontId="35" type="noConversion"/>
  </si>
  <si>
    <t>+0.7-1</t>
    <phoneticPr fontId="35" type="noConversion"/>
  </si>
  <si>
    <t>冷松绿,白色</t>
    <phoneticPr fontId="35" type="noConversion"/>
  </si>
  <si>
    <t>-0.5-1.3</t>
    <phoneticPr fontId="35" type="noConversion"/>
  </si>
  <si>
    <t>+2+0</t>
    <phoneticPr fontId="35" type="noConversion"/>
  </si>
  <si>
    <t>-1+1</t>
    <phoneticPr fontId="35" type="noConversion"/>
  </si>
  <si>
    <t>-0.5+0</t>
    <phoneticPr fontId="35" type="noConversion"/>
  </si>
  <si>
    <t>+1+1.4</t>
    <phoneticPr fontId="35" type="noConversion"/>
  </si>
  <si>
    <t>-0.5+1</t>
    <phoneticPr fontId="35" type="noConversion"/>
  </si>
  <si>
    <t>冷松绿，白色</t>
    <phoneticPr fontId="35" type="noConversion"/>
  </si>
  <si>
    <t>-2+0.4</t>
    <phoneticPr fontId="35" type="noConversion"/>
  </si>
  <si>
    <t>+0+1</t>
    <phoneticPr fontId="35" type="noConversion"/>
  </si>
  <si>
    <t>-1-1</t>
    <phoneticPr fontId="35" type="noConversion"/>
  </si>
  <si>
    <t>-0.3-0.8</t>
    <phoneticPr fontId="35" type="noConversion"/>
  </si>
  <si>
    <t>+1+0</t>
    <phoneticPr fontId="35" type="noConversion"/>
  </si>
  <si>
    <t>1.袖笼熨烫倒缝不正确，熨烫定型不好，袖笼不圆顺，左右袖笼弧度不对称等问题14件</t>
    <phoneticPr fontId="35" type="noConversion"/>
  </si>
  <si>
    <t>2.门襟边不直，釦眼处鼓出，门襟下端歪斜不正5件</t>
    <phoneticPr fontId="35" type="noConversion"/>
  </si>
  <si>
    <t>3.面布脏污1件</t>
    <phoneticPr fontId="35" type="noConversion"/>
  </si>
  <si>
    <t>4.下摆针洞，拆改后斜纽1件</t>
    <phoneticPr fontId="35" type="noConversion"/>
  </si>
  <si>
    <t>5.面布勾丝2件</t>
    <phoneticPr fontId="35" type="noConversion"/>
  </si>
  <si>
    <t>12-7日中期复检，成品30000件，包装17000件，抽验齐色错开尺码共60件。</t>
    <phoneticPr fontId="35" type="noConversion"/>
  </si>
  <si>
    <t>此次验货抽验60件，不良品20件以上，主要是白色组问题较多，需要翻箱处理后再次复检。</t>
    <phoneticPr fontId="35" type="noConversion"/>
  </si>
  <si>
    <t>此款已经三次中期验货，问题依然较多，白色组是最先生产的，一直没有改善好，还是那么多问题，请各位重视。</t>
    <phoneticPr fontId="35" type="noConversion"/>
  </si>
  <si>
    <t>科捷仓</t>
    <phoneticPr fontId="35" type="noConversion"/>
  </si>
  <si>
    <t>此次出货3个颜色（黑色，冷松绿，矿石蓝）</t>
    <phoneticPr fontId="35" type="noConversion"/>
  </si>
  <si>
    <t>齐色齐码抽验</t>
    <phoneticPr fontId="35" type="noConversion"/>
  </si>
  <si>
    <t>冷松绿</t>
    <phoneticPr fontId="35" type="noConversion"/>
  </si>
  <si>
    <t>+0.2</t>
    <phoneticPr fontId="35" type="noConversion"/>
  </si>
  <si>
    <t>+0.7</t>
    <phoneticPr fontId="35" type="noConversion"/>
  </si>
  <si>
    <t>+2</t>
    <phoneticPr fontId="35" type="noConversion"/>
  </si>
  <si>
    <t>+0.6</t>
    <phoneticPr fontId="35" type="noConversion"/>
  </si>
  <si>
    <t>+0.4</t>
    <phoneticPr fontId="35" type="noConversion"/>
  </si>
  <si>
    <t>-0.3</t>
    <phoneticPr fontId="35" type="noConversion"/>
  </si>
  <si>
    <t>-0.7</t>
    <phoneticPr fontId="35" type="noConversion"/>
  </si>
  <si>
    <t>-0.8</t>
    <phoneticPr fontId="35" type="noConversion"/>
  </si>
  <si>
    <t>+1.5</t>
    <phoneticPr fontId="35" type="noConversion"/>
  </si>
  <si>
    <t>4个颜色，已经包装好的有黑色，矿石蓝，冷松绿共19584件，欠白色3527件在包装中，也齐码抽验</t>
    <phoneticPr fontId="35" type="noConversion"/>
  </si>
  <si>
    <t>张鹏</t>
    <phoneticPr fontId="42" type="noConversion"/>
  </si>
  <si>
    <t>张超</t>
    <phoneticPr fontId="42" type="noConversion"/>
  </si>
  <si>
    <t>本布脏污</t>
    <phoneticPr fontId="42" type="noConversion"/>
  </si>
  <si>
    <t>袖笼倒缝不一</t>
    <phoneticPr fontId="42" type="noConversion"/>
  </si>
  <si>
    <t>底襟边外露</t>
    <phoneticPr fontId="42" type="noConversion"/>
  </si>
  <si>
    <t>肩点印花上有针眼</t>
    <phoneticPr fontId="42" type="noConversion"/>
  </si>
  <si>
    <t>尾期第2批验货，抽验315件，</t>
    <phoneticPr fontId="42" type="noConversion"/>
  </si>
  <si>
    <t>矿石蓝，黑色，绿松石，白色</t>
    <phoneticPr fontId="35" type="noConversion"/>
  </si>
  <si>
    <t>-2+0+0+0</t>
    <phoneticPr fontId="35" type="noConversion"/>
  </si>
  <si>
    <t>+0+0-1+0</t>
    <phoneticPr fontId="35" type="noConversion"/>
  </si>
  <si>
    <t>+0.3-0.4+0-0.4</t>
    <phoneticPr fontId="35" type="noConversion"/>
  </si>
  <si>
    <t>-0.5+0-0.3-0.2</t>
    <phoneticPr fontId="35" type="noConversion"/>
  </si>
  <si>
    <t>+0.3+1.2+0+0.9</t>
    <phoneticPr fontId="35" type="noConversion"/>
  </si>
  <si>
    <t>+0-0.4-1-1</t>
    <phoneticPr fontId="35" type="noConversion"/>
  </si>
  <si>
    <t>-1-0.2-1-2</t>
    <phoneticPr fontId="35" type="noConversion"/>
  </si>
  <si>
    <t>+0.8-1+0-0.6</t>
    <phoneticPr fontId="35" type="noConversion"/>
  </si>
  <si>
    <t>+0+0+2+0</t>
    <phoneticPr fontId="35" type="noConversion"/>
  </si>
  <si>
    <t>+0.2-0.6+0.2-0.3</t>
    <phoneticPr fontId="35" type="noConversion"/>
  </si>
  <si>
    <t>+0-0.5-0.3-0.5</t>
    <phoneticPr fontId="35" type="noConversion"/>
  </si>
  <si>
    <t>+0+0.5+0.7+0.5</t>
    <phoneticPr fontId="35" type="noConversion"/>
  </si>
  <si>
    <t>+0.2+0+0.5-1</t>
    <phoneticPr fontId="35" type="noConversion"/>
  </si>
  <si>
    <t>-0.5+0+0-1.5</t>
    <phoneticPr fontId="35" type="noConversion"/>
  </si>
  <si>
    <t>+0+1+0+0</t>
    <phoneticPr fontId="35" type="noConversion"/>
  </si>
  <si>
    <t>+0+0+0+2</t>
    <phoneticPr fontId="35" type="noConversion"/>
  </si>
  <si>
    <t>+0-0.8-0.5-0.5</t>
    <phoneticPr fontId="35" type="noConversion"/>
  </si>
  <si>
    <t>+0-0.3-0.5-0.5</t>
    <phoneticPr fontId="35" type="noConversion"/>
  </si>
  <si>
    <t>+0.3+0.6+0.7+0</t>
    <phoneticPr fontId="35" type="noConversion"/>
  </si>
  <si>
    <t>+0+0+0.5-1</t>
    <phoneticPr fontId="35" type="noConversion"/>
  </si>
  <si>
    <t>-0.5+0+0-2</t>
    <phoneticPr fontId="35" type="noConversion"/>
  </si>
  <si>
    <t>+1.8-1+2+2</t>
    <phoneticPr fontId="35" type="noConversion"/>
  </si>
  <si>
    <t>+0+0+0+0.6</t>
    <phoneticPr fontId="35" type="noConversion"/>
  </si>
  <si>
    <t>+0-0.7+0.3+0.3</t>
    <phoneticPr fontId="35" type="noConversion"/>
  </si>
  <si>
    <t>+0.2+0-0.5+0</t>
    <phoneticPr fontId="35" type="noConversion"/>
  </si>
  <si>
    <t>+0+0.3+0.8+0.8</t>
    <phoneticPr fontId="35" type="noConversion"/>
  </si>
  <si>
    <t>+0+0+0-1</t>
    <phoneticPr fontId="35" type="noConversion"/>
  </si>
  <si>
    <t>-0.5-0.5-1-0.5</t>
    <phoneticPr fontId="35" type="noConversion"/>
  </si>
  <si>
    <t>+2+0.5+0+0</t>
    <phoneticPr fontId="35" type="noConversion"/>
  </si>
  <si>
    <t>+1.8+1-1+2</t>
    <phoneticPr fontId="35" type="noConversion"/>
  </si>
  <si>
    <t>+0.3-0.9-0.2+0</t>
    <phoneticPr fontId="35" type="noConversion"/>
  </si>
  <si>
    <t>+0.2+0.5+0+0</t>
    <phoneticPr fontId="35" type="noConversion"/>
  </si>
  <si>
    <t>+0+0.4+0.4+0.6</t>
    <phoneticPr fontId="35" type="noConversion"/>
  </si>
  <si>
    <t>+0.5+0-0.5-1</t>
    <phoneticPr fontId="35" type="noConversion"/>
  </si>
  <si>
    <t>-1+0+0.5-1</t>
    <phoneticPr fontId="35" type="noConversion"/>
  </si>
  <si>
    <t>+0-2-1+0</t>
    <phoneticPr fontId="35" type="noConversion"/>
  </si>
  <si>
    <t>+0.5-1-1+1</t>
    <phoneticPr fontId="35" type="noConversion"/>
  </si>
  <si>
    <t>+0.2-0.3+0.2+0</t>
    <phoneticPr fontId="35" type="noConversion"/>
  </si>
  <si>
    <t>+0-0.5+0-0.7</t>
    <phoneticPr fontId="35" type="noConversion"/>
  </si>
  <si>
    <t>-0.2+0.2-0.3-0.5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</si>
</sst>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7">
    <xf numFmtId="0" fontId="0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</cellStyleXfs>
  <cellXfs count="4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49" fontId="14" fillId="3" borderId="2" xfId="3" applyNumberFormat="1" applyFont="1" applyFill="1" applyBorder="1" applyAlignment="1">
      <alignment horizontal="center" vertical="center"/>
    </xf>
    <xf numFmtId="49" fontId="14" fillId="3" borderId="12" xfId="6" applyNumberFormat="1" applyFont="1" applyFill="1" applyBorder="1" applyAlignment="1">
      <alignment horizontal="center"/>
    </xf>
    <xf numFmtId="0" fontId="13" fillId="3" borderId="0" xfId="6" applyFont="1" applyFill="1"/>
    <xf numFmtId="0" fontId="14" fillId="3" borderId="0" xfId="6" applyFont="1" applyFill="1"/>
    <xf numFmtId="0" fontId="0" fillId="3" borderId="0" xfId="3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15" xfId="6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center" vertical="center"/>
    </xf>
    <xf numFmtId="49" fontId="13" fillId="3" borderId="16" xfId="3" applyNumberFormat="1" applyFont="1" applyFill="1" applyBorder="1" applyAlignment="1">
      <alignment horizontal="center" vertical="center"/>
    </xf>
    <xf numFmtId="49" fontId="14" fillId="3" borderId="5" xfId="3" applyNumberFormat="1" applyFont="1" applyFill="1" applyBorder="1" applyAlignment="1">
      <alignment horizontal="center" vertical="center"/>
    </xf>
    <xf numFmtId="49" fontId="14" fillId="3" borderId="14" xfId="3" applyNumberFormat="1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/>
    </xf>
    <xf numFmtId="49" fontId="13" fillId="3" borderId="14" xfId="3" applyNumberFormat="1" applyFont="1" applyFill="1" applyBorder="1" applyAlignment="1">
      <alignment horizontal="center" vertical="center"/>
    </xf>
    <xf numFmtId="49" fontId="14" fillId="3" borderId="12" xfId="3" applyNumberFormat="1" applyFont="1" applyFill="1" applyBorder="1" applyAlignment="1">
      <alignment horizontal="center" vertical="center"/>
    </xf>
    <xf numFmtId="49" fontId="14" fillId="3" borderId="17" xfId="6" applyNumberFormat="1" applyFont="1" applyFill="1" applyBorder="1" applyAlignment="1">
      <alignment horizontal="center"/>
    </xf>
    <xf numFmtId="14" fontId="13" fillId="3" borderId="0" xfId="6" applyNumberFormat="1" applyFont="1" applyFill="1"/>
    <xf numFmtId="0" fontId="17" fillId="0" borderId="0" xfId="2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20" xfId="2" applyFont="1" applyBorder="1" applyAlignment="1">
      <alignment horizontal="center" vertical="center"/>
    </xf>
    <xf numFmtId="0" fontId="9" fillId="0" borderId="20" xfId="2" applyFont="1" applyBorder="1">
      <alignment vertical="center"/>
    </xf>
    <xf numFmtId="0" fontId="19" fillId="0" borderId="20" xfId="2" applyFont="1" applyBorder="1">
      <alignment vertical="center"/>
    </xf>
    <xf numFmtId="0" fontId="19" fillId="0" borderId="21" xfId="2" applyFont="1" applyBorder="1">
      <alignment vertical="center"/>
    </xf>
    <xf numFmtId="0" fontId="16" fillId="0" borderId="22" xfId="2" applyFont="1" applyBorder="1" applyAlignment="1">
      <alignment horizontal="center" vertical="center"/>
    </xf>
    <xf numFmtId="0" fontId="19" fillId="0" borderId="22" xfId="2" applyFont="1" applyBorder="1">
      <alignment vertical="center"/>
    </xf>
    <xf numFmtId="0" fontId="19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righ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>
      <alignment vertical="center"/>
    </xf>
    <xf numFmtId="0" fontId="19" fillId="0" borderId="24" xfId="2" applyFont="1" applyBorder="1">
      <alignment vertical="center"/>
    </xf>
    <xf numFmtId="0" fontId="9" fillId="0" borderId="24" xfId="2" applyFont="1" applyBorder="1">
      <alignment vertical="center"/>
    </xf>
    <xf numFmtId="0" fontId="9" fillId="0" borderId="24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9" fillId="0" borderId="19" xfId="2" applyFont="1" applyBorder="1">
      <alignment vertical="center"/>
    </xf>
    <xf numFmtId="0" fontId="9" fillId="0" borderId="22" xfId="2" applyFont="1" applyBorder="1" applyAlignment="1">
      <alignment horizontal="left" vertical="center"/>
    </xf>
    <xf numFmtId="0" fontId="9" fillId="0" borderId="22" xfId="2" applyFont="1" applyBorder="1">
      <alignment vertical="center"/>
    </xf>
    <xf numFmtId="0" fontId="19" fillId="0" borderId="20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58" fontId="9" fillId="0" borderId="24" xfId="2" applyNumberFormat="1" applyFont="1" applyBorder="1">
      <alignment vertical="center"/>
    </xf>
    <xf numFmtId="0" fontId="9" fillId="0" borderId="36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4" xfId="4" applyFont="1" applyBorder="1" applyAlignment="1">
      <alignment horizontal="center"/>
    </xf>
    <xf numFmtId="176" fontId="23" fillId="0" borderId="2" xfId="4" applyNumberFormat="1" applyFont="1" applyBorder="1" applyAlignment="1">
      <alignment horizontal="center"/>
    </xf>
    <xf numFmtId="0" fontId="21" fillId="0" borderId="2" xfId="4" applyFont="1" applyBorder="1" applyAlignment="1">
      <alignment horizontal="center"/>
    </xf>
    <xf numFmtId="49" fontId="22" fillId="0" borderId="4" xfId="5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176" fontId="24" fillId="0" borderId="2" xfId="4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6" fillId="0" borderId="4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4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9" fontId="16" fillId="0" borderId="22" xfId="2" applyNumberFormat="1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7" fillId="0" borderId="20" xfId="2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7" fillId="0" borderId="20" xfId="2" applyBorder="1">
      <alignment vertical="center"/>
    </xf>
    <xf numFmtId="0" fontId="15" fillId="0" borderId="20" xfId="2" applyFont="1" applyBorder="1">
      <alignment vertical="center"/>
    </xf>
    <xf numFmtId="0" fontId="17" fillId="0" borderId="22" xfId="2" applyBorder="1" applyAlignment="1">
      <alignment horizontal="left" vertical="center"/>
    </xf>
    <xf numFmtId="0" fontId="17" fillId="0" borderId="22" xfId="2" applyBorder="1">
      <alignment vertical="center"/>
    </xf>
    <xf numFmtId="0" fontId="15" fillId="0" borderId="22" xfId="2" applyFont="1" applyBorder="1">
      <alignment vertical="center"/>
    </xf>
    <xf numFmtId="0" fontId="16" fillId="0" borderId="24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0" fillId="0" borderId="44" xfId="2" applyFont="1" applyBorder="1">
      <alignment vertical="center"/>
    </xf>
    <xf numFmtId="0" fontId="20" fillId="0" borderId="45" xfId="2" applyFont="1" applyBorder="1">
      <alignment vertical="center"/>
    </xf>
    <xf numFmtId="0" fontId="16" fillId="0" borderId="45" xfId="2" applyFont="1" applyBorder="1">
      <alignment vertical="center"/>
    </xf>
    <xf numFmtId="58" fontId="17" fillId="0" borderId="45" xfId="2" applyNumberFormat="1" applyBorder="1">
      <alignment vertical="center"/>
    </xf>
    <xf numFmtId="0" fontId="16" fillId="0" borderId="37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3" fillId="3" borderId="53" xfId="6" applyFont="1" applyFill="1" applyBorder="1"/>
    <xf numFmtId="0" fontId="14" fillId="3" borderId="53" xfId="6" applyFont="1" applyFill="1" applyBorder="1"/>
    <xf numFmtId="0" fontId="0" fillId="3" borderId="53" xfId="3" applyFont="1" applyFill="1" applyBorder="1">
      <alignment vertical="center"/>
    </xf>
    <xf numFmtId="49" fontId="14" fillId="3" borderId="54" xfId="3" applyNumberFormat="1" applyFont="1" applyFill="1" applyBorder="1" applyAlignment="1">
      <alignment horizontal="center" vertical="center"/>
    </xf>
    <xf numFmtId="49" fontId="14" fillId="3" borderId="55" xfId="3" applyNumberFormat="1" applyFont="1" applyFill="1" applyBorder="1" applyAlignment="1">
      <alignment horizontal="center" vertical="center"/>
    </xf>
    <xf numFmtId="49" fontId="14" fillId="3" borderId="56" xfId="3" applyNumberFormat="1" applyFont="1" applyFill="1" applyBorder="1" applyAlignment="1">
      <alignment horizontal="center" vertical="center"/>
    </xf>
    <xf numFmtId="0" fontId="16" fillId="0" borderId="22" xfId="2" applyFont="1" applyBorder="1">
      <alignment vertical="center"/>
    </xf>
    <xf numFmtId="0" fontId="16" fillId="0" borderId="36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47" xfId="2" applyFont="1" applyBorder="1">
      <alignment vertical="center"/>
    </xf>
    <xf numFmtId="0" fontId="17" fillId="0" borderId="48" xfId="2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7" fillId="0" borderId="48" xfId="2" applyBorder="1">
      <alignment vertical="center"/>
    </xf>
    <xf numFmtId="0" fontId="15" fillId="0" borderId="48" xfId="2" applyFont="1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7" fillId="0" borderId="48" xfId="2" applyBorder="1" applyAlignment="1">
      <alignment horizontal="center" vertical="center"/>
    </xf>
    <xf numFmtId="0" fontId="17" fillId="0" borderId="22" xfId="2" applyBorder="1" applyAlignment="1">
      <alignment horizontal="center" vertical="center"/>
    </xf>
    <xf numFmtId="0" fontId="27" fillId="0" borderId="58" xfId="2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0" fontId="20" fillId="0" borderId="42" xfId="2" applyFont="1" applyBorder="1">
      <alignment vertical="center"/>
    </xf>
    <xf numFmtId="0" fontId="20" fillId="0" borderId="43" xfId="2" applyFont="1" applyBorder="1">
      <alignment vertical="center"/>
    </xf>
    <xf numFmtId="0" fontId="16" fillId="0" borderId="62" xfId="2" applyFont="1" applyBorder="1">
      <alignment vertical="center"/>
    </xf>
    <xf numFmtId="0" fontId="20" fillId="0" borderId="62" xfId="2" applyFont="1" applyBorder="1">
      <alignment vertical="center"/>
    </xf>
    <xf numFmtId="58" fontId="17" fillId="0" borderId="43" xfId="2" applyNumberFormat="1" applyBorder="1">
      <alignment vertical="center"/>
    </xf>
    <xf numFmtId="0" fontId="17" fillId="0" borderId="62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0" fillId="0" borderId="36" xfId="2" applyFont="1" applyBorder="1" applyAlignment="1">
      <alignment horizontal="left" vertical="center" wrapText="1"/>
    </xf>
    <xf numFmtId="0" fontId="30" fillId="0" borderId="36" xfId="2" applyFont="1" applyBorder="1" applyAlignment="1">
      <alignment horizontal="left" vertical="center"/>
    </xf>
    <xf numFmtId="0" fontId="32" fillId="0" borderId="41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41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32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49" fontId="36" fillId="3" borderId="2" xfId="3" applyNumberFormat="1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8" fillId="3" borderId="5" xfId="3" applyNumberFormat="1" applyFont="1" applyFill="1" applyBorder="1" applyAlignment="1">
      <alignment horizontal="center" vertical="center"/>
    </xf>
    <xf numFmtId="49" fontId="38" fillId="3" borderId="14" xfId="3" applyNumberFormat="1" applyFont="1" applyFill="1" applyBorder="1" applyAlignment="1">
      <alignment horizontal="center" vertical="center"/>
    </xf>
    <xf numFmtId="0" fontId="36" fillId="3" borderId="0" xfId="6" applyFont="1" applyFill="1"/>
    <xf numFmtId="0" fontId="36" fillId="3" borderId="2" xfId="3" applyFont="1" applyFill="1" applyBorder="1" applyAlignment="1">
      <alignment horizontal="center" vertical="center"/>
    </xf>
    <xf numFmtId="0" fontId="40" fillId="0" borderId="24" xfId="2" applyFont="1" applyBorder="1">
      <alignment vertical="center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26" fillId="0" borderId="18" xfId="2" applyFont="1" applyBorder="1" applyAlignment="1">
      <alignment horizontal="center" vertical="top"/>
    </xf>
    <xf numFmtId="0" fontId="16" fillId="0" borderId="43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 shrinkToFit="1"/>
    </xf>
    <xf numFmtId="0" fontId="17" fillId="0" borderId="43" xfId="2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14" fontId="16" fillId="0" borderId="22" xfId="2" applyNumberFormat="1" applyFont="1" applyBorder="1" applyAlignment="1">
      <alignment horizontal="center" vertical="center"/>
    </xf>
    <xf numFmtId="14" fontId="16" fillId="0" borderId="36" xfId="2" applyNumberFormat="1" applyFont="1" applyBorder="1" applyAlignment="1">
      <alignment horizontal="center" vertical="center"/>
    </xf>
    <xf numFmtId="0" fontId="16" fillId="0" borderId="2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24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14" fontId="16" fillId="0" borderId="24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5" fillId="0" borderId="57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63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 wrapText="1"/>
    </xf>
    <xf numFmtId="0" fontId="15" fillId="0" borderId="33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16" fillId="0" borderId="31" xfId="2" applyNumberFormat="1" applyFont="1" applyBorder="1" applyAlignment="1">
      <alignment horizontal="left" vertical="center"/>
    </xf>
    <xf numFmtId="9" fontId="16" fillId="0" borderId="26" xfId="2" applyNumberFormat="1" applyFont="1" applyBorder="1" applyAlignment="1">
      <alignment horizontal="left" vertical="center"/>
    </xf>
    <xf numFmtId="9" fontId="16" fillId="0" borderId="38" xfId="2" applyNumberFormat="1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40" xfId="2" applyNumberFormat="1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29" fillId="0" borderId="45" xfId="2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65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63" xfId="2" applyFont="1" applyBorder="1" applyAlignment="1">
      <alignment horizontal="center" vertical="center"/>
    </xf>
    <xf numFmtId="0" fontId="16" fillId="0" borderId="5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0" fontId="13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14" xfId="6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0" fontId="14" fillId="3" borderId="10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25" fillId="0" borderId="18" xfId="2" applyFont="1" applyBorder="1" applyAlignment="1">
      <alignment horizontal="center" vertical="top"/>
    </xf>
    <xf numFmtId="9" fontId="16" fillId="0" borderId="22" xfId="2" applyNumberFormat="1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9" fillId="0" borderId="36" xfId="2" applyFont="1" applyBorder="1" applyAlignment="1">
      <alignment horizontal="left" vertical="center"/>
    </xf>
    <xf numFmtId="0" fontId="37" fillId="7" borderId="31" xfId="2" applyFont="1" applyFill="1" applyBorder="1" applyAlignment="1">
      <alignment horizontal="left" vertical="center"/>
    </xf>
    <xf numFmtId="0" fontId="16" fillId="7" borderId="26" xfId="2" applyFont="1" applyFill="1" applyBorder="1" applyAlignment="1">
      <alignment horizontal="left" vertical="center"/>
    </xf>
    <xf numFmtId="0" fontId="16" fillId="7" borderId="38" xfId="2" applyFont="1" applyFill="1" applyBorder="1" applyAlignment="1">
      <alignment horizontal="left" vertical="center"/>
    </xf>
    <xf numFmtId="0" fontId="37" fillId="0" borderId="29" xfId="2" applyFont="1" applyBorder="1" applyAlignment="1">
      <alignment horizontal="left" vertical="center"/>
    </xf>
    <xf numFmtId="0" fontId="15" fillId="0" borderId="75" xfId="2" applyFont="1" applyBorder="1" applyAlignment="1">
      <alignment horizontal="left" vertical="center"/>
    </xf>
    <xf numFmtId="0" fontId="15" fillId="0" borderId="76" xfId="2" applyFont="1" applyBorder="1" applyAlignment="1">
      <alignment horizontal="left" vertical="center"/>
    </xf>
    <xf numFmtId="0" fontId="15" fillId="0" borderId="77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45" xfId="2" applyFont="1" applyBorder="1" applyAlignment="1">
      <alignment horizontal="center" vertical="center"/>
    </xf>
    <xf numFmtId="0" fontId="20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7" fillId="0" borderId="45" xfId="2" applyBorder="1" applyAlignment="1">
      <alignment horizontal="center" vertical="center"/>
    </xf>
    <xf numFmtId="0" fontId="17" fillId="0" borderId="50" xfId="2" applyBorder="1" applyAlignment="1">
      <alignment horizontal="center" vertical="center"/>
    </xf>
    <xf numFmtId="0" fontId="39" fillId="8" borderId="2" xfId="2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39" fillId="7" borderId="2" xfId="2" applyFon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39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15" fillId="0" borderId="74" xfId="2" applyFont="1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14" fillId="3" borderId="12" xfId="6" applyFont="1" applyFill="1" applyBorder="1" applyAlignment="1">
      <alignment horizontal="center"/>
    </xf>
    <xf numFmtId="0" fontId="18" fillId="0" borderId="18" xfId="2" applyFont="1" applyBorder="1" applyAlignment="1">
      <alignment horizontal="center" vertical="top"/>
    </xf>
    <xf numFmtId="0" fontId="16" fillId="0" borderId="20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58" fontId="9" fillId="0" borderId="22" xfId="2" applyNumberFormat="1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40" fillId="0" borderId="22" xfId="2" applyFont="1" applyBorder="1" applyAlignment="1">
      <alignment horizontal="center" vertical="center"/>
    </xf>
    <xf numFmtId="0" fontId="16" fillId="0" borderId="24" xfId="2" applyFont="1" applyBorder="1" applyAlignment="1">
      <alignment horizontal="right" vertical="center"/>
    </xf>
    <xf numFmtId="0" fontId="19" fillId="0" borderId="24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40" fillId="0" borderId="21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40" fillId="0" borderId="29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0" fontId="9" fillId="0" borderId="36" xfId="2" applyFont="1" applyBorder="1" applyAlignment="1">
      <alignment horizontal="left" vertical="center" wrapText="1"/>
    </xf>
    <xf numFmtId="0" fontId="17" fillId="0" borderId="24" xfId="2" applyBorder="1" applyAlignment="1">
      <alignment horizontal="center" vertical="center"/>
    </xf>
    <xf numFmtId="0" fontId="17" fillId="0" borderId="37" xfId="2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7" fillId="0" borderId="29" xfId="2" applyBorder="1" applyAlignment="1">
      <alignment horizontal="left" vertical="center"/>
    </xf>
    <xf numFmtId="0" fontId="17" fillId="0" borderId="28" xfId="2" applyBorder="1" applyAlignment="1">
      <alignment horizontal="left" vertical="center"/>
    </xf>
    <xf numFmtId="0" fontId="17" fillId="0" borderId="39" xfId="2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40" fillId="0" borderId="24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32000000}"/>
    <cellStyle name="常规 23" xfId="4" xr:uid="{00000000-0005-0000-0000-000034000000}"/>
    <cellStyle name="常规 3" xfId="6" xr:uid="{00000000-0005-0000-0000-000036000000}"/>
    <cellStyle name="常规 4" xfId="3" xr:uid="{00000000-0005-0000-0000-000033000000}"/>
    <cellStyle name="常规 40" xfId="1" xr:uid="{00000000-0005-0000-0000-000031000000}"/>
    <cellStyle name="常规_110509_2006-09-28 2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checked="Checked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checked="Checked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checked="Checked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checked="Checked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56</xdr:row>
          <xdr:rowOff>0</xdr:rowOff>
        </xdr:from>
        <xdr:to>
          <xdr:col>252</xdr:col>
          <xdr:colOff>304800</xdr:colOff>
          <xdr:row>56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56</xdr:row>
          <xdr:rowOff>0</xdr:rowOff>
        </xdr:from>
        <xdr:to>
          <xdr:col>252</xdr:col>
          <xdr:colOff>390525</xdr:colOff>
          <xdr:row>56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4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4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4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4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4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4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4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4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4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4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4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4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4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4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4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4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4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4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4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4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4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501900" y="5764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501900" y="5764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676275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451100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374900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542925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161925</xdr:colOff>
          <xdr:row>38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9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809625</xdr:colOff>
          <xdr:row>8</xdr:row>
          <xdr:rowOff>76200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9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38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9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38</xdr:row>
          <xdr:rowOff>9525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9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38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9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552450</xdr:colOff>
          <xdr:row>13</xdr:row>
          <xdr:rowOff>180975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9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85725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9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419100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9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419100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9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85725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9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419100</xdr:colOff>
          <xdr:row>13</xdr:row>
          <xdr:rowOff>180975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9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857250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9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857250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9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85725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9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857250</xdr:colOff>
          <xdr:row>14</xdr:row>
          <xdr:rowOff>133350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9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9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9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9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542925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9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9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9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552450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9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9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123825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9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9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9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9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9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9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9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161925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9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676275</xdr:colOff>
          <xdr:row>25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9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542925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9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209550</xdr:colOff>
          <xdr:row>13</xdr:row>
          <xdr:rowOff>180975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9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266700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9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342900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9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47625</xdr:colOff>
          <xdr:row>7</xdr:row>
          <xdr:rowOff>171450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9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>
        <a:xfrm>
          <a:off x="2451100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>
        <a:xfrm>
          <a:off x="2374900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4.xml"/><Relationship Id="rId18" Type="http://schemas.openxmlformats.org/officeDocument/2006/relationships/ctrlProp" Target="../ctrlProps/ctrlProp189.xml"/><Relationship Id="rId26" Type="http://schemas.openxmlformats.org/officeDocument/2006/relationships/ctrlProp" Target="../ctrlProps/ctrlProp197.xml"/><Relationship Id="rId39" Type="http://schemas.openxmlformats.org/officeDocument/2006/relationships/ctrlProp" Target="../ctrlProps/ctrlProp210.xml"/><Relationship Id="rId21" Type="http://schemas.openxmlformats.org/officeDocument/2006/relationships/ctrlProp" Target="../ctrlProps/ctrlProp192.xml"/><Relationship Id="rId34" Type="http://schemas.openxmlformats.org/officeDocument/2006/relationships/ctrlProp" Target="../ctrlProps/ctrlProp205.xml"/><Relationship Id="rId7" Type="http://schemas.openxmlformats.org/officeDocument/2006/relationships/ctrlProp" Target="../ctrlProps/ctrlProp178.xml"/><Relationship Id="rId12" Type="http://schemas.openxmlformats.org/officeDocument/2006/relationships/ctrlProp" Target="../ctrlProps/ctrlProp183.xml"/><Relationship Id="rId17" Type="http://schemas.openxmlformats.org/officeDocument/2006/relationships/ctrlProp" Target="../ctrlProps/ctrlProp188.xml"/><Relationship Id="rId25" Type="http://schemas.openxmlformats.org/officeDocument/2006/relationships/ctrlProp" Target="../ctrlProps/ctrlProp196.xml"/><Relationship Id="rId33" Type="http://schemas.openxmlformats.org/officeDocument/2006/relationships/ctrlProp" Target="../ctrlProps/ctrlProp204.xml"/><Relationship Id="rId38" Type="http://schemas.openxmlformats.org/officeDocument/2006/relationships/ctrlProp" Target="../ctrlProps/ctrlProp209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87.xml"/><Relationship Id="rId20" Type="http://schemas.openxmlformats.org/officeDocument/2006/relationships/ctrlProp" Target="../ctrlProps/ctrlProp191.xml"/><Relationship Id="rId29" Type="http://schemas.openxmlformats.org/officeDocument/2006/relationships/ctrlProp" Target="../ctrlProps/ctrlProp200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77.xml"/><Relationship Id="rId11" Type="http://schemas.openxmlformats.org/officeDocument/2006/relationships/ctrlProp" Target="../ctrlProps/ctrlProp182.xml"/><Relationship Id="rId24" Type="http://schemas.openxmlformats.org/officeDocument/2006/relationships/ctrlProp" Target="../ctrlProps/ctrlProp195.xml"/><Relationship Id="rId32" Type="http://schemas.openxmlformats.org/officeDocument/2006/relationships/ctrlProp" Target="../ctrlProps/ctrlProp203.xml"/><Relationship Id="rId37" Type="http://schemas.openxmlformats.org/officeDocument/2006/relationships/ctrlProp" Target="../ctrlProps/ctrlProp208.xml"/><Relationship Id="rId40" Type="http://schemas.openxmlformats.org/officeDocument/2006/relationships/ctrlProp" Target="../ctrlProps/ctrlProp211.xml"/><Relationship Id="rId5" Type="http://schemas.openxmlformats.org/officeDocument/2006/relationships/ctrlProp" Target="../ctrlProps/ctrlProp176.xml"/><Relationship Id="rId15" Type="http://schemas.openxmlformats.org/officeDocument/2006/relationships/ctrlProp" Target="../ctrlProps/ctrlProp186.xml"/><Relationship Id="rId23" Type="http://schemas.openxmlformats.org/officeDocument/2006/relationships/ctrlProp" Target="../ctrlProps/ctrlProp194.xml"/><Relationship Id="rId28" Type="http://schemas.openxmlformats.org/officeDocument/2006/relationships/ctrlProp" Target="../ctrlProps/ctrlProp199.xml"/><Relationship Id="rId36" Type="http://schemas.openxmlformats.org/officeDocument/2006/relationships/ctrlProp" Target="../ctrlProps/ctrlProp207.xml"/><Relationship Id="rId10" Type="http://schemas.openxmlformats.org/officeDocument/2006/relationships/ctrlProp" Target="../ctrlProps/ctrlProp181.xml"/><Relationship Id="rId19" Type="http://schemas.openxmlformats.org/officeDocument/2006/relationships/ctrlProp" Target="../ctrlProps/ctrlProp190.xml"/><Relationship Id="rId31" Type="http://schemas.openxmlformats.org/officeDocument/2006/relationships/ctrlProp" Target="../ctrlProps/ctrlProp202.xml"/><Relationship Id="rId4" Type="http://schemas.openxmlformats.org/officeDocument/2006/relationships/ctrlProp" Target="../ctrlProps/ctrlProp175.xml"/><Relationship Id="rId9" Type="http://schemas.openxmlformats.org/officeDocument/2006/relationships/ctrlProp" Target="../ctrlProps/ctrlProp180.xml"/><Relationship Id="rId14" Type="http://schemas.openxmlformats.org/officeDocument/2006/relationships/ctrlProp" Target="../ctrlProps/ctrlProp185.xml"/><Relationship Id="rId22" Type="http://schemas.openxmlformats.org/officeDocument/2006/relationships/ctrlProp" Target="../ctrlProps/ctrlProp193.xml"/><Relationship Id="rId27" Type="http://schemas.openxmlformats.org/officeDocument/2006/relationships/ctrlProp" Target="../ctrlProps/ctrlProp198.xml"/><Relationship Id="rId30" Type="http://schemas.openxmlformats.org/officeDocument/2006/relationships/ctrlProp" Target="../ctrlProps/ctrlProp201.xml"/><Relationship Id="rId35" Type="http://schemas.openxmlformats.org/officeDocument/2006/relationships/ctrlProp" Target="../ctrlProps/ctrlProp206.xml"/><Relationship Id="rId8" Type="http://schemas.openxmlformats.org/officeDocument/2006/relationships/ctrlProp" Target="../ctrlProps/ctrlProp179.xml"/><Relationship Id="rId3" Type="http://schemas.openxmlformats.org/officeDocument/2006/relationships/ctrlProp" Target="../ctrlProps/ctrlProp17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8.xml"/><Relationship Id="rId21" Type="http://schemas.openxmlformats.org/officeDocument/2006/relationships/ctrlProp" Target="../ctrlProps/ctrlProp83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63" Type="http://schemas.openxmlformats.org/officeDocument/2006/relationships/ctrlProp" Target="../ctrlProps/ctrlProp125.xml"/><Relationship Id="rId68" Type="http://schemas.openxmlformats.org/officeDocument/2006/relationships/ctrlProp" Target="../ctrlProps/ctrlProp13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66" Type="http://schemas.openxmlformats.org/officeDocument/2006/relationships/ctrlProp" Target="../ctrlProps/ctrlProp128.xml"/><Relationship Id="rId74" Type="http://schemas.openxmlformats.org/officeDocument/2006/relationships/ctrlProp" Target="../ctrlProps/ctrlProp136.xml"/><Relationship Id="rId5" Type="http://schemas.openxmlformats.org/officeDocument/2006/relationships/ctrlProp" Target="../ctrlProps/ctrlProp67.xml"/><Relationship Id="rId61" Type="http://schemas.openxmlformats.org/officeDocument/2006/relationships/ctrlProp" Target="../ctrlProps/ctrlProp123.xml"/><Relationship Id="rId19" Type="http://schemas.openxmlformats.org/officeDocument/2006/relationships/ctrlProp" Target="../ctrlProps/ctrlProp8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64" Type="http://schemas.openxmlformats.org/officeDocument/2006/relationships/ctrlProp" Target="../ctrlProps/ctrlProp126.xml"/><Relationship Id="rId69" Type="http://schemas.openxmlformats.org/officeDocument/2006/relationships/ctrlProp" Target="../ctrlProps/ctrlProp131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72" Type="http://schemas.openxmlformats.org/officeDocument/2006/relationships/ctrlProp" Target="../ctrlProps/ctrlProp134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67" Type="http://schemas.openxmlformats.org/officeDocument/2006/relationships/ctrlProp" Target="../ctrlProps/ctrlProp129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62" Type="http://schemas.openxmlformats.org/officeDocument/2006/relationships/ctrlProp" Target="../ctrlProps/ctrlProp124.xml"/><Relationship Id="rId70" Type="http://schemas.openxmlformats.org/officeDocument/2006/relationships/ctrlProp" Target="../ctrlProps/ctrlProp132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10" Type="http://schemas.openxmlformats.org/officeDocument/2006/relationships/ctrlProp" Target="../ctrlProps/ctrlProp72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Relationship Id="rId60" Type="http://schemas.openxmlformats.org/officeDocument/2006/relationships/ctrlProp" Target="../ctrlProps/ctrlProp122.xml"/><Relationship Id="rId65" Type="http://schemas.openxmlformats.org/officeDocument/2006/relationships/ctrlProp" Target="../ctrlProps/ctrlProp127.xml"/><Relationship Id="rId73" Type="http://schemas.openxmlformats.org/officeDocument/2006/relationships/ctrlProp" Target="../ctrlProps/ctrlProp135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39" Type="http://schemas.openxmlformats.org/officeDocument/2006/relationships/ctrlProp" Target="../ctrlProps/ctrlProp101.xml"/><Relationship Id="rId34" Type="http://schemas.openxmlformats.org/officeDocument/2006/relationships/ctrlProp" Target="../ctrlProps/ctrlProp96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7" Type="http://schemas.openxmlformats.org/officeDocument/2006/relationships/ctrlProp" Target="../ctrlProps/ctrlProp69.xml"/><Relationship Id="rId71" Type="http://schemas.openxmlformats.org/officeDocument/2006/relationships/ctrlProp" Target="../ctrlProps/ctrlProp13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7.xml"/><Relationship Id="rId18" Type="http://schemas.openxmlformats.org/officeDocument/2006/relationships/ctrlProp" Target="../ctrlProps/ctrlProp152.xml"/><Relationship Id="rId26" Type="http://schemas.openxmlformats.org/officeDocument/2006/relationships/ctrlProp" Target="../ctrlProps/ctrlProp160.xml"/><Relationship Id="rId39" Type="http://schemas.openxmlformats.org/officeDocument/2006/relationships/ctrlProp" Target="../ctrlProps/ctrlProp173.xml"/><Relationship Id="rId21" Type="http://schemas.openxmlformats.org/officeDocument/2006/relationships/ctrlProp" Target="../ctrlProps/ctrlProp155.xml"/><Relationship Id="rId34" Type="http://schemas.openxmlformats.org/officeDocument/2006/relationships/ctrlProp" Target="../ctrlProps/ctrlProp168.xml"/><Relationship Id="rId7" Type="http://schemas.openxmlformats.org/officeDocument/2006/relationships/ctrlProp" Target="../ctrlProps/ctrlProp141.xml"/><Relationship Id="rId12" Type="http://schemas.openxmlformats.org/officeDocument/2006/relationships/ctrlProp" Target="../ctrlProps/ctrlProp146.xml"/><Relationship Id="rId17" Type="http://schemas.openxmlformats.org/officeDocument/2006/relationships/ctrlProp" Target="../ctrlProps/ctrlProp151.xml"/><Relationship Id="rId25" Type="http://schemas.openxmlformats.org/officeDocument/2006/relationships/ctrlProp" Target="../ctrlProps/ctrlProp159.xml"/><Relationship Id="rId33" Type="http://schemas.openxmlformats.org/officeDocument/2006/relationships/ctrlProp" Target="../ctrlProps/ctrlProp167.xml"/><Relationship Id="rId38" Type="http://schemas.openxmlformats.org/officeDocument/2006/relationships/ctrlProp" Target="../ctrlProps/ctrlProp172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50.xml"/><Relationship Id="rId20" Type="http://schemas.openxmlformats.org/officeDocument/2006/relationships/ctrlProp" Target="../ctrlProps/ctrlProp154.xml"/><Relationship Id="rId29" Type="http://schemas.openxmlformats.org/officeDocument/2006/relationships/ctrlProp" Target="../ctrlProps/ctrlProp163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0.xml"/><Relationship Id="rId11" Type="http://schemas.openxmlformats.org/officeDocument/2006/relationships/ctrlProp" Target="../ctrlProps/ctrlProp145.xml"/><Relationship Id="rId24" Type="http://schemas.openxmlformats.org/officeDocument/2006/relationships/ctrlProp" Target="../ctrlProps/ctrlProp158.xml"/><Relationship Id="rId32" Type="http://schemas.openxmlformats.org/officeDocument/2006/relationships/ctrlProp" Target="../ctrlProps/ctrlProp166.xml"/><Relationship Id="rId37" Type="http://schemas.openxmlformats.org/officeDocument/2006/relationships/ctrlProp" Target="../ctrlProps/ctrlProp171.xml"/><Relationship Id="rId5" Type="http://schemas.openxmlformats.org/officeDocument/2006/relationships/ctrlProp" Target="../ctrlProps/ctrlProp139.xml"/><Relationship Id="rId15" Type="http://schemas.openxmlformats.org/officeDocument/2006/relationships/ctrlProp" Target="../ctrlProps/ctrlProp149.xml"/><Relationship Id="rId23" Type="http://schemas.openxmlformats.org/officeDocument/2006/relationships/ctrlProp" Target="../ctrlProps/ctrlProp157.xml"/><Relationship Id="rId28" Type="http://schemas.openxmlformats.org/officeDocument/2006/relationships/ctrlProp" Target="../ctrlProps/ctrlProp162.xml"/><Relationship Id="rId36" Type="http://schemas.openxmlformats.org/officeDocument/2006/relationships/ctrlProp" Target="../ctrlProps/ctrlProp170.xml"/><Relationship Id="rId10" Type="http://schemas.openxmlformats.org/officeDocument/2006/relationships/ctrlProp" Target="../ctrlProps/ctrlProp144.xml"/><Relationship Id="rId19" Type="http://schemas.openxmlformats.org/officeDocument/2006/relationships/ctrlProp" Target="../ctrlProps/ctrlProp153.xml"/><Relationship Id="rId31" Type="http://schemas.openxmlformats.org/officeDocument/2006/relationships/ctrlProp" Target="../ctrlProps/ctrlProp165.xml"/><Relationship Id="rId4" Type="http://schemas.openxmlformats.org/officeDocument/2006/relationships/ctrlProp" Target="../ctrlProps/ctrlProp138.xml"/><Relationship Id="rId9" Type="http://schemas.openxmlformats.org/officeDocument/2006/relationships/ctrlProp" Target="../ctrlProps/ctrlProp143.xml"/><Relationship Id="rId14" Type="http://schemas.openxmlformats.org/officeDocument/2006/relationships/ctrlProp" Target="../ctrlProps/ctrlProp148.xml"/><Relationship Id="rId22" Type="http://schemas.openxmlformats.org/officeDocument/2006/relationships/ctrlProp" Target="../ctrlProps/ctrlProp156.xml"/><Relationship Id="rId27" Type="http://schemas.openxmlformats.org/officeDocument/2006/relationships/ctrlProp" Target="../ctrlProps/ctrlProp161.xml"/><Relationship Id="rId30" Type="http://schemas.openxmlformats.org/officeDocument/2006/relationships/ctrlProp" Target="../ctrlProps/ctrlProp164.xml"/><Relationship Id="rId35" Type="http://schemas.openxmlformats.org/officeDocument/2006/relationships/ctrlProp" Target="../ctrlProps/ctrlProp169.xml"/><Relationship Id="rId8" Type="http://schemas.openxmlformats.org/officeDocument/2006/relationships/ctrlProp" Target="../ctrlProps/ctrlProp142.xml"/><Relationship Id="rId3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74" customWidth="1"/>
    <col min="3" max="3" width="10.125" customWidth="1"/>
  </cols>
  <sheetData>
    <row r="1" spans="1:2" ht="21" customHeight="1" x14ac:dyDescent="0.15">
      <c r="A1" s="175"/>
      <c r="B1" s="176" t="s">
        <v>0</v>
      </c>
    </row>
    <row r="2" spans="1:2" x14ac:dyDescent="0.15">
      <c r="A2" s="5">
        <v>1</v>
      </c>
      <c r="B2" s="177" t="s">
        <v>1</v>
      </c>
    </row>
    <row r="3" spans="1:2" x14ac:dyDescent="0.15">
      <c r="A3" s="5">
        <v>2</v>
      </c>
      <c r="B3" s="177" t="s">
        <v>2</v>
      </c>
    </row>
    <row r="4" spans="1:2" x14ac:dyDescent="0.15">
      <c r="A4" s="5">
        <v>3</v>
      </c>
      <c r="B4" s="177" t="s">
        <v>3</v>
      </c>
    </row>
    <row r="5" spans="1:2" x14ac:dyDescent="0.15">
      <c r="A5" s="5">
        <v>4</v>
      </c>
      <c r="B5" s="177" t="s">
        <v>4</v>
      </c>
    </row>
    <row r="6" spans="1:2" x14ac:dyDescent="0.15">
      <c r="A6" s="5">
        <v>5</v>
      </c>
      <c r="B6" s="177" t="s">
        <v>5</v>
      </c>
    </row>
    <row r="7" spans="1:2" ht="13.5" customHeight="1" x14ac:dyDescent="0.15">
      <c r="A7" s="5">
        <v>6</v>
      </c>
      <c r="B7" s="177" t="s">
        <v>6</v>
      </c>
    </row>
    <row r="8" spans="1:2" s="173" customFormat="1" ht="15" customHeight="1" x14ac:dyDescent="0.15">
      <c r="A8" s="178">
        <v>7</v>
      </c>
      <c r="B8" s="179" t="s">
        <v>7</v>
      </c>
    </row>
    <row r="9" spans="1:2" x14ac:dyDescent="0.15">
      <c r="A9" s="5"/>
      <c r="B9" s="177"/>
    </row>
    <row r="10" spans="1:2" ht="18.95" customHeight="1" x14ac:dyDescent="0.15">
      <c r="A10" s="175"/>
      <c r="B10" s="180" t="s">
        <v>8</v>
      </c>
    </row>
    <row r="11" spans="1:2" ht="15.95" customHeight="1" x14ac:dyDescent="0.15">
      <c r="A11" s="5">
        <v>1</v>
      </c>
      <c r="B11" s="181" t="s">
        <v>9</v>
      </c>
    </row>
    <row r="12" spans="1:2" x14ac:dyDescent="0.15">
      <c r="A12" s="5">
        <v>2</v>
      </c>
      <c r="B12" s="177" t="s">
        <v>10</v>
      </c>
    </row>
    <row r="13" spans="1:2" x14ac:dyDescent="0.15">
      <c r="A13" s="5">
        <v>3</v>
      </c>
      <c r="B13" s="179" t="s">
        <v>11</v>
      </c>
    </row>
    <row r="14" spans="1:2" x14ac:dyDescent="0.15">
      <c r="A14" s="5">
        <v>4</v>
      </c>
      <c r="B14" s="177" t="s">
        <v>12</v>
      </c>
    </row>
    <row r="15" spans="1:2" x14ac:dyDescent="0.15">
      <c r="A15" s="5">
        <v>5</v>
      </c>
      <c r="B15" s="177" t="s">
        <v>13</v>
      </c>
    </row>
    <row r="16" spans="1:2" x14ac:dyDescent="0.15">
      <c r="A16" s="5">
        <v>6</v>
      </c>
      <c r="B16" s="177" t="s">
        <v>14</v>
      </c>
    </row>
    <row r="17" spans="1:2" x14ac:dyDescent="0.15">
      <c r="A17" s="5">
        <v>7</v>
      </c>
      <c r="B17" s="177" t="s">
        <v>15</v>
      </c>
    </row>
    <row r="18" spans="1:2" x14ac:dyDescent="0.15">
      <c r="A18" s="5"/>
      <c r="B18" s="177"/>
    </row>
    <row r="19" spans="1:2" ht="20.25" x14ac:dyDescent="0.15">
      <c r="A19" s="175"/>
      <c r="B19" s="176" t="s">
        <v>16</v>
      </c>
    </row>
    <row r="20" spans="1:2" x14ac:dyDescent="0.15">
      <c r="A20" s="5">
        <v>1</v>
      </c>
      <c r="B20" s="177" t="s">
        <v>17</v>
      </c>
    </row>
    <row r="21" spans="1:2" x14ac:dyDescent="0.15">
      <c r="A21" s="5">
        <v>2</v>
      </c>
      <c r="B21" s="177" t="s">
        <v>18</v>
      </c>
    </row>
    <row r="22" spans="1:2" x14ac:dyDescent="0.15">
      <c r="A22" s="5">
        <v>3</v>
      </c>
      <c r="B22" s="177" t="s">
        <v>19</v>
      </c>
    </row>
    <row r="23" spans="1:2" x14ac:dyDescent="0.15">
      <c r="A23" s="5">
        <v>4</v>
      </c>
      <c r="B23" s="177" t="s">
        <v>20</v>
      </c>
    </row>
    <row r="24" spans="1:2" x14ac:dyDescent="0.15">
      <c r="A24" s="5">
        <v>5</v>
      </c>
      <c r="B24" s="177" t="s">
        <v>21</v>
      </c>
    </row>
    <row r="25" spans="1:2" x14ac:dyDescent="0.15">
      <c r="A25" s="5">
        <v>6</v>
      </c>
      <c r="B25" s="177" t="s">
        <v>22</v>
      </c>
    </row>
    <row r="26" spans="1:2" x14ac:dyDescent="0.15">
      <c r="A26" s="5">
        <v>7</v>
      </c>
      <c r="B26" s="177" t="s">
        <v>23</v>
      </c>
    </row>
    <row r="27" spans="1:2" x14ac:dyDescent="0.15">
      <c r="A27" s="5"/>
      <c r="B27" s="177"/>
    </row>
    <row r="28" spans="1:2" ht="20.25" x14ac:dyDescent="0.15">
      <c r="A28" s="175"/>
      <c r="B28" s="176" t="s">
        <v>24</v>
      </c>
    </row>
    <row r="29" spans="1:2" x14ac:dyDescent="0.15">
      <c r="A29" s="5">
        <v>1</v>
      </c>
      <c r="B29" s="177" t="s">
        <v>25</v>
      </c>
    </row>
    <row r="30" spans="1:2" x14ac:dyDescent="0.15">
      <c r="A30" s="5">
        <v>2</v>
      </c>
      <c r="B30" s="177" t="s">
        <v>26</v>
      </c>
    </row>
    <row r="31" spans="1:2" x14ac:dyDescent="0.15">
      <c r="A31" s="5">
        <v>3</v>
      </c>
      <c r="B31" s="177" t="s">
        <v>27</v>
      </c>
    </row>
    <row r="32" spans="1:2" x14ac:dyDescent="0.15">
      <c r="A32" s="5">
        <v>4</v>
      </c>
      <c r="B32" s="177" t="s">
        <v>28</v>
      </c>
    </row>
    <row r="33" spans="1:2" x14ac:dyDescent="0.15">
      <c r="A33" s="5">
        <v>5</v>
      </c>
      <c r="B33" s="177" t="s">
        <v>29</v>
      </c>
    </row>
    <row r="34" spans="1:2" x14ac:dyDescent="0.15">
      <c r="A34" s="5">
        <v>6</v>
      </c>
      <c r="B34" s="177" t="s">
        <v>30</v>
      </c>
    </row>
    <row r="35" spans="1:2" x14ac:dyDescent="0.15">
      <c r="A35" s="5">
        <v>7</v>
      </c>
      <c r="B35" s="177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BB99-A8C0-4CA0-9E03-6FB892A781AC}">
  <dimension ref="A1:K45"/>
  <sheetViews>
    <sheetView topLeftCell="A28" workbookViewId="0">
      <selection activeCell="A40" sqref="A40:K40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6.25" thickBot="1" x14ac:dyDescent="0.2">
      <c r="A1" s="339" t="s">
        <v>226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x14ac:dyDescent="0.15">
      <c r="A2" s="62" t="s">
        <v>50</v>
      </c>
      <c r="B2" s="340" t="s">
        <v>51</v>
      </c>
      <c r="C2" s="340"/>
      <c r="D2" s="63" t="s">
        <v>59</v>
      </c>
      <c r="E2" s="64" t="s">
        <v>60</v>
      </c>
      <c r="F2" s="65" t="s">
        <v>227</v>
      </c>
      <c r="G2" s="341" t="s">
        <v>67</v>
      </c>
      <c r="H2" s="341"/>
      <c r="I2" s="82" t="s">
        <v>54</v>
      </c>
      <c r="J2" s="341" t="s">
        <v>55</v>
      </c>
      <c r="K2" s="342"/>
    </row>
    <row r="3" spans="1:11" x14ac:dyDescent="0.15">
      <c r="A3" s="66" t="s">
        <v>73</v>
      </c>
      <c r="B3" s="343">
        <v>50834</v>
      </c>
      <c r="C3" s="343"/>
      <c r="D3" s="68" t="s">
        <v>228</v>
      </c>
      <c r="E3" s="344">
        <v>45275</v>
      </c>
      <c r="F3" s="345"/>
      <c r="G3" s="345"/>
      <c r="H3" s="303" t="s">
        <v>229</v>
      </c>
      <c r="I3" s="303"/>
      <c r="J3" s="303"/>
      <c r="K3" s="304"/>
    </row>
    <row r="4" spans="1:11" x14ac:dyDescent="0.15">
      <c r="A4" s="69" t="s">
        <v>70</v>
      </c>
      <c r="B4" s="70">
        <v>4</v>
      </c>
      <c r="C4" s="70">
        <v>6</v>
      </c>
      <c r="D4" s="71" t="s">
        <v>230</v>
      </c>
      <c r="E4" s="346" t="s">
        <v>423</v>
      </c>
      <c r="F4" s="345"/>
      <c r="G4" s="345"/>
      <c r="H4" s="249" t="s">
        <v>231</v>
      </c>
      <c r="I4" s="249"/>
      <c r="J4" s="80" t="s">
        <v>64</v>
      </c>
      <c r="K4" s="85" t="s">
        <v>65</v>
      </c>
    </row>
    <row r="5" spans="1:11" x14ac:dyDescent="0.15">
      <c r="A5" s="69" t="s">
        <v>232</v>
      </c>
      <c r="B5" s="343">
        <v>2</v>
      </c>
      <c r="C5" s="343"/>
      <c r="D5" s="68" t="s">
        <v>233</v>
      </c>
      <c r="E5" s="68" t="s">
        <v>234</v>
      </c>
      <c r="F5" s="68" t="s">
        <v>235</v>
      </c>
      <c r="G5" s="68" t="s">
        <v>236</v>
      </c>
      <c r="H5" s="249" t="s">
        <v>237</v>
      </c>
      <c r="I5" s="249"/>
      <c r="J5" s="80" t="s">
        <v>64</v>
      </c>
      <c r="K5" s="85" t="s">
        <v>65</v>
      </c>
    </row>
    <row r="6" spans="1:11" ht="15" thickBot="1" x14ac:dyDescent="0.2">
      <c r="A6" s="72" t="s">
        <v>238</v>
      </c>
      <c r="B6" s="347">
        <v>315</v>
      </c>
      <c r="C6" s="347"/>
      <c r="D6" s="73" t="s">
        <v>239</v>
      </c>
      <c r="E6" s="74"/>
      <c r="F6" s="75">
        <v>23111</v>
      </c>
      <c r="G6" s="73"/>
      <c r="H6" s="348" t="s">
        <v>240</v>
      </c>
      <c r="I6" s="348"/>
      <c r="J6" s="75" t="s">
        <v>64</v>
      </c>
      <c r="K6" s="86" t="s">
        <v>65</v>
      </c>
    </row>
    <row r="7" spans="1:11" ht="15" thickBot="1" x14ac:dyDescent="0.2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241</v>
      </c>
      <c r="B8" s="65" t="s">
        <v>242</v>
      </c>
      <c r="C8" s="65" t="s">
        <v>243</v>
      </c>
      <c r="D8" s="65" t="s">
        <v>244</v>
      </c>
      <c r="E8" s="65" t="s">
        <v>245</v>
      </c>
      <c r="F8" s="65" t="s">
        <v>246</v>
      </c>
      <c r="G8" s="349"/>
      <c r="H8" s="350"/>
      <c r="I8" s="350"/>
      <c r="J8" s="350"/>
      <c r="K8" s="351"/>
    </row>
    <row r="9" spans="1:11" x14ac:dyDescent="0.15">
      <c r="A9" s="248" t="s">
        <v>247</v>
      </c>
      <c r="B9" s="249"/>
      <c r="C9" s="80" t="s">
        <v>64</v>
      </c>
      <c r="D9" s="80" t="s">
        <v>65</v>
      </c>
      <c r="E9" s="68" t="s">
        <v>248</v>
      </c>
      <c r="F9" s="81" t="s">
        <v>249</v>
      </c>
      <c r="G9" s="352"/>
      <c r="H9" s="353"/>
      <c r="I9" s="353"/>
      <c r="J9" s="353"/>
      <c r="K9" s="354"/>
    </row>
    <row r="10" spans="1:11" x14ac:dyDescent="0.15">
      <c r="A10" s="248" t="s">
        <v>250</v>
      </c>
      <c r="B10" s="249"/>
      <c r="C10" s="80" t="s">
        <v>64</v>
      </c>
      <c r="D10" s="80" t="s">
        <v>65</v>
      </c>
      <c r="E10" s="68" t="s">
        <v>251</v>
      </c>
      <c r="F10" s="81" t="s">
        <v>252</v>
      </c>
      <c r="G10" s="352" t="s">
        <v>253</v>
      </c>
      <c r="H10" s="353"/>
      <c r="I10" s="353"/>
      <c r="J10" s="353"/>
      <c r="K10" s="354"/>
    </row>
    <row r="11" spans="1:11" x14ac:dyDescent="0.15">
      <c r="A11" s="316" t="s">
        <v>199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 x14ac:dyDescent="0.15">
      <c r="A12" s="66" t="s">
        <v>85</v>
      </c>
      <c r="B12" s="80" t="s">
        <v>81</v>
      </c>
      <c r="C12" s="80" t="s">
        <v>82</v>
      </c>
      <c r="D12" s="81"/>
      <c r="E12" s="68" t="s">
        <v>83</v>
      </c>
      <c r="F12" s="80" t="s">
        <v>81</v>
      </c>
      <c r="G12" s="80" t="s">
        <v>82</v>
      </c>
      <c r="H12" s="80"/>
      <c r="I12" s="68" t="s">
        <v>254</v>
      </c>
      <c r="J12" s="80" t="s">
        <v>81</v>
      </c>
      <c r="K12" s="85" t="s">
        <v>82</v>
      </c>
    </row>
    <row r="13" spans="1:11" x14ac:dyDescent="0.15">
      <c r="A13" s="66" t="s">
        <v>88</v>
      </c>
      <c r="B13" s="80" t="s">
        <v>81</v>
      </c>
      <c r="C13" s="80" t="s">
        <v>82</v>
      </c>
      <c r="D13" s="81"/>
      <c r="E13" s="68" t="s">
        <v>93</v>
      </c>
      <c r="F13" s="80" t="s">
        <v>81</v>
      </c>
      <c r="G13" s="80" t="s">
        <v>82</v>
      </c>
      <c r="H13" s="80"/>
      <c r="I13" s="68" t="s">
        <v>255</v>
      </c>
      <c r="J13" s="80" t="s">
        <v>81</v>
      </c>
      <c r="K13" s="85" t="s">
        <v>82</v>
      </c>
    </row>
    <row r="14" spans="1:11" ht="15" thickBot="1" x14ac:dyDescent="0.2">
      <c r="A14" s="72" t="s">
        <v>256</v>
      </c>
      <c r="B14" s="75" t="s">
        <v>81</v>
      </c>
      <c r="C14" s="75" t="s">
        <v>82</v>
      </c>
      <c r="D14" s="74"/>
      <c r="E14" s="73" t="s">
        <v>257</v>
      </c>
      <c r="F14" s="75" t="s">
        <v>81</v>
      </c>
      <c r="G14" s="75" t="s">
        <v>82</v>
      </c>
      <c r="H14" s="75"/>
      <c r="I14" s="73" t="s">
        <v>258</v>
      </c>
      <c r="J14" s="75" t="s">
        <v>81</v>
      </c>
      <c r="K14" s="86" t="s">
        <v>82</v>
      </c>
    </row>
    <row r="15" spans="1:11" ht="15" thickBot="1" x14ac:dyDescent="0.2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302" t="s">
        <v>259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15">
      <c r="A17" s="248" t="s">
        <v>260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08"/>
    </row>
    <row r="18" spans="1:11" x14ac:dyDescent="0.15">
      <c r="A18" s="248" t="s">
        <v>261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08"/>
    </row>
    <row r="19" spans="1:11" x14ac:dyDescent="0.15">
      <c r="A19" s="355" t="s">
        <v>436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x14ac:dyDescent="0.15">
      <c r="A20" s="358" t="s">
        <v>425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59"/>
    </row>
    <row r="21" spans="1:11" x14ac:dyDescent="0.15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359"/>
    </row>
    <row r="22" spans="1:11" x14ac:dyDescent="0.15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359"/>
    </row>
    <row r="23" spans="1:11" x14ac:dyDescent="0.15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 x14ac:dyDescent="0.15">
      <c r="A24" s="248" t="s">
        <v>124</v>
      </c>
      <c r="B24" s="249"/>
      <c r="C24" s="80" t="s">
        <v>64</v>
      </c>
      <c r="D24" s="80" t="s">
        <v>65</v>
      </c>
      <c r="E24" s="303"/>
      <c r="F24" s="303"/>
      <c r="G24" s="303"/>
      <c r="H24" s="303"/>
      <c r="I24" s="303"/>
      <c r="J24" s="303"/>
      <c r="K24" s="304"/>
    </row>
    <row r="25" spans="1:11" ht="15" thickBot="1" x14ac:dyDescent="0.2">
      <c r="A25" s="83" t="s">
        <v>262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 ht="15" thickBot="1" x14ac:dyDescent="0.2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 x14ac:dyDescent="0.15">
      <c r="A27" s="366" t="s">
        <v>263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8"/>
    </row>
    <row r="28" spans="1:11" x14ac:dyDescent="0.15">
      <c r="A28" s="369" t="s">
        <v>439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 x14ac:dyDescent="0.15">
      <c r="A29" s="369" t="s">
        <v>440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x14ac:dyDescent="0.15">
      <c r="A30" s="369" t="s">
        <v>441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x14ac:dyDescent="0.15">
      <c r="A31" s="369" t="s">
        <v>442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 x14ac:dyDescent="0.15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23.1" customHeight="1" x14ac:dyDescent="0.15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ht="23.1" customHeight="1" x14ac:dyDescent="0.15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359"/>
    </row>
    <row r="35" spans="1:11" ht="23.1" customHeight="1" x14ac:dyDescent="0.15">
      <c r="A35" s="372"/>
      <c r="B35" s="295"/>
      <c r="C35" s="295"/>
      <c r="D35" s="295"/>
      <c r="E35" s="295"/>
      <c r="F35" s="295"/>
      <c r="G35" s="295"/>
      <c r="H35" s="295"/>
      <c r="I35" s="295"/>
      <c r="J35" s="295"/>
      <c r="K35" s="359"/>
    </row>
    <row r="36" spans="1:11" ht="23.1" customHeight="1" thickBot="1" x14ac:dyDescent="0.2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1" ht="18.75" customHeight="1" x14ac:dyDescent="0.15">
      <c r="A37" s="376" t="s">
        <v>264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1" ht="18.75" customHeight="1" x14ac:dyDescent="0.15">
      <c r="A38" s="248" t="s">
        <v>265</v>
      </c>
      <c r="B38" s="249"/>
      <c r="C38" s="249"/>
      <c r="D38" s="303" t="s">
        <v>266</v>
      </c>
      <c r="E38" s="303"/>
      <c r="F38" s="298" t="s">
        <v>267</v>
      </c>
      <c r="G38" s="379"/>
      <c r="H38" s="249" t="s">
        <v>268</v>
      </c>
      <c r="I38" s="249"/>
      <c r="J38" s="249" t="s">
        <v>269</v>
      </c>
      <c r="K38" s="308"/>
    </row>
    <row r="39" spans="1:11" ht="18.75" customHeight="1" x14ac:dyDescent="0.15">
      <c r="A39" s="69" t="s">
        <v>125</v>
      </c>
      <c r="B39" s="249" t="s">
        <v>270</v>
      </c>
      <c r="C39" s="249"/>
      <c r="D39" s="249"/>
      <c r="E39" s="249"/>
      <c r="F39" s="249"/>
      <c r="G39" s="249"/>
      <c r="H39" s="249"/>
      <c r="I39" s="249"/>
      <c r="J39" s="249"/>
      <c r="K39" s="308"/>
    </row>
    <row r="40" spans="1:11" ht="30.95" customHeight="1" x14ac:dyDescent="0.15">
      <c r="A40" s="248" t="s">
        <v>443</v>
      </c>
      <c r="B40" s="249"/>
      <c r="C40" s="249"/>
      <c r="D40" s="249"/>
      <c r="E40" s="249"/>
      <c r="F40" s="249"/>
      <c r="G40" s="249"/>
      <c r="H40" s="249"/>
      <c r="I40" s="249"/>
      <c r="J40" s="249"/>
      <c r="K40" s="308"/>
    </row>
    <row r="41" spans="1:11" ht="18.7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08"/>
    </row>
    <row r="42" spans="1:11" ht="32.1" customHeight="1" thickBot="1" x14ac:dyDescent="0.2">
      <c r="A42" s="72" t="s">
        <v>137</v>
      </c>
      <c r="B42" s="380" t="s">
        <v>271</v>
      </c>
      <c r="C42" s="380"/>
      <c r="D42" s="73" t="s">
        <v>272</v>
      </c>
      <c r="E42" s="188" t="s">
        <v>437</v>
      </c>
      <c r="F42" s="73" t="s">
        <v>141</v>
      </c>
      <c r="G42" s="84">
        <v>45280</v>
      </c>
      <c r="H42" s="381" t="s">
        <v>142</v>
      </c>
      <c r="I42" s="381"/>
      <c r="J42" s="383" t="s">
        <v>438</v>
      </c>
      <c r="K42" s="38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542925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161925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809625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552450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419100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419100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419100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857250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857250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857250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542925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552450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161925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676275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542925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209550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266700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342900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47625</xdr:colOff>
                    <xdr:row>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80565-D813-4A6D-81D1-A5F709374A30}">
  <dimension ref="A1:N18"/>
  <sheetViews>
    <sheetView tabSelected="1" zoomScale="80" zoomScaleNormal="80" workbookViewId="0">
      <selection activeCell="L20" sqref="L20"/>
    </sheetView>
  </sheetViews>
  <sheetFormatPr defaultColWidth="9" defaultRowHeight="26.1" customHeight="1" x14ac:dyDescent="0.15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pans="1:14" ht="30" customHeight="1" thickBot="1" x14ac:dyDescent="0.2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 thickTop="1" x14ac:dyDescent="0.15">
      <c r="A2" s="38" t="s">
        <v>59</v>
      </c>
      <c r="B2" s="272" t="s">
        <v>60</v>
      </c>
      <c r="C2" s="272"/>
      <c r="D2" s="39" t="s">
        <v>66</v>
      </c>
      <c r="E2" s="272" t="s">
        <v>67</v>
      </c>
      <c r="F2" s="272"/>
      <c r="G2" s="272"/>
      <c r="H2" s="277"/>
      <c r="I2" s="47" t="s">
        <v>54</v>
      </c>
      <c r="J2" s="272" t="s">
        <v>55</v>
      </c>
      <c r="K2" s="272"/>
      <c r="L2" s="272"/>
      <c r="M2" s="272"/>
      <c r="N2" s="273"/>
    </row>
    <row r="3" spans="1:14" ht="29.1" customHeight="1" x14ac:dyDescent="0.15">
      <c r="A3" s="276" t="s">
        <v>147</v>
      </c>
      <c r="B3" s="274" t="s">
        <v>148</v>
      </c>
      <c r="C3" s="274"/>
      <c r="D3" s="274"/>
      <c r="E3" s="274"/>
      <c r="F3" s="274"/>
      <c r="G3" s="274"/>
      <c r="H3" s="278"/>
      <c r="I3" s="274" t="s">
        <v>149</v>
      </c>
      <c r="J3" s="274"/>
      <c r="K3" s="274"/>
      <c r="L3" s="274"/>
      <c r="M3" s="274"/>
      <c r="N3" s="275"/>
    </row>
    <row r="4" spans="1:14" ht="29.1" customHeight="1" x14ac:dyDescent="0.15">
      <c r="A4" s="276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78"/>
      <c r="I4" s="40" t="s">
        <v>108</v>
      </c>
      <c r="J4" s="40" t="s">
        <v>109</v>
      </c>
      <c r="K4" s="41" t="s">
        <v>110</v>
      </c>
      <c r="L4" s="40" t="s">
        <v>111</v>
      </c>
      <c r="M4" s="40" t="s">
        <v>112</v>
      </c>
      <c r="N4" s="40" t="s">
        <v>113</v>
      </c>
    </row>
    <row r="5" spans="1:14" ht="29.1" customHeight="1" x14ac:dyDescent="0.15">
      <c r="A5" s="276"/>
      <c r="B5" s="88" t="s">
        <v>152</v>
      </c>
      <c r="C5" s="88" t="s">
        <v>153</v>
      </c>
      <c r="D5" s="89" t="s">
        <v>154</v>
      </c>
      <c r="E5" s="88" t="s">
        <v>155</v>
      </c>
      <c r="F5" s="88" t="s">
        <v>156</v>
      </c>
      <c r="G5" s="88" t="s">
        <v>157</v>
      </c>
      <c r="H5" s="278"/>
      <c r="I5" s="50" t="s">
        <v>444</v>
      </c>
      <c r="J5" s="50" t="s">
        <v>444</v>
      </c>
      <c r="K5" s="50" t="s">
        <v>444</v>
      </c>
      <c r="L5" s="50" t="s">
        <v>444</v>
      </c>
      <c r="M5" s="50" t="s">
        <v>444</v>
      </c>
      <c r="N5" s="50" t="s">
        <v>444</v>
      </c>
    </row>
    <row r="6" spans="1:14" ht="29.1" customHeight="1" x14ac:dyDescent="0.35">
      <c r="A6" s="90" t="s">
        <v>159</v>
      </c>
      <c r="B6" s="91">
        <f>C6-1</f>
        <v>67</v>
      </c>
      <c r="C6" s="91">
        <f>D6-2</f>
        <v>68</v>
      </c>
      <c r="D6" s="89">
        <v>70</v>
      </c>
      <c r="E6" s="91">
        <f>D6+2</f>
        <v>72</v>
      </c>
      <c r="F6" s="91">
        <f>E6+2</f>
        <v>74</v>
      </c>
      <c r="G6" s="91">
        <f>F6+1</f>
        <v>75</v>
      </c>
      <c r="H6" s="278"/>
      <c r="I6" s="52" t="s">
        <v>445</v>
      </c>
      <c r="J6" s="52" t="s">
        <v>451</v>
      </c>
      <c r="K6" s="52" t="s">
        <v>458</v>
      </c>
      <c r="L6" s="52" t="s">
        <v>465</v>
      </c>
      <c r="M6" s="42" t="s">
        <v>472</v>
      </c>
      <c r="N6" s="52" t="s">
        <v>479</v>
      </c>
    </row>
    <row r="7" spans="1:14" ht="29.1" customHeight="1" x14ac:dyDescent="0.35">
      <c r="A7" s="92" t="s">
        <v>162</v>
      </c>
      <c r="B7" s="91">
        <f t="shared" ref="B7:C8" si="0">C7-4</f>
        <v>100</v>
      </c>
      <c r="C7" s="91">
        <f t="shared" si="0"/>
        <v>104</v>
      </c>
      <c r="D7" s="93">
        <v>108</v>
      </c>
      <c r="E7" s="91">
        <f t="shared" ref="E7:E8" si="1">D7+4</f>
        <v>112</v>
      </c>
      <c r="F7" s="91">
        <f>E7+4</f>
        <v>116</v>
      </c>
      <c r="G7" s="91">
        <f t="shared" ref="G7:G8" si="2">F7+6</f>
        <v>122</v>
      </c>
      <c r="H7" s="278"/>
      <c r="I7" s="52" t="s">
        <v>446</v>
      </c>
      <c r="J7" s="52" t="s">
        <v>452</v>
      </c>
      <c r="K7" s="52" t="s">
        <v>459</v>
      </c>
      <c r="L7" s="52" t="s">
        <v>466</v>
      </c>
      <c r="M7" s="52" t="s">
        <v>473</v>
      </c>
      <c r="N7" s="52" t="s">
        <v>480</v>
      </c>
    </row>
    <row r="8" spans="1:14" ht="29.1" customHeight="1" x14ac:dyDescent="0.35">
      <c r="A8" s="92" t="s">
        <v>169</v>
      </c>
      <c r="B8" s="94">
        <f t="shared" si="0"/>
        <v>98</v>
      </c>
      <c r="C8" s="94">
        <f t="shared" si="0"/>
        <v>102</v>
      </c>
      <c r="D8" s="95" t="s">
        <v>166</v>
      </c>
      <c r="E8" s="94">
        <f t="shared" si="1"/>
        <v>110</v>
      </c>
      <c r="F8" s="94">
        <f>E8+5</f>
        <v>115</v>
      </c>
      <c r="G8" s="94">
        <f t="shared" si="2"/>
        <v>121</v>
      </c>
      <c r="H8" s="278"/>
      <c r="I8" s="42" t="s">
        <v>446</v>
      </c>
      <c r="J8" s="42" t="s">
        <v>453</v>
      </c>
      <c r="K8" s="42" t="s">
        <v>460</v>
      </c>
      <c r="L8" s="42" t="s">
        <v>467</v>
      </c>
      <c r="M8" s="54" t="s">
        <v>474</v>
      </c>
      <c r="N8" s="54" t="s">
        <v>481</v>
      </c>
    </row>
    <row r="9" spans="1:14" ht="29.1" customHeight="1" x14ac:dyDescent="0.35">
      <c r="A9" s="92" t="s">
        <v>171</v>
      </c>
      <c r="B9" s="91">
        <f>C9-1.2</f>
        <v>43.599999999999994</v>
      </c>
      <c r="C9" s="91">
        <f>D9-1.2</f>
        <v>44.8</v>
      </c>
      <c r="D9" s="89">
        <v>46</v>
      </c>
      <c r="E9" s="91">
        <f>D9+1.2</f>
        <v>47.2</v>
      </c>
      <c r="F9" s="91">
        <f>E9+1.2</f>
        <v>48.400000000000006</v>
      </c>
      <c r="G9" s="91">
        <f>F9+1.4</f>
        <v>49.800000000000004</v>
      </c>
      <c r="H9" s="278"/>
      <c r="I9" s="42" t="s">
        <v>447</v>
      </c>
      <c r="J9" s="42" t="s">
        <v>454</v>
      </c>
      <c r="K9" s="42" t="s">
        <v>461</v>
      </c>
      <c r="L9" s="42" t="s">
        <v>468</v>
      </c>
      <c r="M9" s="54" t="s">
        <v>475</v>
      </c>
      <c r="N9" s="54" t="s">
        <v>482</v>
      </c>
    </row>
    <row r="10" spans="1:14" ht="29.1" customHeight="1" x14ac:dyDescent="0.35">
      <c r="A10" s="92" t="s">
        <v>174</v>
      </c>
      <c r="B10" s="91">
        <f>C10-0.5</f>
        <v>19.5</v>
      </c>
      <c r="C10" s="91">
        <f>D10-0.5</f>
        <v>20</v>
      </c>
      <c r="D10" s="89">
        <v>20.5</v>
      </c>
      <c r="E10" s="91">
        <f t="shared" ref="E10:G10" si="3">D10+0.5</f>
        <v>21</v>
      </c>
      <c r="F10" s="91">
        <f t="shared" si="3"/>
        <v>21.5</v>
      </c>
      <c r="G10" s="91">
        <f t="shared" si="3"/>
        <v>22</v>
      </c>
      <c r="H10" s="278"/>
      <c r="I10" s="42" t="s">
        <v>448</v>
      </c>
      <c r="J10" s="42" t="s">
        <v>455</v>
      </c>
      <c r="K10" s="42" t="s">
        <v>462</v>
      </c>
      <c r="L10" s="42" t="s">
        <v>469</v>
      </c>
      <c r="M10" s="54" t="s">
        <v>476</v>
      </c>
      <c r="N10" s="54" t="s">
        <v>483</v>
      </c>
    </row>
    <row r="11" spans="1:14" ht="29.1" customHeight="1" x14ac:dyDescent="0.35">
      <c r="A11" s="92" t="s">
        <v>177</v>
      </c>
      <c r="B11" s="91">
        <f>C11-0.7</f>
        <v>16.100000000000001</v>
      </c>
      <c r="C11" s="91">
        <f>D11-0.7</f>
        <v>16.8</v>
      </c>
      <c r="D11" s="89">
        <v>17.5</v>
      </c>
      <c r="E11" s="91">
        <f>D11+0.7</f>
        <v>18.2</v>
      </c>
      <c r="F11" s="91">
        <f>E11+0.7</f>
        <v>18.899999999999999</v>
      </c>
      <c r="G11" s="91">
        <f>F11+1</f>
        <v>19.899999999999999</v>
      </c>
      <c r="H11" s="278"/>
      <c r="I11" s="42" t="s">
        <v>449</v>
      </c>
      <c r="J11" s="42" t="s">
        <v>456</v>
      </c>
      <c r="K11" s="42" t="s">
        <v>463</v>
      </c>
      <c r="L11" s="42" t="s">
        <v>470</v>
      </c>
      <c r="M11" s="54" t="s">
        <v>477</v>
      </c>
      <c r="N11" s="54" t="s">
        <v>459</v>
      </c>
    </row>
    <row r="12" spans="1:14" ht="29.1" customHeight="1" x14ac:dyDescent="0.35">
      <c r="A12" s="92" t="s">
        <v>179</v>
      </c>
      <c r="B12" s="91">
        <f>C12-1</f>
        <v>45</v>
      </c>
      <c r="C12" s="91">
        <f>D12-1</f>
        <v>46</v>
      </c>
      <c r="D12" s="89">
        <v>47</v>
      </c>
      <c r="E12" s="91">
        <f>D12+1</f>
        <v>48</v>
      </c>
      <c r="F12" s="91">
        <f>E12+1</f>
        <v>49</v>
      </c>
      <c r="G12" s="91">
        <f>F12+1.5</f>
        <v>50.5</v>
      </c>
      <c r="H12" s="278"/>
      <c r="I12" s="42" t="s">
        <v>450</v>
      </c>
      <c r="J12" s="42" t="s">
        <v>457</v>
      </c>
      <c r="K12" s="42" t="s">
        <v>464</v>
      </c>
      <c r="L12" s="42" t="s">
        <v>471</v>
      </c>
      <c r="M12" s="54" t="s">
        <v>478</v>
      </c>
      <c r="N12" s="54" t="s">
        <v>484</v>
      </c>
    </row>
    <row r="13" spans="1:14" ht="29.1" customHeight="1" x14ac:dyDescent="0.35">
      <c r="A13" s="97"/>
      <c r="B13" s="91"/>
      <c r="C13" s="91"/>
      <c r="D13" s="89"/>
      <c r="E13" s="91"/>
      <c r="F13" s="91"/>
      <c r="G13" s="91"/>
      <c r="H13" s="278"/>
      <c r="I13" s="42"/>
      <c r="J13" s="42"/>
      <c r="K13" s="42"/>
      <c r="M13" s="54"/>
      <c r="N13" s="54"/>
    </row>
    <row r="14" spans="1:14" ht="29.1" customHeight="1" x14ac:dyDescent="0.35">
      <c r="A14" s="97"/>
      <c r="B14" s="91"/>
      <c r="C14" s="91"/>
      <c r="D14" s="89"/>
      <c r="E14" s="91"/>
      <c r="F14" s="91"/>
      <c r="G14" s="91"/>
      <c r="H14" s="278"/>
      <c r="I14" s="42"/>
      <c r="J14" s="42"/>
      <c r="K14" s="42"/>
      <c r="L14" s="42"/>
      <c r="M14" s="54"/>
      <c r="N14" s="55"/>
    </row>
    <row r="15" spans="1:14" ht="29.1" customHeight="1" thickBot="1" x14ac:dyDescent="0.4">
      <c r="A15" s="97"/>
      <c r="B15" s="91"/>
      <c r="C15" s="91"/>
      <c r="D15" s="89"/>
      <c r="E15" s="91"/>
      <c r="F15" s="91"/>
      <c r="G15" s="91"/>
      <c r="H15" s="278"/>
      <c r="I15" s="42"/>
      <c r="J15" s="42"/>
      <c r="K15" s="42"/>
      <c r="L15" s="42"/>
      <c r="M15" s="54"/>
      <c r="N15" s="135"/>
    </row>
    <row r="16" spans="1:14" ht="15" thickTop="1" x14ac:dyDescent="0.15">
      <c r="A16" s="130" t="s">
        <v>125</v>
      </c>
      <c r="B16" s="131"/>
      <c r="C16" s="131"/>
      <c r="D16" s="132"/>
      <c r="E16" s="132"/>
      <c r="F16" s="132"/>
      <c r="G16" s="132"/>
      <c r="H16" s="46"/>
      <c r="I16" s="46"/>
      <c r="J16" s="46"/>
      <c r="K16" s="46"/>
      <c r="L16" s="46"/>
      <c r="M16" s="46"/>
      <c r="N16" s="46"/>
    </row>
    <row r="17" spans="1:14" ht="14.25" x14ac:dyDescent="0.15">
      <c r="A17" s="45" t="s">
        <v>185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4.25" x14ac:dyDescent="0.15">
      <c r="A18" s="46"/>
      <c r="B18" s="46"/>
      <c r="C18" s="46"/>
      <c r="D18" s="46"/>
      <c r="E18" s="46"/>
      <c r="F18" s="46"/>
      <c r="G18" s="46"/>
      <c r="H18" s="46"/>
      <c r="I18" s="186" t="s">
        <v>382</v>
      </c>
      <c r="J18" s="60">
        <v>45280</v>
      </c>
      <c r="K18" s="44" t="s">
        <v>187</v>
      </c>
      <c r="L18" s="44"/>
      <c r="M18" s="44" t="s">
        <v>188</v>
      </c>
      <c r="N18" s="45" t="s">
        <v>143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9"/>
  <sheetViews>
    <sheetView zoomScalePageLayoutView="125" workbookViewId="0">
      <selection activeCell="H26" sqref="H2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84" t="s">
        <v>273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 x14ac:dyDescent="0.3">
      <c r="A2" s="393" t="s">
        <v>274</v>
      </c>
      <c r="B2" s="394" t="s">
        <v>275</v>
      </c>
      <c r="C2" s="394" t="s">
        <v>276</v>
      </c>
      <c r="D2" s="394" t="s">
        <v>277</v>
      </c>
      <c r="E2" s="394" t="s">
        <v>278</v>
      </c>
      <c r="F2" s="394" t="s">
        <v>279</v>
      </c>
      <c r="G2" s="394" t="s">
        <v>280</v>
      </c>
      <c r="H2" s="394" t="s">
        <v>281</v>
      </c>
      <c r="I2" s="3" t="s">
        <v>282</v>
      </c>
      <c r="J2" s="3" t="s">
        <v>283</v>
      </c>
      <c r="K2" s="3" t="s">
        <v>284</v>
      </c>
      <c r="L2" s="3" t="s">
        <v>285</v>
      </c>
      <c r="M2" s="3" t="s">
        <v>286</v>
      </c>
      <c r="N2" s="394" t="s">
        <v>287</v>
      </c>
      <c r="O2" s="394" t="s">
        <v>288</v>
      </c>
    </row>
    <row r="3" spans="1:15" s="1" customFormat="1" ht="16.5" x14ac:dyDescent="0.3">
      <c r="A3" s="393"/>
      <c r="B3" s="395"/>
      <c r="C3" s="395"/>
      <c r="D3" s="395"/>
      <c r="E3" s="395"/>
      <c r="F3" s="395"/>
      <c r="G3" s="395"/>
      <c r="H3" s="395"/>
      <c r="I3" s="3" t="s">
        <v>289</v>
      </c>
      <c r="J3" s="3" t="s">
        <v>289</v>
      </c>
      <c r="K3" s="3" t="s">
        <v>289</v>
      </c>
      <c r="L3" s="3" t="s">
        <v>289</v>
      </c>
      <c r="M3" s="3" t="s">
        <v>289</v>
      </c>
      <c r="N3" s="395"/>
      <c r="O3" s="395"/>
    </row>
    <row r="4" spans="1:15" ht="17.100000000000001" customHeight="1" x14ac:dyDescent="0.15">
      <c r="A4" s="10">
        <v>1</v>
      </c>
      <c r="B4" s="11">
        <v>230908063</v>
      </c>
      <c r="C4" s="10" t="s">
        <v>290</v>
      </c>
      <c r="D4" s="12" t="s">
        <v>118</v>
      </c>
      <c r="E4" s="13" t="s">
        <v>60</v>
      </c>
      <c r="F4" s="13" t="s">
        <v>291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292</v>
      </c>
    </row>
    <row r="5" spans="1:15" ht="17.100000000000001" customHeight="1" x14ac:dyDescent="0.15">
      <c r="A5" s="10">
        <v>2</v>
      </c>
      <c r="B5" s="11">
        <v>230914026</v>
      </c>
      <c r="C5" s="10" t="s">
        <v>290</v>
      </c>
      <c r="D5" s="10" t="s">
        <v>119</v>
      </c>
      <c r="E5" s="13" t="s">
        <v>60</v>
      </c>
      <c r="F5" s="13" t="s">
        <v>291</v>
      </c>
      <c r="G5" s="34"/>
      <c r="H5" s="34"/>
      <c r="I5" s="10">
        <v>1</v>
      </c>
      <c r="J5" s="10">
        <v>0</v>
      </c>
      <c r="K5" s="10">
        <v>1</v>
      </c>
      <c r="L5" s="10">
        <v>0</v>
      </c>
      <c r="M5" s="10">
        <v>0</v>
      </c>
      <c r="N5" s="34"/>
      <c r="O5" s="10" t="s">
        <v>292</v>
      </c>
    </row>
    <row r="6" spans="1:15" ht="17.100000000000001" customHeight="1" x14ac:dyDescent="0.15">
      <c r="A6" s="10">
        <v>3</v>
      </c>
      <c r="B6" s="11">
        <v>230924034</v>
      </c>
      <c r="C6" s="10" t="s">
        <v>290</v>
      </c>
      <c r="D6" s="10" t="s">
        <v>116</v>
      </c>
      <c r="E6" s="13" t="s">
        <v>60</v>
      </c>
      <c r="F6" s="13" t="s">
        <v>291</v>
      </c>
      <c r="G6" s="34"/>
      <c r="H6" s="34"/>
      <c r="I6" s="10">
        <v>1</v>
      </c>
      <c r="J6" s="10">
        <v>1</v>
      </c>
      <c r="K6" s="10">
        <v>0</v>
      </c>
      <c r="L6" s="10">
        <v>0</v>
      </c>
      <c r="M6" s="10">
        <v>1</v>
      </c>
      <c r="N6" s="34"/>
      <c r="O6" s="10" t="s">
        <v>292</v>
      </c>
    </row>
    <row r="7" spans="1:15" ht="17.100000000000001" customHeight="1" x14ac:dyDescent="0.15">
      <c r="A7" s="10">
        <v>4</v>
      </c>
      <c r="B7" s="30">
        <v>230918059</v>
      </c>
      <c r="C7" s="10" t="s">
        <v>290</v>
      </c>
      <c r="D7" s="10" t="s">
        <v>117</v>
      </c>
      <c r="E7" s="13" t="s">
        <v>60</v>
      </c>
      <c r="F7" s="13" t="s">
        <v>291</v>
      </c>
      <c r="G7" s="34"/>
      <c r="H7" s="34"/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10"/>
      <c r="O7" s="10" t="s">
        <v>292</v>
      </c>
    </row>
    <row r="8" spans="1:15" s="2" customFormat="1" x14ac:dyDescent="0.15">
      <c r="A8" s="385" t="s">
        <v>293</v>
      </c>
      <c r="B8" s="386"/>
      <c r="C8" s="386"/>
      <c r="D8" s="387"/>
      <c r="E8" s="388"/>
      <c r="F8" s="389"/>
      <c r="G8" s="389"/>
      <c r="H8" s="389"/>
      <c r="I8" s="390"/>
      <c r="J8" s="385" t="s">
        <v>294</v>
      </c>
      <c r="K8" s="386"/>
      <c r="L8" s="386"/>
      <c r="M8" s="387"/>
      <c r="N8" s="33"/>
      <c r="O8" s="37"/>
    </row>
    <row r="9" spans="1:15" ht="16.5" x14ac:dyDescent="0.15">
      <c r="A9" s="391" t="s">
        <v>295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 O6:O7 O8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0"/>
  <sheetViews>
    <sheetView zoomScalePageLayoutView="125" workbookViewId="0">
      <selection activeCell="B4" sqref="B4:F7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84" t="s">
        <v>296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 x14ac:dyDescent="0.3">
      <c r="A2" s="393" t="s">
        <v>274</v>
      </c>
      <c r="B2" s="394" t="s">
        <v>279</v>
      </c>
      <c r="C2" s="394" t="s">
        <v>275</v>
      </c>
      <c r="D2" s="394" t="s">
        <v>276</v>
      </c>
      <c r="E2" s="394" t="s">
        <v>277</v>
      </c>
      <c r="F2" s="394" t="s">
        <v>278</v>
      </c>
      <c r="G2" s="393" t="s">
        <v>297</v>
      </c>
      <c r="H2" s="393"/>
      <c r="I2" s="393" t="s">
        <v>298</v>
      </c>
      <c r="J2" s="393"/>
      <c r="K2" s="399" t="s">
        <v>299</v>
      </c>
      <c r="L2" s="401" t="s">
        <v>300</v>
      </c>
      <c r="M2" s="403" t="s">
        <v>301</v>
      </c>
    </row>
    <row r="3" spans="1:13" s="1" customFormat="1" ht="16.5" x14ac:dyDescent="0.3">
      <c r="A3" s="393"/>
      <c r="B3" s="395"/>
      <c r="C3" s="395"/>
      <c r="D3" s="395"/>
      <c r="E3" s="395"/>
      <c r="F3" s="395"/>
      <c r="G3" s="3" t="s">
        <v>302</v>
      </c>
      <c r="H3" s="3" t="s">
        <v>303</v>
      </c>
      <c r="I3" s="3" t="s">
        <v>302</v>
      </c>
      <c r="J3" s="3" t="s">
        <v>303</v>
      </c>
      <c r="K3" s="400"/>
      <c r="L3" s="402"/>
      <c r="M3" s="404"/>
    </row>
    <row r="4" spans="1:13" x14ac:dyDescent="0.15">
      <c r="A4" s="12">
        <v>1</v>
      </c>
      <c r="B4" s="10" t="s">
        <v>291</v>
      </c>
      <c r="C4" s="11">
        <v>230908063</v>
      </c>
      <c r="D4" s="10" t="s">
        <v>290</v>
      </c>
      <c r="E4" s="12" t="s">
        <v>118</v>
      </c>
      <c r="F4" s="13" t="s">
        <v>60</v>
      </c>
      <c r="G4" s="10">
        <v>2</v>
      </c>
      <c r="H4" s="10">
        <v>0.4</v>
      </c>
      <c r="I4" s="10">
        <v>1.4</v>
      </c>
      <c r="J4" s="10">
        <v>1</v>
      </c>
      <c r="K4" s="10"/>
      <c r="L4" s="10"/>
      <c r="M4" s="10" t="s">
        <v>292</v>
      </c>
    </row>
    <row r="5" spans="1:13" x14ac:dyDescent="0.15">
      <c r="A5" s="12">
        <v>2</v>
      </c>
      <c r="B5" s="10" t="s">
        <v>291</v>
      </c>
      <c r="C5" s="11">
        <v>230914026</v>
      </c>
      <c r="D5" s="10" t="s">
        <v>290</v>
      </c>
      <c r="E5" s="10" t="s">
        <v>119</v>
      </c>
      <c r="F5" s="13" t="s">
        <v>60</v>
      </c>
      <c r="G5" s="10">
        <v>1</v>
      </c>
      <c r="H5" s="10">
        <v>1</v>
      </c>
      <c r="I5" s="10">
        <v>1.4</v>
      </c>
      <c r="J5" s="10">
        <v>1.6</v>
      </c>
      <c r="K5" s="10"/>
      <c r="L5" s="10"/>
      <c r="M5" s="10" t="s">
        <v>292</v>
      </c>
    </row>
    <row r="6" spans="1:13" x14ac:dyDescent="0.15">
      <c r="A6" s="12">
        <v>3</v>
      </c>
      <c r="B6" s="10" t="s">
        <v>291</v>
      </c>
      <c r="C6" s="11">
        <v>230924034</v>
      </c>
      <c r="D6" s="10" t="s">
        <v>290</v>
      </c>
      <c r="E6" s="10" t="s">
        <v>116</v>
      </c>
      <c r="F6" s="13" t="s">
        <v>60</v>
      </c>
      <c r="G6" s="10">
        <v>1</v>
      </c>
      <c r="H6" s="10">
        <v>1</v>
      </c>
      <c r="I6" s="10">
        <v>1</v>
      </c>
      <c r="J6" s="10">
        <v>2</v>
      </c>
      <c r="K6" s="34"/>
      <c r="L6" s="34"/>
      <c r="M6" s="10" t="s">
        <v>292</v>
      </c>
    </row>
    <row r="7" spans="1:13" x14ac:dyDescent="0.15">
      <c r="A7" s="12">
        <v>4</v>
      </c>
      <c r="B7" s="10" t="s">
        <v>291</v>
      </c>
      <c r="C7" s="10">
        <v>230918059</v>
      </c>
      <c r="D7" s="10" t="s">
        <v>290</v>
      </c>
      <c r="E7" s="14" t="s">
        <v>117</v>
      </c>
      <c r="F7" s="13" t="s">
        <v>60</v>
      </c>
      <c r="G7" s="10">
        <v>1</v>
      </c>
      <c r="H7" s="10">
        <v>1.8</v>
      </c>
      <c r="I7" s="10">
        <v>1.4</v>
      </c>
      <c r="J7" s="10">
        <v>2.6</v>
      </c>
      <c r="K7" s="34"/>
      <c r="L7" s="34"/>
      <c r="M7" s="10" t="s">
        <v>292</v>
      </c>
    </row>
    <row r="8" spans="1:13" x14ac:dyDescent="0.15">
      <c r="A8" s="29"/>
      <c r="B8" s="30"/>
      <c r="C8" s="30"/>
      <c r="D8" s="30"/>
      <c r="E8" s="14"/>
      <c r="F8" s="31"/>
      <c r="G8" s="14"/>
      <c r="H8" s="32"/>
      <c r="I8" s="30"/>
      <c r="J8" s="30"/>
      <c r="K8" s="35"/>
      <c r="L8" s="36"/>
      <c r="M8" s="14"/>
    </row>
    <row r="9" spans="1:13" s="2" customFormat="1" x14ac:dyDescent="0.15">
      <c r="A9" s="385" t="s">
        <v>293</v>
      </c>
      <c r="B9" s="386"/>
      <c r="C9" s="386"/>
      <c r="D9" s="386"/>
      <c r="E9" s="387"/>
      <c r="F9" s="388"/>
      <c r="G9" s="390"/>
      <c r="H9" s="385" t="s">
        <v>304</v>
      </c>
      <c r="I9" s="386"/>
      <c r="J9" s="386"/>
      <c r="K9" s="387"/>
      <c r="L9" s="396"/>
      <c r="M9" s="397"/>
    </row>
    <row r="10" spans="1:13" ht="16.5" x14ac:dyDescent="0.15">
      <c r="A10" s="391" t="s">
        <v>305</v>
      </c>
      <c r="B10" s="398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5" type="noConversion"/>
  <dataValidations count="1">
    <dataValidation type="list" allowBlank="1" showInputMessage="1" showErrorMessage="1" sqref="M4 M5 M8 M1:M3 M6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4" t="s">
        <v>306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 x14ac:dyDescent="0.3">
      <c r="A2" s="394" t="s">
        <v>307</v>
      </c>
      <c r="B2" s="394" t="s">
        <v>279</v>
      </c>
      <c r="C2" s="394" t="s">
        <v>275</v>
      </c>
      <c r="D2" s="394" t="s">
        <v>276</v>
      </c>
      <c r="E2" s="394" t="s">
        <v>277</v>
      </c>
      <c r="F2" s="394" t="s">
        <v>278</v>
      </c>
      <c r="G2" s="405" t="s">
        <v>308</v>
      </c>
      <c r="H2" s="406"/>
      <c r="I2" s="407"/>
      <c r="J2" s="405" t="s">
        <v>309</v>
      </c>
      <c r="K2" s="406"/>
      <c r="L2" s="407"/>
      <c r="M2" s="405" t="s">
        <v>310</v>
      </c>
      <c r="N2" s="406"/>
      <c r="O2" s="407"/>
      <c r="P2" s="405" t="s">
        <v>311</v>
      </c>
      <c r="Q2" s="406"/>
      <c r="R2" s="407"/>
      <c r="S2" s="406" t="s">
        <v>312</v>
      </c>
      <c r="T2" s="406"/>
      <c r="U2" s="407"/>
      <c r="V2" s="409" t="s">
        <v>313</v>
      </c>
      <c r="W2" s="409" t="s">
        <v>288</v>
      </c>
    </row>
    <row r="3" spans="1:23" s="1" customFormat="1" ht="16.5" x14ac:dyDescent="0.3">
      <c r="A3" s="395"/>
      <c r="B3" s="408"/>
      <c r="C3" s="408"/>
      <c r="D3" s="408"/>
      <c r="E3" s="408"/>
      <c r="F3" s="408"/>
      <c r="G3" s="3" t="s">
        <v>314</v>
      </c>
      <c r="H3" s="3" t="s">
        <v>66</v>
      </c>
      <c r="I3" s="3" t="s">
        <v>279</v>
      </c>
      <c r="J3" s="3" t="s">
        <v>314</v>
      </c>
      <c r="K3" s="3" t="s">
        <v>66</v>
      </c>
      <c r="L3" s="3" t="s">
        <v>279</v>
      </c>
      <c r="M3" s="3" t="s">
        <v>314</v>
      </c>
      <c r="N3" s="3" t="s">
        <v>66</v>
      </c>
      <c r="O3" s="3" t="s">
        <v>279</v>
      </c>
      <c r="P3" s="3" t="s">
        <v>314</v>
      </c>
      <c r="Q3" s="3" t="s">
        <v>66</v>
      </c>
      <c r="R3" s="3" t="s">
        <v>279</v>
      </c>
      <c r="S3" s="3" t="s">
        <v>314</v>
      </c>
      <c r="T3" s="3" t="s">
        <v>66</v>
      </c>
      <c r="U3" s="3" t="s">
        <v>279</v>
      </c>
      <c r="V3" s="410"/>
      <c r="W3" s="410"/>
    </row>
    <row r="4" spans="1:23" x14ac:dyDescent="0.15">
      <c r="A4" s="416" t="s">
        <v>315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17"/>
      <c r="B5" s="6"/>
      <c r="C5" s="6"/>
      <c r="D5" s="6"/>
      <c r="E5" s="6"/>
      <c r="F5" s="6"/>
      <c r="G5" s="405" t="s">
        <v>316</v>
      </c>
      <c r="H5" s="406"/>
      <c r="I5" s="407"/>
      <c r="J5" s="405" t="s">
        <v>317</v>
      </c>
      <c r="K5" s="406"/>
      <c r="L5" s="407"/>
      <c r="M5" s="405" t="s">
        <v>318</v>
      </c>
      <c r="N5" s="406"/>
      <c r="O5" s="407"/>
      <c r="P5" s="405" t="s">
        <v>319</v>
      </c>
      <c r="Q5" s="406"/>
      <c r="R5" s="407"/>
      <c r="S5" s="406" t="s">
        <v>320</v>
      </c>
      <c r="T5" s="406"/>
      <c r="U5" s="407"/>
      <c r="V5" s="6"/>
      <c r="W5" s="6"/>
    </row>
    <row r="6" spans="1:23" ht="16.5" x14ac:dyDescent="0.15">
      <c r="A6" s="417"/>
      <c r="B6" s="6"/>
      <c r="C6" s="6"/>
      <c r="D6" s="6"/>
      <c r="E6" s="6"/>
      <c r="F6" s="6"/>
      <c r="G6" s="3" t="s">
        <v>314</v>
      </c>
      <c r="H6" s="3" t="s">
        <v>66</v>
      </c>
      <c r="I6" s="3" t="s">
        <v>279</v>
      </c>
      <c r="J6" s="3" t="s">
        <v>314</v>
      </c>
      <c r="K6" s="3" t="s">
        <v>66</v>
      </c>
      <c r="L6" s="3" t="s">
        <v>279</v>
      </c>
      <c r="M6" s="3" t="s">
        <v>314</v>
      </c>
      <c r="N6" s="3" t="s">
        <v>66</v>
      </c>
      <c r="O6" s="3" t="s">
        <v>279</v>
      </c>
      <c r="P6" s="3" t="s">
        <v>314</v>
      </c>
      <c r="Q6" s="3" t="s">
        <v>66</v>
      </c>
      <c r="R6" s="3" t="s">
        <v>279</v>
      </c>
      <c r="S6" s="3" t="s">
        <v>314</v>
      </c>
      <c r="T6" s="3" t="s">
        <v>66</v>
      </c>
      <c r="U6" s="3" t="s">
        <v>279</v>
      </c>
      <c r="V6" s="6"/>
      <c r="W6" s="6"/>
    </row>
    <row r="7" spans="1:23" x14ac:dyDescent="0.15">
      <c r="A7" s="41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19" t="s">
        <v>321</v>
      </c>
      <c r="B8" s="419"/>
      <c r="C8" s="419"/>
      <c r="D8" s="419"/>
      <c r="E8" s="419"/>
      <c r="F8" s="41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20"/>
      <c r="B9" s="420"/>
      <c r="C9" s="420"/>
      <c r="D9" s="420"/>
      <c r="E9" s="420"/>
      <c r="F9" s="4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19" t="s">
        <v>322</v>
      </c>
      <c r="B10" s="419"/>
      <c r="C10" s="419"/>
      <c r="D10" s="419"/>
      <c r="E10" s="419"/>
      <c r="F10" s="41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20"/>
      <c r="B11" s="420"/>
      <c r="C11" s="420"/>
      <c r="D11" s="420"/>
      <c r="E11" s="420"/>
      <c r="F11" s="42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19" t="s">
        <v>323</v>
      </c>
      <c r="B12" s="419"/>
      <c r="C12" s="419"/>
      <c r="D12" s="419"/>
      <c r="E12" s="419"/>
      <c r="F12" s="41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20"/>
      <c r="B13" s="420"/>
      <c r="C13" s="420"/>
      <c r="D13" s="420"/>
      <c r="E13" s="420"/>
      <c r="F13" s="42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19" t="s">
        <v>324</v>
      </c>
      <c r="B14" s="419"/>
      <c r="C14" s="419"/>
      <c r="D14" s="419"/>
      <c r="E14" s="419"/>
      <c r="F14" s="4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20"/>
      <c r="B15" s="420"/>
      <c r="C15" s="420"/>
      <c r="D15" s="420"/>
      <c r="E15" s="420"/>
      <c r="F15" s="42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11" t="s">
        <v>325</v>
      </c>
      <c r="B17" s="412"/>
      <c r="C17" s="412"/>
      <c r="D17" s="412"/>
      <c r="E17" s="413"/>
      <c r="F17" s="414"/>
      <c r="G17" s="415"/>
      <c r="H17" s="28"/>
      <c r="I17" s="28"/>
      <c r="J17" s="411" t="s">
        <v>326</v>
      </c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3"/>
      <c r="V17" s="7"/>
      <c r="W17" s="9"/>
    </row>
    <row r="18" spans="1:23" ht="56.25" customHeight="1" x14ac:dyDescent="0.15">
      <c r="A18" s="391" t="s">
        <v>327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4" t="s">
        <v>328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 x14ac:dyDescent="0.3">
      <c r="A2" s="24" t="s">
        <v>329</v>
      </c>
      <c r="B2" s="25" t="s">
        <v>275</v>
      </c>
      <c r="C2" s="25" t="s">
        <v>276</v>
      </c>
      <c r="D2" s="25" t="s">
        <v>277</v>
      </c>
      <c r="E2" s="25" t="s">
        <v>278</v>
      </c>
      <c r="F2" s="25" t="s">
        <v>279</v>
      </c>
      <c r="G2" s="24" t="s">
        <v>330</v>
      </c>
      <c r="H2" s="24" t="s">
        <v>331</v>
      </c>
      <c r="I2" s="24" t="s">
        <v>332</v>
      </c>
      <c r="J2" s="24" t="s">
        <v>331</v>
      </c>
      <c r="K2" s="24" t="s">
        <v>333</v>
      </c>
      <c r="L2" s="24" t="s">
        <v>331</v>
      </c>
      <c r="M2" s="25" t="s">
        <v>313</v>
      </c>
      <c r="N2" s="25" t="s">
        <v>288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26" t="s">
        <v>329</v>
      </c>
      <c r="B4" s="27" t="s">
        <v>334</v>
      </c>
      <c r="C4" s="27" t="s">
        <v>314</v>
      </c>
      <c r="D4" s="27" t="s">
        <v>277</v>
      </c>
      <c r="E4" s="25" t="s">
        <v>278</v>
      </c>
      <c r="F4" s="25" t="s">
        <v>279</v>
      </c>
      <c r="G4" s="24" t="s">
        <v>330</v>
      </c>
      <c r="H4" s="24" t="s">
        <v>331</v>
      </c>
      <c r="I4" s="24" t="s">
        <v>332</v>
      </c>
      <c r="J4" s="24" t="s">
        <v>331</v>
      </c>
      <c r="K4" s="24" t="s">
        <v>333</v>
      </c>
      <c r="L4" s="24" t="s">
        <v>331</v>
      </c>
      <c r="M4" s="25" t="s">
        <v>313</v>
      </c>
      <c r="N4" s="25" t="s">
        <v>288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11" t="s">
        <v>325</v>
      </c>
      <c r="B11" s="412"/>
      <c r="C11" s="412"/>
      <c r="D11" s="413"/>
      <c r="E11" s="414"/>
      <c r="F11" s="421"/>
      <c r="G11" s="415"/>
      <c r="H11" s="28"/>
      <c r="I11" s="411" t="s">
        <v>326</v>
      </c>
      <c r="J11" s="412"/>
      <c r="K11" s="412"/>
      <c r="L11" s="7"/>
      <c r="M11" s="7"/>
      <c r="N11" s="9"/>
    </row>
    <row r="12" spans="1:14" ht="16.5" x14ac:dyDescent="0.15">
      <c r="A12" s="391" t="s">
        <v>335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G24" sqref="G24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6.37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84" t="s">
        <v>336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 x14ac:dyDescent="0.3">
      <c r="A2" s="3" t="s">
        <v>307</v>
      </c>
      <c r="B2" s="4" t="s">
        <v>279</v>
      </c>
      <c r="C2" s="4" t="s">
        <v>275</v>
      </c>
      <c r="D2" s="4" t="s">
        <v>276</v>
      </c>
      <c r="E2" s="4" t="s">
        <v>277</v>
      </c>
      <c r="F2" s="4" t="s">
        <v>278</v>
      </c>
      <c r="G2" s="3" t="s">
        <v>337</v>
      </c>
      <c r="H2" s="3" t="s">
        <v>338</v>
      </c>
      <c r="I2" s="3" t="s">
        <v>339</v>
      </c>
      <c r="J2" s="3" t="s">
        <v>340</v>
      </c>
      <c r="K2" s="4" t="s">
        <v>313</v>
      </c>
      <c r="L2" s="4" t="s">
        <v>288</v>
      </c>
    </row>
    <row r="3" spans="1:12" x14ac:dyDescent="0.15">
      <c r="A3" s="5"/>
      <c r="B3" s="10" t="s">
        <v>291</v>
      </c>
      <c r="C3" s="11">
        <v>230908063</v>
      </c>
      <c r="D3" s="10" t="s">
        <v>290</v>
      </c>
      <c r="E3" s="12" t="s">
        <v>118</v>
      </c>
      <c r="F3" s="13" t="s">
        <v>60</v>
      </c>
      <c r="G3" s="6" t="s">
        <v>341</v>
      </c>
      <c r="H3" s="6" t="s">
        <v>342</v>
      </c>
      <c r="I3" s="6"/>
      <c r="J3" s="6"/>
      <c r="K3" s="23" t="s">
        <v>343</v>
      </c>
      <c r="L3" s="6"/>
    </row>
    <row r="4" spans="1:12" x14ac:dyDescent="0.15">
      <c r="A4" s="5"/>
      <c r="B4" s="10" t="s">
        <v>291</v>
      </c>
      <c r="C4" s="11">
        <v>230914026</v>
      </c>
      <c r="D4" s="10" t="s">
        <v>290</v>
      </c>
      <c r="E4" s="10" t="s">
        <v>119</v>
      </c>
      <c r="F4" s="13" t="s">
        <v>60</v>
      </c>
      <c r="G4" s="6" t="s">
        <v>341</v>
      </c>
      <c r="H4" s="6" t="s">
        <v>342</v>
      </c>
      <c r="I4" s="6"/>
      <c r="J4" s="6"/>
      <c r="K4" s="23" t="s">
        <v>343</v>
      </c>
      <c r="L4" s="6"/>
    </row>
    <row r="5" spans="1:12" x14ac:dyDescent="0.15">
      <c r="A5" s="5"/>
      <c r="B5" s="10" t="s">
        <v>291</v>
      </c>
      <c r="C5" s="11">
        <v>230924034</v>
      </c>
      <c r="D5" s="10" t="s">
        <v>290</v>
      </c>
      <c r="E5" s="10" t="s">
        <v>116</v>
      </c>
      <c r="F5" s="13" t="s">
        <v>60</v>
      </c>
      <c r="G5" s="6" t="s">
        <v>341</v>
      </c>
      <c r="H5" s="6" t="s">
        <v>342</v>
      </c>
      <c r="I5" s="6"/>
      <c r="J5" s="6"/>
      <c r="K5" s="23" t="s">
        <v>343</v>
      </c>
      <c r="L5" s="6"/>
    </row>
    <row r="6" spans="1:12" x14ac:dyDescent="0.15">
      <c r="A6" s="5"/>
      <c r="B6" s="10" t="s">
        <v>291</v>
      </c>
      <c r="C6" s="10">
        <v>230918059</v>
      </c>
      <c r="D6" s="10" t="s">
        <v>290</v>
      </c>
      <c r="E6" s="14" t="s">
        <v>117</v>
      </c>
      <c r="F6" s="13" t="s">
        <v>60</v>
      </c>
      <c r="G6" s="6" t="s">
        <v>341</v>
      </c>
      <c r="H6" s="6" t="s">
        <v>342</v>
      </c>
      <c r="I6" s="6"/>
      <c r="J6" s="6"/>
      <c r="K6" s="23" t="s">
        <v>343</v>
      </c>
      <c r="L6" s="6"/>
    </row>
    <row r="7" spans="1:12" x14ac:dyDescent="0.15">
      <c r="A7" s="5"/>
      <c r="B7" s="10" t="s">
        <v>291</v>
      </c>
      <c r="C7" s="11">
        <v>230908063</v>
      </c>
      <c r="D7" s="10" t="s">
        <v>290</v>
      </c>
      <c r="E7" s="12" t="s">
        <v>118</v>
      </c>
      <c r="F7" s="13" t="s">
        <v>60</v>
      </c>
      <c r="G7" s="6" t="s">
        <v>344</v>
      </c>
      <c r="H7" s="6"/>
      <c r="I7" s="6" t="s">
        <v>345</v>
      </c>
      <c r="J7" s="6"/>
      <c r="K7" s="6" t="s">
        <v>346</v>
      </c>
      <c r="L7" s="5"/>
    </row>
    <row r="8" spans="1:12" x14ac:dyDescent="0.15">
      <c r="A8" s="5"/>
      <c r="B8" s="10" t="s">
        <v>291</v>
      </c>
      <c r="C8" s="11">
        <v>230914026</v>
      </c>
      <c r="D8" s="10" t="s">
        <v>290</v>
      </c>
      <c r="E8" s="10" t="s">
        <v>119</v>
      </c>
      <c r="F8" s="13" t="s">
        <v>60</v>
      </c>
      <c r="G8" s="6" t="s">
        <v>344</v>
      </c>
      <c r="H8" s="6"/>
      <c r="I8" s="6" t="s">
        <v>345</v>
      </c>
      <c r="J8" s="5"/>
      <c r="K8" s="6" t="s">
        <v>346</v>
      </c>
      <c r="L8" s="5"/>
    </row>
    <row r="9" spans="1:12" x14ac:dyDescent="0.15">
      <c r="A9" s="5"/>
      <c r="B9" s="10" t="s">
        <v>291</v>
      </c>
      <c r="C9" s="11">
        <v>230924034</v>
      </c>
      <c r="D9" s="10" t="s">
        <v>290</v>
      </c>
      <c r="E9" s="10" t="s">
        <v>116</v>
      </c>
      <c r="F9" s="13" t="s">
        <v>60</v>
      </c>
      <c r="G9" s="6" t="s">
        <v>344</v>
      </c>
      <c r="H9" s="6"/>
      <c r="I9" s="6" t="s">
        <v>345</v>
      </c>
      <c r="J9" s="5"/>
      <c r="K9" s="6" t="s">
        <v>346</v>
      </c>
      <c r="L9" s="5"/>
    </row>
    <row r="10" spans="1:12" x14ac:dyDescent="0.15">
      <c r="A10" s="5"/>
      <c r="B10" s="10" t="s">
        <v>291</v>
      </c>
      <c r="C10" s="10">
        <v>230918059</v>
      </c>
      <c r="D10" s="10" t="s">
        <v>290</v>
      </c>
      <c r="E10" s="14" t="s">
        <v>117</v>
      </c>
      <c r="F10" s="13" t="s">
        <v>60</v>
      </c>
      <c r="G10" s="6" t="s">
        <v>344</v>
      </c>
      <c r="H10" s="5"/>
      <c r="I10" s="6" t="s">
        <v>345</v>
      </c>
      <c r="J10" s="5"/>
      <c r="K10" s="6" t="s">
        <v>346</v>
      </c>
      <c r="L10" s="5"/>
    </row>
    <row r="11" spans="1:12" x14ac:dyDescent="0.15">
      <c r="A11" s="5"/>
      <c r="B11" s="6"/>
      <c r="C11" s="15"/>
      <c r="D11" s="6"/>
      <c r="E11" s="16"/>
      <c r="F11" s="17"/>
      <c r="G11" s="6"/>
      <c r="H11" s="5"/>
      <c r="I11" s="6"/>
      <c r="J11" s="5"/>
      <c r="K11" s="23"/>
      <c r="L11" s="5"/>
    </row>
    <row r="12" spans="1:12" x14ac:dyDescent="0.15">
      <c r="A12" s="5"/>
      <c r="B12" s="6"/>
      <c r="C12" s="15"/>
      <c r="D12" s="6"/>
      <c r="E12" s="16"/>
      <c r="F12" s="17"/>
      <c r="G12" s="6"/>
      <c r="H12" s="5"/>
      <c r="I12" s="6"/>
      <c r="J12" s="5"/>
      <c r="K12" s="23"/>
      <c r="L12" s="5"/>
    </row>
    <row r="13" spans="1:12" x14ac:dyDescent="0.15">
      <c r="A13" s="5"/>
      <c r="B13" s="6"/>
      <c r="C13" s="15"/>
      <c r="D13" s="6"/>
      <c r="E13" s="18"/>
      <c r="F13" s="5"/>
      <c r="G13" s="6"/>
      <c r="H13" s="5"/>
      <c r="I13" s="6"/>
      <c r="J13" s="5"/>
      <c r="K13" s="23"/>
      <c r="L13" s="5"/>
    </row>
    <row r="14" spans="1:12" x14ac:dyDescent="0.15">
      <c r="A14" s="5"/>
      <c r="B14" s="6"/>
      <c r="C14" s="19"/>
      <c r="D14" s="6"/>
      <c r="E14" s="5"/>
      <c r="F14" s="5"/>
      <c r="G14" s="6"/>
      <c r="H14" s="5"/>
      <c r="I14" s="6"/>
      <c r="J14" s="5"/>
      <c r="K14" s="23"/>
      <c r="L14" s="5"/>
    </row>
    <row r="15" spans="1:12" x14ac:dyDescent="0.15">
      <c r="A15" s="5"/>
      <c r="B15" s="6"/>
      <c r="C15" s="19"/>
      <c r="D15" s="6"/>
      <c r="E15" s="5"/>
      <c r="F15" s="5"/>
      <c r="G15" s="6"/>
      <c r="H15" s="5"/>
      <c r="I15" s="6"/>
      <c r="J15" s="5"/>
      <c r="K15" s="23"/>
      <c r="L15" s="5"/>
    </row>
    <row r="16" spans="1:12" x14ac:dyDescent="0.15">
      <c r="A16" s="5"/>
      <c r="B16" s="6"/>
      <c r="C16" s="20"/>
      <c r="D16" s="6"/>
      <c r="E16" s="21"/>
      <c r="F16" s="5"/>
      <c r="G16" s="6"/>
      <c r="H16" s="6"/>
      <c r="I16" s="6"/>
      <c r="J16" s="5"/>
      <c r="K16" s="23"/>
      <c r="L16" s="5"/>
    </row>
    <row r="17" spans="1:12" x14ac:dyDescent="0.15">
      <c r="A17" s="5"/>
      <c r="B17" s="6"/>
      <c r="C17" s="5"/>
      <c r="D17" s="6"/>
      <c r="E17" s="5"/>
      <c r="F17" s="5"/>
      <c r="G17" s="6"/>
      <c r="H17" s="5"/>
      <c r="I17" s="6"/>
      <c r="J17" s="5"/>
      <c r="K17" s="23"/>
      <c r="L17" s="5"/>
    </row>
    <row r="18" spans="1:12" x14ac:dyDescent="0.15">
      <c r="A18" s="5"/>
      <c r="B18" s="6"/>
      <c r="C18" s="22"/>
      <c r="D18" s="6"/>
      <c r="E18" s="21"/>
      <c r="F18" s="5"/>
      <c r="G18" s="6"/>
      <c r="H18" s="5"/>
      <c r="I18" s="6"/>
      <c r="J18" s="5"/>
      <c r="K18" s="23"/>
      <c r="L18" s="5"/>
    </row>
    <row r="19" spans="1:12" s="2" customFormat="1" ht="32.1" customHeight="1" x14ac:dyDescent="0.15">
      <c r="A19" s="411" t="s">
        <v>347</v>
      </c>
      <c r="B19" s="412"/>
      <c r="C19" s="412"/>
      <c r="D19" s="412"/>
      <c r="E19" s="413"/>
      <c r="F19" s="414"/>
      <c r="G19" s="415"/>
      <c r="H19" s="411" t="s">
        <v>348</v>
      </c>
      <c r="I19" s="412"/>
      <c r="J19" s="412"/>
      <c r="K19" s="7"/>
      <c r="L19" s="9"/>
    </row>
    <row r="20" spans="1:12" ht="72" customHeight="1" x14ac:dyDescent="0.15">
      <c r="A20" s="391" t="s">
        <v>349</v>
      </c>
      <c r="B20" s="391"/>
      <c r="C20" s="392"/>
      <c r="D20" s="392"/>
      <c r="E20" s="392"/>
      <c r="F20" s="392"/>
      <c r="G20" s="392"/>
      <c r="H20" s="392"/>
      <c r="I20" s="392"/>
      <c r="J20" s="392"/>
      <c r="K20" s="392"/>
      <c r="L20" s="392"/>
    </row>
  </sheetData>
  <mergeCells count="5">
    <mergeCell ref="A1:J1"/>
    <mergeCell ref="A19:E19"/>
    <mergeCell ref="F19:G19"/>
    <mergeCell ref="H19:J19"/>
    <mergeCell ref="A20:L20"/>
  </mergeCells>
  <phoneticPr fontId="35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4" t="s">
        <v>350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 x14ac:dyDescent="0.3">
      <c r="A2" s="393" t="s">
        <v>274</v>
      </c>
      <c r="B2" s="394" t="s">
        <v>279</v>
      </c>
      <c r="C2" s="394" t="s">
        <v>314</v>
      </c>
      <c r="D2" s="394" t="s">
        <v>277</v>
      </c>
      <c r="E2" s="394" t="s">
        <v>278</v>
      </c>
      <c r="F2" s="3" t="s">
        <v>351</v>
      </c>
      <c r="G2" s="3" t="s">
        <v>298</v>
      </c>
      <c r="H2" s="399" t="s">
        <v>299</v>
      </c>
      <c r="I2" s="403" t="s">
        <v>301</v>
      </c>
    </row>
    <row r="3" spans="1:9" s="1" customFormat="1" ht="16.5" x14ac:dyDescent="0.3">
      <c r="A3" s="393"/>
      <c r="B3" s="395"/>
      <c r="C3" s="395"/>
      <c r="D3" s="395"/>
      <c r="E3" s="395"/>
      <c r="F3" s="3" t="s">
        <v>352</v>
      </c>
      <c r="G3" s="3" t="s">
        <v>302</v>
      </c>
      <c r="H3" s="400"/>
      <c r="I3" s="404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292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11" t="s">
        <v>325</v>
      </c>
      <c r="B12" s="412"/>
      <c r="C12" s="412"/>
      <c r="D12" s="413"/>
      <c r="E12" s="8"/>
      <c r="F12" s="411" t="s">
        <v>326</v>
      </c>
      <c r="G12" s="412"/>
      <c r="H12" s="413"/>
      <c r="I12" s="9"/>
    </row>
    <row r="13" spans="1:9" ht="45.75" customHeight="1" x14ac:dyDescent="0.15">
      <c r="A13" s="391" t="s">
        <v>353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9" t="s">
        <v>32</v>
      </c>
      <c r="C2" s="190"/>
      <c r="D2" s="190"/>
      <c r="E2" s="190"/>
      <c r="F2" s="190"/>
      <c r="G2" s="190"/>
      <c r="H2" s="190"/>
      <c r="I2" s="191"/>
    </row>
    <row r="3" spans="2:9" ht="27.95" customHeight="1" x14ac:dyDescent="0.25">
      <c r="B3" s="161"/>
      <c r="C3" s="162"/>
      <c r="D3" s="192" t="s">
        <v>33</v>
      </c>
      <c r="E3" s="193"/>
      <c r="F3" s="194" t="s">
        <v>34</v>
      </c>
      <c r="G3" s="195"/>
      <c r="H3" s="192" t="s">
        <v>35</v>
      </c>
      <c r="I3" s="196"/>
    </row>
    <row r="4" spans="2:9" ht="27.95" customHeight="1" x14ac:dyDescent="0.25">
      <c r="B4" s="161" t="s">
        <v>36</v>
      </c>
      <c r="C4" s="162" t="s">
        <v>37</v>
      </c>
      <c r="D4" s="162" t="s">
        <v>38</v>
      </c>
      <c r="E4" s="162" t="s">
        <v>39</v>
      </c>
      <c r="F4" s="163" t="s">
        <v>38</v>
      </c>
      <c r="G4" s="163" t="s">
        <v>39</v>
      </c>
      <c r="H4" s="162" t="s">
        <v>38</v>
      </c>
      <c r="I4" s="170" t="s">
        <v>39</v>
      </c>
    </row>
    <row r="5" spans="2:9" ht="27.95" customHeight="1" x14ac:dyDescent="0.15">
      <c r="B5" s="164" t="s">
        <v>40</v>
      </c>
      <c r="C5" s="5">
        <v>13</v>
      </c>
      <c r="D5" s="5">
        <v>0</v>
      </c>
      <c r="E5" s="5">
        <v>1</v>
      </c>
      <c r="F5" s="165">
        <v>0</v>
      </c>
      <c r="G5" s="165">
        <v>1</v>
      </c>
      <c r="H5" s="5">
        <v>1</v>
      </c>
      <c r="I5" s="171">
        <v>2</v>
      </c>
    </row>
    <row r="6" spans="2:9" ht="27.95" customHeight="1" x14ac:dyDescent="0.15">
      <c r="B6" s="164" t="s">
        <v>41</v>
      </c>
      <c r="C6" s="5">
        <v>20</v>
      </c>
      <c r="D6" s="5">
        <v>0</v>
      </c>
      <c r="E6" s="5">
        <v>1</v>
      </c>
      <c r="F6" s="165">
        <v>1</v>
      </c>
      <c r="G6" s="165">
        <v>2</v>
      </c>
      <c r="H6" s="5">
        <v>2</v>
      </c>
      <c r="I6" s="171">
        <v>3</v>
      </c>
    </row>
    <row r="7" spans="2:9" ht="27.95" customHeight="1" x14ac:dyDescent="0.15">
      <c r="B7" s="164" t="s">
        <v>42</v>
      </c>
      <c r="C7" s="5">
        <v>32</v>
      </c>
      <c r="D7" s="5">
        <v>0</v>
      </c>
      <c r="E7" s="5">
        <v>1</v>
      </c>
      <c r="F7" s="165">
        <v>2</v>
      </c>
      <c r="G7" s="165">
        <v>3</v>
      </c>
      <c r="H7" s="5">
        <v>3</v>
      </c>
      <c r="I7" s="171">
        <v>4</v>
      </c>
    </row>
    <row r="8" spans="2:9" ht="27.95" customHeight="1" x14ac:dyDescent="0.15">
      <c r="B8" s="164" t="s">
        <v>43</v>
      </c>
      <c r="C8" s="5">
        <v>50</v>
      </c>
      <c r="D8" s="5">
        <v>1</v>
      </c>
      <c r="E8" s="5">
        <v>2</v>
      </c>
      <c r="F8" s="165">
        <v>3</v>
      </c>
      <c r="G8" s="165">
        <v>4</v>
      </c>
      <c r="H8" s="5">
        <v>5</v>
      </c>
      <c r="I8" s="171">
        <v>6</v>
      </c>
    </row>
    <row r="9" spans="2:9" ht="27.95" customHeight="1" x14ac:dyDescent="0.15">
      <c r="B9" s="164" t="s">
        <v>44</v>
      </c>
      <c r="C9" s="5">
        <v>80</v>
      </c>
      <c r="D9" s="5">
        <v>2</v>
      </c>
      <c r="E9" s="5">
        <v>3</v>
      </c>
      <c r="F9" s="165">
        <v>5</v>
      </c>
      <c r="G9" s="165">
        <v>6</v>
      </c>
      <c r="H9" s="5">
        <v>7</v>
      </c>
      <c r="I9" s="171">
        <v>8</v>
      </c>
    </row>
    <row r="10" spans="2:9" ht="27.95" customHeight="1" x14ac:dyDescent="0.15">
      <c r="B10" s="164" t="s">
        <v>45</v>
      </c>
      <c r="C10" s="5">
        <v>125</v>
      </c>
      <c r="D10" s="5">
        <v>3</v>
      </c>
      <c r="E10" s="5">
        <v>4</v>
      </c>
      <c r="F10" s="165">
        <v>7</v>
      </c>
      <c r="G10" s="165">
        <v>8</v>
      </c>
      <c r="H10" s="5">
        <v>10</v>
      </c>
      <c r="I10" s="171">
        <v>11</v>
      </c>
    </row>
    <row r="11" spans="2:9" ht="27.95" customHeight="1" x14ac:dyDescent="0.15">
      <c r="B11" s="164" t="s">
        <v>46</v>
      </c>
      <c r="C11" s="5">
        <v>200</v>
      </c>
      <c r="D11" s="5">
        <v>5</v>
      </c>
      <c r="E11" s="5">
        <v>6</v>
      </c>
      <c r="F11" s="165">
        <v>10</v>
      </c>
      <c r="G11" s="165">
        <v>11</v>
      </c>
      <c r="H11" s="5">
        <v>14</v>
      </c>
      <c r="I11" s="171">
        <v>15</v>
      </c>
    </row>
    <row r="12" spans="2:9" ht="27.95" customHeight="1" x14ac:dyDescent="0.15">
      <c r="B12" s="166" t="s">
        <v>47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 x14ac:dyDescent="0.15">
      <c r="B14" s="169" t="s">
        <v>48</v>
      </c>
      <c r="C14" s="169"/>
      <c r="D14" s="169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32" zoomScale="125" zoomScaleNormal="125" zoomScalePageLayoutView="125" workbookViewId="0">
      <selection activeCell="J50" sqref="J50:K50"/>
    </sheetView>
  </sheetViews>
  <sheetFormatPr defaultColWidth="10.375" defaultRowHeight="16.5" customHeight="1" x14ac:dyDescent="0.15"/>
  <cols>
    <col min="1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 x14ac:dyDescent="0.15">
      <c r="A1" s="197" t="s">
        <v>49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 x14ac:dyDescent="0.15">
      <c r="A2" s="100" t="s">
        <v>50</v>
      </c>
      <c r="B2" s="198" t="s">
        <v>51</v>
      </c>
      <c r="C2" s="198"/>
      <c r="D2" s="199" t="s">
        <v>52</v>
      </c>
      <c r="E2" s="199"/>
      <c r="F2" s="200" t="s">
        <v>53</v>
      </c>
      <c r="G2" s="200"/>
      <c r="H2" s="101" t="s">
        <v>54</v>
      </c>
      <c r="I2" s="201" t="s">
        <v>55</v>
      </c>
      <c r="J2" s="201"/>
      <c r="K2" s="202"/>
    </row>
    <row r="3" spans="1:11" ht="14.25" x14ac:dyDescent="0.15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spans="1:11" ht="14.25" x14ac:dyDescent="0.15">
      <c r="A4" s="104" t="s">
        <v>59</v>
      </c>
      <c r="B4" s="209" t="s">
        <v>60</v>
      </c>
      <c r="C4" s="210"/>
      <c r="D4" s="211" t="s">
        <v>61</v>
      </c>
      <c r="E4" s="212"/>
      <c r="F4" s="213" t="s">
        <v>62</v>
      </c>
      <c r="G4" s="214"/>
      <c r="H4" s="211" t="s">
        <v>63</v>
      </c>
      <c r="I4" s="212"/>
      <c r="J4" s="105" t="s">
        <v>64</v>
      </c>
      <c r="K4" s="106" t="s">
        <v>65</v>
      </c>
    </row>
    <row r="5" spans="1:11" ht="14.25" x14ac:dyDescent="0.15">
      <c r="A5" s="108" t="s">
        <v>66</v>
      </c>
      <c r="B5" s="209" t="s">
        <v>67</v>
      </c>
      <c r="C5" s="210"/>
      <c r="D5" s="211" t="s">
        <v>68</v>
      </c>
      <c r="E5" s="212"/>
      <c r="F5" s="213">
        <v>45233</v>
      </c>
      <c r="G5" s="214"/>
      <c r="H5" s="211" t="s">
        <v>69</v>
      </c>
      <c r="I5" s="212"/>
      <c r="J5" s="105" t="s">
        <v>64</v>
      </c>
      <c r="K5" s="106" t="s">
        <v>65</v>
      </c>
    </row>
    <row r="6" spans="1:11" ht="14.25" x14ac:dyDescent="0.15">
      <c r="A6" s="104" t="s">
        <v>70</v>
      </c>
      <c r="B6" s="136">
        <v>4</v>
      </c>
      <c r="C6" s="137">
        <v>6</v>
      </c>
      <c r="D6" s="108" t="s">
        <v>71</v>
      </c>
      <c r="E6" s="121"/>
      <c r="F6" s="213">
        <v>45280</v>
      </c>
      <c r="G6" s="214"/>
      <c r="H6" s="211" t="s">
        <v>72</v>
      </c>
      <c r="I6" s="212"/>
      <c r="J6" s="105" t="s">
        <v>64</v>
      </c>
      <c r="K6" s="106" t="s">
        <v>65</v>
      </c>
    </row>
    <row r="7" spans="1:11" ht="14.25" x14ac:dyDescent="0.15">
      <c r="A7" s="104" t="s">
        <v>73</v>
      </c>
      <c r="B7" s="215">
        <v>50834</v>
      </c>
      <c r="C7" s="216"/>
      <c r="D7" s="108" t="s">
        <v>74</v>
      </c>
      <c r="E7" s="120"/>
      <c r="F7" s="213">
        <v>45285</v>
      </c>
      <c r="G7" s="214"/>
      <c r="H7" s="211" t="s">
        <v>75</v>
      </c>
      <c r="I7" s="212"/>
      <c r="J7" s="105" t="s">
        <v>64</v>
      </c>
      <c r="K7" s="106" t="s">
        <v>65</v>
      </c>
    </row>
    <row r="8" spans="1:11" ht="14.25" x14ac:dyDescent="0.15">
      <c r="A8" s="138"/>
      <c r="B8" s="217"/>
      <c r="C8" s="218"/>
      <c r="D8" s="219" t="s">
        <v>76</v>
      </c>
      <c r="E8" s="220"/>
      <c r="F8" s="221">
        <v>45288</v>
      </c>
      <c r="G8" s="222"/>
      <c r="H8" s="219" t="s">
        <v>77</v>
      </c>
      <c r="I8" s="220"/>
      <c r="J8" s="122" t="s">
        <v>64</v>
      </c>
      <c r="K8" s="128" t="s">
        <v>65</v>
      </c>
    </row>
    <row r="9" spans="1:11" ht="14.25" x14ac:dyDescent="0.15">
      <c r="A9" s="223" t="s">
        <v>78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 x14ac:dyDescent="0.15">
      <c r="A10" s="226" t="s">
        <v>79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1" ht="14.25" x14ac:dyDescent="0.15">
      <c r="A11" s="139" t="s">
        <v>80</v>
      </c>
      <c r="B11" s="140" t="s">
        <v>81</v>
      </c>
      <c r="C11" s="141" t="s">
        <v>82</v>
      </c>
      <c r="D11" s="142"/>
      <c r="E11" s="143" t="s">
        <v>83</v>
      </c>
      <c r="F11" s="140" t="s">
        <v>81</v>
      </c>
      <c r="G11" s="141" t="s">
        <v>82</v>
      </c>
      <c r="H11" s="141" t="s">
        <v>84</v>
      </c>
      <c r="I11" s="143" t="s">
        <v>85</v>
      </c>
      <c r="J11" s="140" t="s">
        <v>81</v>
      </c>
      <c r="K11" s="157" t="s">
        <v>82</v>
      </c>
    </row>
    <row r="12" spans="1:11" ht="14.25" x14ac:dyDescent="0.15">
      <c r="A12" s="108" t="s">
        <v>86</v>
      </c>
      <c r="B12" s="119" t="s">
        <v>81</v>
      </c>
      <c r="C12" s="105" t="s">
        <v>82</v>
      </c>
      <c r="D12" s="120"/>
      <c r="E12" s="121" t="s">
        <v>87</v>
      </c>
      <c r="F12" s="119" t="s">
        <v>81</v>
      </c>
      <c r="G12" s="105" t="s">
        <v>82</v>
      </c>
      <c r="H12" s="105" t="s">
        <v>84</v>
      </c>
      <c r="I12" s="121" t="s">
        <v>88</v>
      </c>
      <c r="J12" s="119" t="s">
        <v>81</v>
      </c>
      <c r="K12" s="106" t="s">
        <v>82</v>
      </c>
    </row>
    <row r="13" spans="1:11" ht="14.25" x14ac:dyDescent="0.15">
      <c r="A13" s="108" t="s">
        <v>89</v>
      </c>
      <c r="B13" s="119" t="s">
        <v>81</v>
      </c>
      <c r="C13" s="105" t="s">
        <v>82</v>
      </c>
      <c r="D13" s="120"/>
      <c r="E13" s="121" t="s">
        <v>90</v>
      </c>
      <c r="F13" s="105" t="s">
        <v>91</v>
      </c>
      <c r="G13" s="105" t="s">
        <v>92</v>
      </c>
      <c r="H13" s="105" t="s">
        <v>84</v>
      </c>
      <c r="I13" s="121" t="s">
        <v>93</v>
      </c>
      <c r="J13" s="119" t="s">
        <v>81</v>
      </c>
      <c r="K13" s="106" t="s">
        <v>82</v>
      </c>
    </row>
    <row r="14" spans="1:11" ht="14.25" x14ac:dyDescent="0.15">
      <c r="A14" s="219" t="s">
        <v>94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9"/>
    </row>
    <row r="15" spans="1:11" ht="14.25" x14ac:dyDescent="0.15">
      <c r="A15" s="226" t="s">
        <v>95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 ht="14.25" x14ac:dyDescent="0.15">
      <c r="A16" s="144" t="s">
        <v>96</v>
      </c>
      <c r="B16" s="141" t="s">
        <v>91</v>
      </c>
      <c r="C16" s="141" t="s">
        <v>92</v>
      </c>
      <c r="D16" s="145"/>
      <c r="E16" s="146" t="s">
        <v>97</v>
      </c>
      <c r="F16" s="141" t="s">
        <v>91</v>
      </c>
      <c r="G16" s="141" t="s">
        <v>92</v>
      </c>
      <c r="H16" s="147"/>
      <c r="I16" s="146" t="s">
        <v>98</v>
      </c>
      <c r="J16" s="141" t="s">
        <v>91</v>
      </c>
      <c r="K16" s="157" t="s">
        <v>92</v>
      </c>
    </row>
    <row r="17" spans="1:22" ht="16.5" customHeight="1" x14ac:dyDescent="0.15">
      <c r="A17" s="111" t="s">
        <v>99</v>
      </c>
      <c r="B17" s="105" t="s">
        <v>91</v>
      </c>
      <c r="C17" s="105" t="s">
        <v>92</v>
      </c>
      <c r="D17" s="67"/>
      <c r="E17" s="123" t="s">
        <v>100</v>
      </c>
      <c r="F17" s="105" t="s">
        <v>91</v>
      </c>
      <c r="G17" s="105" t="s">
        <v>92</v>
      </c>
      <c r="H17" s="148"/>
      <c r="I17" s="123" t="s">
        <v>101</v>
      </c>
      <c r="J17" s="105" t="s">
        <v>91</v>
      </c>
      <c r="K17" s="106" t="s">
        <v>92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 x14ac:dyDescent="0.15">
      <c r="A18" s="230" t="s">
        <v>102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 x14ac:dyDescent="0.15">
      <c r="A19" s="226" t="s">
        <v>103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 x14ac:dyDescent="0.15">
      <c r="A20" s="233" t="s">
        <v>104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 x14ac:dyDescent="0.15">
      <c r="A21" s="149" t="s">
        <v>105</v>
      </c>
      <c r="B21" s="123" t="s">
        <v>106</v>
      </c>
      <c r="C21" s="123" t="s">
        <v>107</v>
      </c>
      <c r="D21" s="123" t="s">
        <v>108</v>
      </c>
      <c r="E21" s="123" t="s">
        <v>109</v>
      </c>
      <c r="F21" s="123" t="s">
        <v>110</v>
      </c>
      <c r="G21" s="123" t="s">
        <v>111</v>
      </c>
      <c r="H21" s="123" t="s">
        <v>112</v>
      </c>
      <c r="I21" s="123" t="s">
        <v>113</v>
      </c>
      <c r="J21" s="123" t="s">
        <v>114</v>
      </c>
      <c r="K21" s="87" t="s">
        <v>115</v>
      </c>
    </row>
    <row r="22" spans="1:22" ht="16.5" customHeight="1" x14ac:dyDescent="0.15">
      <c r="A22" s="150" t="s">
        <v>116</v>
      </c>
      <c r="B22" s="109"/>
      <c r="C22" s="109"/>
      <c r="D22" s="109">
        <v>0.6</v>
      </c>
      <c r="E22" s="109">
        <v>0.6</v>
      </c>
      <c r="F22" s="109">
        <v>0.6</v>
      </c>
      <c r="G22" s="109">
        <v>0.6</v>
      </c>
      <c r="H22" s="109">
        <v>0.6</v>
      </c>
      <c r="I22" s="109">
        <v>0.6</v>
      </c>
      <c r="J22" s="109"/>
      <c r="K22" s="159"/>
    </row>
    <row r="23" spans="1:22" ht="16.5" customHeight="1" x14ac:dyDescent="0.15">
      <c r="A23" s="150" t="s">
        <v>117</v>
      </c>
      <c r="B23" s="109"/>
      <c r="C23" s="109"/>
      <c r="D23" s="109">
        <v>0.6</v>
      </c>
      <c r="E23" s="109">
        <v>0.6</v>
      </c>
      <c r="F23" s="109">
        <v>0.6</v>
      </c>
      <c r="G23" s="109">
        <v>0.6</v>
      </c>
      <c r="H23" s="109">
        <v>0.6</v>
      </c>
      <c r="I23" s="109">
        <v>0.6</v>
      </c>
      <c r="J23" s="109"/>
      <c r="K23" s="160"/>
    </row>
    <row r="24" spans="1:22" ht="16.5" customHeight="1" x14ac:dyDescent="0.15">
      <c r="A24" s="150" t="s">
        <v>118</v>
      </c>
      <c r="B24" s="109"/>
      <c r="C24" s="109"/>
      <c r="D24" s="109">
        <v>0.6</v>
      </c>
      <c r="E24" s="109">
        <v>0.6</v>
      </c>
      <c r="F24" s="109">
        <v>0.6</v>
      </c>
      <c r="G24" s="109">
        <v>0.6</v>
      </c>
      <c r="H24" s="109">
        <v>0.6</v>
      </c>
      <c r="I24" s="109">
        <v>0.6</v>
      </c>
      <c r="J24" s="109"/>
      <c r="K24" s="160"/>
    </row>
    <row r="25" spans="1:22" ht="16.5" customHeight="1" x14ac:dyDescent="0.15">
      <c r="A25" s="150" t="s">
        <v>119</v>
      </c>
      <c r="B25" s="109"/>
      <c r="C25" s="109"/>
      <c r="D25" s="109">
        <v>1</v>
      </c>
      <c r="E25" s="109">
        <v>1</v>
      </c>
      <c r="F25" s="109">
        <v>1</v>
      </c>
      <c r="G25" s="109">
        <v>1</v>
      </c>
      <c r="H25" s="109">
        <v>1</v>
      </c>
      <c r="I25" s="109">
        <v>1</v>
      </c>
      <c r="J25" s="109"/>
      <c r="K25" s="85"/>
    </row>
    <row r="26" spans="1:22" ht="16.5" customHeight="1" x14ac:dyDescent="0.15">
      <c r="A26" s="112"/>
      <c r="B26" s="109"/>
      <c r="C26" s="109"/>
      <c r="D26" s="109"/>
      <c r="E26" s="109"/>
      <c r="F26" s="109"/>
      <c r="G26" s="109"/>
      <c r="H26" s="109"/>
      <c r="I26" s="109"/>
      <c r="J26" s="109"/>
      <c r="K26" s="85"/>
    </row>
    <row r="27" spans="1:22" ht="16.5" customHeight="1" x14ac:dyDescent="0.15">
      <c r="A27" s="112"/>
      <c r="B27" s="109"/>
      <c r="C27" s="109"/>
      <c r="D27" s="109"/>
      <c r="E27" s="109"/>
      <c r="F27" s="109"/>
      <c r="G27" s="109"/>
      <c r="H27" s="109"/>
      <c r="I27" s="109"/>
      <c r="J27" s="109"/>
      <c r="K27" s="85"/>
    </row>
    <row r="28" spans="1:22" ht="16.5" customHeight="1" x14ac:dyDescent="0.15">
      <c r="A28" s="112"/>
      <c r="B28" s="109"/>
      <c r="C28" s="109"/>
      <c r="D28" s="109"/>
      <c r="E28" s="109"/>
      <c r="F28" s="109"/>
      <c r="G28" s="109"/>
      <c r="H28" s="109"/>
      <c r="I28" s="109"/>
      <c r="J28" s="109"/>
      <c r="K28" s="85"/>
    </row>
    <row r="29" spans="1:22" ht="18" customHeight="1" x14ac:dyDescent="0.15">
      <c r="A29" s="236" t="s">
        <v>120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 x14ac:dyDescent="0.15">
      <c r="A30" s="239" t="s">
        <v>121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 x14ac:dyDescent="0.15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 x14ac:dyDescent="0.15">
      <c r="A32" s="236" t="s">
        <v>122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 x14ac:dyDescent="0.15">
      <c r="A33" s="245" t="s">
        <v>123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4.25" x14ac:dyDescent="0.15">
      <c r="A34" s="248" t="s">
        <v>124</v>
      </c>
      <c r="B34" s="249"/>
      <c r="C34" s="105" t="s">
        <v>64</v>
      </c>
      <c r="D34" s="105" t="s">
        <v>65</v>
      </c>
      <c r="E34" s="250" t="s">
        <v>125</v>
      </c>
      <c r="F34" s="251"/>
      <c r="G34" s="251"/>
      <c r="H34" s="251"/>
      <c r="I34" s="251"/>
      <c r="J34" s="251"/>
      <c r="K34" s="252"/>
    </row>
    <row r="35" spans="1:11" ht="14.25" x14ac:dyDescent="0.15">
      <c r="A35" s="253" t="s">
        <v>126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ht="14.25" x14ac:dyDescent="0.15">
      <c r="A36" s="254" t="s">
        <v>127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4.25" x14ac:dyDescent="0.15">
      <c r="A37" s="257" t="s">
        <v>128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16"/>
    </row>
    <row r="38" spans="1:11" ht="14.25" x14ac:dyDescent="0.15">
      <c r="A38" s="257" t="s">
        <v>129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16"/>
    </row>
    <row r="39" spans="1:11" ht="14.25" x14ac:dyDescent="0.15">
      <c r="A39" s="257" t="s">
        <v>130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16"/>
    </row>
    <row r="40" spans="1:11" ht="14.25" x14ac:dyDescent="0.15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16"/>
    </row>
    <row r="41" spans="1:11" ht="14.25" x14ac:dyDescent="0.1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16"/>
    </row>
    <row r="42" spans="1:11" ht="14.25" x14ac:dyDescent="0.15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16"/>
    </row>
    <row r="43" spans="1:11" ht="14.25" x14ac:dyDescent="0.15">
      <c r="A43" s="259" t="s">
        <v>131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 x14ac:dyDescent="0.15">
      <c r="A44" s="226" t="s">
        <v>132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ht="14.25" x14ac:dyDescent="0.15">
      <c r="A45" s="144" t="s">
        <v>133</v>
      </c>
      <c r="B45" s="141" t="s">
        <v>91</v>
      </c>
      <c r="C45" s="141" t="s">
        <v>92</v>
      </c>
      <c r="D45" s="141" t="s">
        <v>84</v>
      </c>
      <c r="E45" s="146" t="s">
        <v>134</v>
      </c>
      <c r="F45" s="141" t="s">
        <v>91</v>
      </c>
      <c r="G45" s="141" t="s">
        <v>92</v>
      </c>
      <c r="H45" s="141" t="s">
        <v>84</v>
      </c>
      <c r="I45" s="146" t="s">
        <v>135</v>
      </c>
      <c r="J45" s="141" t="s">
        <v>91</v>
      </c>
      <c r="K45" s="157" t="s">
        <v>92</v>
      </c>
    </row>
    <row r="46" spans="1:11" ht="14.25" x14ac:dyDescent="0.15">
      <c r="A46" s="111" t="s">
        <v>83</v>
      </c>
      <c r="B46" s="105" t="s">
        <v>91</v>
      </c>
      <c r="C46" s="105" t="s">
        <v>92</v>
      </c>
      <c r="D46" s="105" t="s">
        <v>84</v>
      </c>
      <c r="E46" s="123" t="s">
        <v>90</v>
      </c>
      <c r="F46" s="105" t="s">
        <v>91</v>
      </c>
      <c r="G46" s="105" t="s">
        <v>92</v>
      </c>
      <c r="H46" s="105" t="s">
        <v>84</v>
      </c>
      <c r="I46" s="123" t="s">
        <v>101</v>
      </c>
      <c r="J46" s="105" t="s">
        <v>91</v>
      </c>
      <c r="K46" s="106" t="s">
        <v>92</v>
      </c>
    </row>
    <row r="47" spans="1:11" ht="14.25" x14ac:dyDescent="0.15">
      <c r="A47" s="219" t="s">
        <v>94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9"/>
    </row>
    <row r="48" spans="1:11" ht="14.25" x14ac:dyDescent="0.15">
      <c r="A48" s="253" t="s">
        <v>136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spans="1:11" ht="14.25" x14ac:dyDescent="0.15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4.25" x14ac:dyDescent="0.15">
      <c r="A50" s="151" t="s">
        <v>137</v>
      </c>
      <c r="B50" s="262" t="s">
        <v>138</v>
      </c>
      <c r="C50" s="262"/>
      <c r="D50" s="152" t="s">
        <v>139</v>
      </c>
      <c r="E50" s="153" t="s">
        <v>140</v>
      </c>
      <c r="F50" s="154" t="s">
        <v>141</v>
      </c>
      <c r="G50" s="155">
        <v>45239</v>
      </c>
      <c r="H50" s="263" t="s">
        <v>142</v>
      </c>
      <c r="I50" s="264"/>
      <c r="J50" s="265" t="s">
        <v>143</v>
      </c>
      <c r="K50" s="266"/>
    </row>
    <row r="51" spans="1:11" ht="14.25" x14ac:dyDescent="0.15">
      <c r="A51" s="253" t="s">
        <v>144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</row>
    <row r="52" spans="1:11" ht="14.25" x14ac:dyDescent="0.1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 x14ac:dyDescent="0.15">
      <c r="A53" s="151" t="s">
        <v>137</v>
      </c>
      <c r="B53" s="262" t="s">
        <v>138</v>
      </c>
      <c r="C53" s="262"/>
      <c r="D53" s="152" t="s">
        <v>139</v>
      </c>
      <c r="E53" s="156"/>
      <c r="F53" s="154" t="s">
        <v>145</v>
      </c>
      <c r="G53" s="155"/>
      <c r="H53" s="263" t="s">
        <v>142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0"/>
  <sheetViews>
    <sheetView workbookViewId="0">
      <selection activeCell="K7" sqref="K7"/>
    </sheetView>
  </sheetViews>
  <sheetFormatPr defaultColWidth="9" defaultRowHeight="26.1" customHeight="1" x14ac:dyDescent="0.15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pans="1:14" ht="30" customHeight="1" x14ac:dyDescent="0.15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 x14ac:dyDescent="0.15">
      <c r="A2" s="38" t="s">
        <v>59</v>
      </c>
      <c r="B2" s="272" t="s">
        <v>60</v>
      </c>
      <c r="C2" s="272"/>
      <c r="D2" s="39" t="s">
        <v>66</v>
      </c>
      <c r="E2" s="272" t="s">
        <v>67</v>
      </c>
      <c r="F2" s="272"/>
      <c r="G2" s="272"/>
      <c r="H2" s="277"/>
      <c r="I2" s="47" t="s">
        <v>54</v>
      </c>
      <c r="J2" s="272" t="s">
        <v>55</v>
      </c>
      <c r="K2" s="272"/>
      <c r="L2" s="272"/>
      <c r="M2" s="272"/>
      <c r="N2" s="273"/>
    </row>
    <row r="3" spans="1:14" ht="29.1" customHeight="1" x14ac:dyDescent="0.15">
      <c r="A3" s="276" t="s">
        <v>147</v>
      </c>
      <c r="B3" s="274" t="s">
        <v>148</v>
      </c>
      <c r="C3" s="274"/>
      <c r="D3" s="274"/>
      <c r="E3" s="274"/>
      <c r="F3" s="274"/>
      <c r="G3" s="274"/>
      <c r="H3" s="278"/>
      <c r="I3" s="274" t="s">
        <v>149</v>
      </c>
      <c r="J3" s="274"/>
      <c r="K3" s="274"/>
      <c r="L3" s="274"/>
      <c r="M3" s="274"/>
      <c r="N3" s="275"/>
    </row>
    <row r="4" spans="1:14" ht="29.1" customHeight="1" x14ac:dyDescent="0.15">
      <c r="A4" s="276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78"/>
      <c r="I4" s="48"/>
      <c r="J4" s="48" t="s">
        <v>150</v>
      </c>
      <c r="K4" s="48" t="s">
        <v>151</v>
      </c>
      <c r="L4" s="48"/>
      <c r="M4" s="48"/>
      <c r="N4" s="49"/>
    </row>
    <row r="5" spans="1:14" ht="29.1" customHeight="1" x14ac:dyDescent="0.15">
      <c r="A5" s="276"/>
      <c r="B5" s="88" t="s">
        <v>152</v>
      </c>
      <c r="C5" s="88" t="s">
        <v>153</v>
      </c>
      <c r="D5" s="89" t="s">
        <v>154</v>
      </c>
      <c r="E5" s="88" t="s">
        <v>155</v>
      </c>
      <c r="F5" s="88" t="s">
        <v>156</v>
      </c>
      <c r="G5" s="88" t="s">
        <v>157</v>
      </c>
      <c r="H5" s="278"/>
      <c r="I5" s="50"/>
      <c r="J5" s="50" t="s">
        <v>158</v>
      </c>
      <c r="K5" s="50" t="s">
        <v>111</v>
      </c>
      <c r="L5" s="50"/>
      <c r="M5" s="50"/>
      <c r="N5" s="51"/>
    </row>
    <row r="6" spans="1:14" ht="29.1" customHeight="1" x14ac:dyDescent="0.35">
      <c r="A6" s="90" t="s">
        <v>159</v>
      </c>
      <c r="B6" s="91">
        <f>C6-1</f>
        <v>67</v>
      </c>
      <c r="C6" s="91">
        <f>D6-2</f>
        <v>68</v>
      </c>
      <c r="D6" s="89">
        <v>70</v>
      </c>
      <c r="E6" s="91">
        <f>D6+2</f>
        <v>72</v>
      </c>
      <c r="F6" s="91">
        <f>E6+2</f>
        <v>74</v>
      </c>
      <c r="G6" s="91">
        <f>F6+1</f>
        <v>75</v>
      </c>
      <c r="H6" s="278"/>
      <c r="I6" s="52"/>
      <c r="J6" s="52" t="s">
        <v>160</v>
      </c>
      <c r="K6" s="52" t="s">
        <v>161</v>
      </c>
      <c r="L6" s="52"/>
      <c r="M6" s="52"/>
      <c r="N6" s="53"/>
    </row>
    <row r="7" spans="1:14" ht="29.1" customHeight="1" x14ac:dyDescent="0.35">
      <c r="A7" s="92" t="s">
        <v>162</v>
      </c>
      <c r="B7" s="91">
        <f t="shared" ref="B7:B9" si="0">C7-4</f>
        <v>100</v>
      </c>
      <c r="C7" s="91">
        <f t="shared" ref="C7:C9" si="1">D7-4</f>
        <v>104</v>
      </c>
      <c r="D7" s="93">
        <v>108</v>
      </c>
      <c r="E7" s="91">
        <f t="shared" ref="E7:E9" si="2">D7+4</f>
        <v>112</v>
      </c>
      <c r="F7" s="91">
        <f>E7+4</f>
        <v>116</v>
      </c>
      <c r="G7" s="91">
        <f t="shared" ref="G7:G9" si="3">F7+6</f>
        <v>122</v>
      </c>
      <c r="H7" s="278"/>
      <c r="I7" s="52"/>
      <c r="J7" s="52" t="s">
        <v>163</v>
      </c>
      <c r="K7" s="52" t="s">
        <v>164</v>
      </c>
      <c r="L7" s="52"/>
      <c r="M7" s="52"/>
      <c r="N7" s="53"/>
    </row>
    <row r="8" spans="1:14" ht="29.1" customHeight="1" x14ac:dyDescent="0.35">
      <c r="A8" s="92" t="s">
        <v>165</v>
      </c>
      <c r="B8" s="91">
        <f t="shared" si="0"/>
        <v>98</v>
      </c>
      <c r="C8" s="91">
        <f t="shared" si="1"/>
        <v>102</v>
      </c>
      <c r="D8" s="93" t="s">
        <v>166</v>
      </c>
      <c r="E8" s="91">
        <f t="shared" si="2"/>
        <v>110</v>
      </c>
      <c r="F8" s="91">
        <f>E8+5</f>
        <v>115</v>
      </c>
      <c r="G8" s="91">
        <f t="shared" si="3"/>
        <v>121</v>
      </c>
      <c r="H8" s="278"/>
      <c r="I8" s="42"/>
      <c r="J8" s="42" t="s">
        <v>167</v>
      </c>
      <c r="K8" s="42" t="s">
        <v>168</v>
      </c>
      <c r="L8" s="42"/>
      <c r="M8" s="54"/>
      <c r="N8" s="133"/>
    </row>
    <row r="9" spans="1:14" ht="29.1" customHeight="1" x14ac:dyDescent="0.35">
      <c r="A9" s="92" t="s">
        <v>169</v>
      </c>
      <c r="B9" s="94">
        <f t="shared" si="0"/>
        <v>98</v>
      </c>
      <c r="C9" s="94">
        <f t="shared" si="1"/>
        <v>102</v>
      </c>
      <c r="D9" s="95" t="s">
        <v>166</v>
      </c>
      <c r="E9" s="94">
        <f t="shared" si="2"/>
        <v>110</v>
      </c>
      <c r="F9" s="94">
        <f>E9+5</f>
        <v>115</v>
      </c>
      <c r="G9" s="94">
        <f t="shared" si="3"/>
        <v>121</v>
      </c>
      <c r="H9" s="278"/>
      <c r="I9" s="42"/>
      <c r="J9" s="42" t="s">
        <v>170</v>
      </c>
      <c r="K9" s="42" t="s">
        <v>168</v>
      </c>
      <c r="L9" s="42"/>
      <c r="M9" s="54"/>
      <c r="N9" s="133"/>
    </row>
    <row r="10" spans="1:14" ht="29.1" customHeight="1" x14ac:dyDescent="0.35">
      <c r="A10" s="92" t="s">
        <v>171</v>
      </c>
      <c r="B10" s="91">
        <f>C10-1.2</f>
        <v>43.599999999999994</v>
      </c>
      <c r="C10" s="91">
        <f>D10-1.2</f>
        <v>44.8</v>
      </c>
      <c r="D10" s="89">
        <v>46</v>
      </c>
      <c r="E10" s="91">
        <f>D10+1.2</f>
        <v>47.2</v>
      </c>
      <c r="F10" s="91">
        <f>E10+1.2</f>
        <v>48.400000000000006</v>
      </c>
      <c r="G10" s="91">
        <f>F10+1.4</f>
        <v>49.800000000000004</v>
      </c>
      <c r="H10" s="278"/>
      <c r="I10" s="42"/>
      <c r="J10" s="42" t="s">
        <v>172</v>
      </c>
      <c r="K10" s="42" t="s">
        <v>173</v>
      </c>
      <c r="L10" s="42"/>
      <c r="M10" s="54"/>
      <c r="N10" s="133"/>
    </row>
    <row r="11" spans="1:14" ht="29.1" customHeight="1" x14ac:dyDescent="0.35">
      <c r="A11" s="92" t="s">
        <v>174</v>
      </c>
      <c r="B11" s="91">
        <f>C11-0.5</f>
        <v>19.5</v>
      </c>
      <c r="C11" s="91">
        <f>D11-0.5</f>
        <v>20</v>
      </c>
      <c r="D11" s="89">
        <v>20.5</v>
      </c>
      <c r="E11" s="91">
        <f t="shared" ref="E11:G11" si="4">D11+0.5</f>
        <v>21</v>
      </c>
      <c r="F11" s="91">
        <f t="shared" si="4"/>
        <v>21.5</v>
      </c>
      <c r="G11" s="91">
        <f t="shared" si="4"/>
        <v>22</v>
      </c>
      <c r="H11" s="278"/>
      <c r="I11" s="42"/>
      <c r="J11" s="42" t="s">
        <v>160</v>
      </c>
      <c r="K11" s="42" t="s">
        <v>175</v>
      </c>
      <c r="L11" s="42"/>
      <c r="M11" s="54"/>
      <c r="N11" s="133"/>
    </row>
    <row r="12" spans="1:14" ht="29.1" customHeight="1" x14ac:dyDescent="0.35">
      <c r="A12" s="92" t="s">
        <v>176</v>
      </c>
      <c r="B12" s="91">
        <f>C12-0.7</f>
        <v>18.100000000000001</v>
      </c>
      <c r="C12" s="91">
        <f>D12-0.7</f>
        <v>18.8</v>
      </c>
      <c r="D12" s="89">
        <v>19.5</v>
      </c>
      <c r="E12" s="91">
        <v>0</v>
      </c>
      <c r="F12" s="91">
        <f>E12+0.7</f>
        <v>0.7</v>
      </c>
      <c r="G12" s="91">
        <f>F12+1</f>
        <v>1.7</v>
      </c>
      <c r="H12" s="278"/>
      <c r="I12" s="52"/>
      <c r="J12" s="52" t="s">
        <v>167</v>
      </c>
      <c r="K12" s="52" t="s">
        <v>168</v>
      </c>
      <c r="L12" s="52"/>
      <c r="M12" s="56"/>
      <c r="N12" s="57"/>
    </row>
    <row r="13" spans="1:14" ht="29.1" customHeight="1" x14ac:dyDescent="0.35">
      <c r="A13" s="92" t="s">
        <v>177</v>
      </c>
      <c r="B13" s="91">
        <f>C13-0.7</f>
        <v>16.100000000000001</v>
      </c>
      <c r="C13" s="91">
        <f>D13-0.7</f>
        <v>16.8</v>
      </c>
      <c r="D13" s="89">
        <v>17.5</v>
      </c>
      <c r="E13" s="91">
        <f>D13+0.7</f>
        <v>18.2</v>
      </c>
      <c r="F13" s="91">
        <f>E13+0.7</f>
        <v>18.899999999999999</v>
      </c>
      <c r="G13" s="91">
        <f>F13+1</f>
        <v>19.899999999999999</v>
      </c>
      <c r="H13" s="278"/>
      <c r="I13" s="42"/>
      <c r="J13" s="42" t="s">
        <v>167</v>
      </c>
      <c r="K13" s="42" t="s">
        <v>178</v>
      </c>
      <c r="L13" s="42"/>
      <c r="M13" s="54"/>
      <c r="N13" s="134"/>
    </row>
    <row r="14" spans="1:14" ht="29.1" customHeight="1" x14ac:dyDescent="0.35">
      <c r="A14" s="92" t="s">
        <v>179</v>
      </c>
      <c r="B14" s="91">
        <f>C14-1</f>
        <v>45</v>
      </c>
      <c r="C14" s="91">
        <f>D14-1</f>
        <v>46</v>
      </c>
      <c r="D14" s="89">
        <v>47</v>
      </c>
      <c r="E14" s="91">
        <f>D14+1</f>
        <v>48</v>
      </c>
      <c r="F14" s="91">
        <f>E14+1</f>
        <v>49</v>
      </c>
      <c r="G14" s="91">
        <f>F14+1.5</f>
        <v>50.5</v>
      </c>
      <c r="H14" s="278"/>
      <c r="I14" s="42"/>
      <c r="J14" s="42" t="s">
        <v>160</v>
      </c>
      <c r="K14" s="42" t="s">
        <v>161</v>
      </c>
      <c r="L14" s="42"/>
      <c r="M14" s="54"/>
      <c r="N14" s="133"/>
    </row>
    <row r="15" spans="1:14" ht="29.1" customHeight="1" x14ac:dyDescent="0.35">
      <c r="A15" s="97" t="s">
        <v>180</v>
      </c>
      <c r="B15" s="91">
        <f t="shared" ref="B15:B17" si="5">C15</f>
        <v>14</v>
      </c>
      <c r="C15" s="91">
        <f>D15-0.5</f>
        <v>14</v>
      </c>
      <c r="D15" s="89">
        <v>14.5</v>
      </c>
      <c r="E15" s="91">
        <f t="shared" ref="E15:G15" si="6">D15+0.5</f>
        <v>15</v>
      </c>
      <c r="F15" s="91">
        <f t="shared" si="6"/>
        <v>15.5</v>
      </c>
      <c r="G15" s="91">
        <f t="shared" si="6"/>
        <v>16</v>
      </c>
      <c r="H15" s="278"/>
      <c r="I15" s="42"/>
      <c r="J15" s="42" t="s">
        <v>167</v>
      </c>
      <c r="K15" s="42" t="s">
        <v>168</v>
      </c>
      <c r="L15" s="42"/>
      <c r="M15" s="54"/>
      <c r="N15" s="133"/>
    </row>
    <row r="16" spans="1:14" ht="29.1" customHeight="1" x14ac:dyDescent="0.35">
      <c r="A16" s="97" t="s">
        <v>181</v>
      </c>
      <c r="B16" s="91">
        <f t="shared" si="5"/>
        <v>2.5</v>
      </c>
      <c r="C16" s="91">
        <f>D16</f>
        <v>2.5</v>
      </c>
      <c r="D16" s="89">
        <v>2.5</v>
      </c>
      <c r="E16" s="91">
        <f>D16</f>
        <v>2.5</v>
      </c>
      <c r="F16" s="91">
        <f>D16</f>
        <v>2.5</v>
      </c>
      <c r="G16" s="91">
        <f>D16</f>
        <v>2.5</v>
      </c>
      <c r="H16" s="278"/>
      <c r="I16" s="42"/>
      <c r="J16" s="42" t="s">
        <v>167</v>
      </c>
      <c r="K16" s="42" t="s">
        <v>168</v>
      </c>
      <c r="L16" s="42"/>
      <c r="M16" s="54"/>
      <c r="N16" s="55"/>
    </row>
    <row r="17" spans="1:14" ht="29.1" customHeight="1" x14ac:dyDescent="0.35">
      <c r="A17" s="97" t="s">
        <v>182</v>
      </c>
      <c r="B17" s="91">
        <f t="shared" si="5"/>
        <v>1.8</v>
      </c>
      <c r="C17" s="91">
        <f>D17</f>
        <v>1.8</v>
      </c>
      <c r="D17" s="89">
        <v>1.8</v>
      </c>
      <c r="E17" s="91">
        <f>D17</f>
        <v>1.8</v>
      </c>
      <c r="F17" s="91">
        <f>D17</f>
        <v>1.8</v>
      </c>
      <c r="G17" s="91">
        <f>D17</f>
        <v>1.8</v>
      </c>
      <c r="H17" s="278"/>
      <c r="I17" s="42"/>
      <c r="J17" s="42" t="s">
        <v>183</v>
      </c>
      <c r="K17" s="42" t="s">
        <v>184</v>
      </c>
      <c r="L17" s="42"/>
      <c r="M17" s="54"/>
      <c r="N17" s="135"/>
    </row>
    <row r="18" spans="1:14" ht="14.25" x14ac:dyDescent="0.15">
      <c r="A18" s="130" t="s">
        <v>125</v>
      </c>
      <c r="B18" s="131"/>
      <c r="C18" s="131"/>
      <c r="D18" s="132"/>
      <c r="E18" s="132"/>
      <c r="F18" s="132"/>
      <c r="G18" s="132"/>
      <c r="H18" s="46"/>
      <c r="I18" s="46"/>
      <c r="J18" s="46"/>
      <c r="K18" s="46"/>
      <c r="L18" s="46"/>
      <c r="M18" s="46"/>
      <c r="N18" s="46"/>
    </row>
    <row r="19" spans="1:14" ht="14.25" x14ac:dyDescent="0.15">
      <c r="A19" s="45" t="s">
        <v>185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 ht="14.25" x14ac:dyDescent="0.15">
      <c r="A20" s="46"/>
      <c r="B20" s="46"/>
      <c r="C20" s="46"/>
      <c r="D20" s="46"/>
      <c r="E20" s="46"/>
      <c r="F20" s="46"/>
      <c r="G20" s="46"/>
      <c r="H20" s="46"/>
      <c r="I20" s="44" t="s">
        <v>186</v>
      </c>
      <c r="J20" s="60"/>
      <c r="K20" s="44" t="s">
        <v>187</v>
      </c>
      <c r="L20" s="44"/>
      <c r="M20" s="44" t="s">
        <v>188</v>
      </c>
      <c r="N20" s="45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61"/>
  <sheetViews>
    <sheetView topLeftCell="A29" zoomScaleNormal="100" zoomScalePageLayoutView="125" workbookViewId="0">
      <selection activeCell="N36" sqref="N36"/>
    </sheetView>
  </sheetViews>
  <sheetFormatPr defaultColWidth="10" defaultRowHeight="16.5" customHeight="1" x14ac:dyDescent="0.15"/>
  <cols>
    <col min="1" max="16384" width="10" style="61"/>
  </cols>
  <sheetData>
    <row r="1" spans="1:11" ht="22.5" customHeight="1" x14ac:dyDescent="0.15">
      <c r="A1" s="279" t="s">
        <v>189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7.25" customHeight="1" x14ac:dyDescent="0.15">
      <c r="A2" s="100" t="s">
        <v>50</v>
      </c>
      <c r="B2" s="198" t="s">
        <v>51</v>
      </c>
      <c r="C2" s="198"/>
      <c r="D2" s="199" t="s">
        <v>52</v>
      </c>
      <c r="E2" s="199"/>
      <c r="F2" s="200" t="s">
        <v>190</v>
      </c>
      <c r="G2" s="200"/>
      <c r="H2" s="101" t="s">
        <v>54</v>
      </c>
      <c r="I2" s="201" t="s">
        <v>55</v>
      </c>
      <c r="J2" s="201"/>
      <c r="K2" s="202"/>
    </row>
    <row r="3" spans="1:11" ht="16.5" customHeight="1" x14ac:dyDescent="0.15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spans="1:11" ht="16.5" customHeight="1" x14ac:dyDescent="0.15">
      <c r="A4" s="104" t="s">
        <v>59</v>
      </c>
      <c r="B4" s="209" t="s">
        <v>60</v>
      </c>
      <c r="C4" s="210"/>
      <c r="D4" s="211" t="s">
        <v>61</v>
      </c>
      <c r="E4" s="212"/>
      <c r="F4" s="213" t="s">
        <v>191</v>
      </c>
      <c r="G4" s="214"/>
      <c r="H4" s="211" t="s">
        <v>192</v>
      </c>
      <c r="I4" s="212"/>
      <c r="J4" s="105" t="s">
        <v>64</v>
      </c>
      <c r="K4" s="106" t="s">
        <v>65</v>
      </c>
    </row>
    <row r="5" spans="1:11" ht="16.5" customHeight="1" x14ac:dyDescent="0.15">
      <c r="A5" s="108" t="s">
        <v>66</v>
      </c>
      <c r="B5" s="209" t="s">
        <v>67</v>
      </c>
      <c r="C5" s="210"/>
      <c r="D5" s="211" t="s">
        <v>193</v>
      </c>
      <c r="E5" s="212"/>
      <c r="F5" s="280">
        <v>1.01</v>
      </c>
      <c r="G5" s="214"/>
      <c r="H5" s="211" t="s">
        <v>194</v>
      </c>
      <c r="I5" s="212"/>
      <c r="J5" s="105" t="s">
        <v>64</v>
      </c>
      <c r="K5" s="106" t="s">
        <v>65</v>
      </c>
    </row>
    <row r="6" spans="1:11" ht="16.5" customHeight="1" x14ac:dyDescent="0.15">
      <c r="A6" s="104" t="s">
        <v>70</v>
      </c>
      <c r="B6" s="67">
        <v>4</v>
      </c>
      <c r="C6" s="110">
        <v>6</v>
      </c>
      <c r="D6" s="211" t="s">
        <v>195</v>
      </c>
      <c r="E6" s="212"/>
      <c r="F6" s="280">
        <v>0.2</v>
      </c>
      <c r="G6" s="214"/>
      <c r="H6" s="281" t="s">
        <v>196</v>
      </c>
      <c r="I6" s="282"/>
      <c r="J6" s="282"/>
      <c r="K6" s="283"/>
    </row>
    <row r="7" spans="1:11" ht="16.5" customHeight="1" x14ac:dyDescent="0.15">
      <c r="A7" s="104" t="s">
        <v>73</v>
      </c>
      <c r="B7" s="215" t="s">
        <v>197</v>
      </c>
      <c r="C7" s="216"/>
      <c r="D7" s="104" t="s">
        <v>198</v>
      </c>
      <c r="E7" s="107"/>
      <c r="F7" s="280">
        <v>0.05</v>
      </c>
      <c r="G7" s="214"/>
      <c r="H7" s="284"/>
      <c r="I7" s="209"/>
      <c r="J7" s="209"/>
      <c r="K7" s="210"/>
    </row>
    <row r="8" spans="1:11" ht="16.5" customHeight="1" x14ac:dyDescent="0.15">
      <c r="A8" s="113"/>
      <c r="B8" s="217"/>
      <c r="C8" s="218"/>
      <c r="D8" s="219" t="s">
        <v>76</v>
      </c>
      <c r="E8" s="220"/>
      <c r="F8" s="221"/>
      <c r="G8" s="222"/>
      <c r="H8" s="285"/>
      <c r="I8" s="286"/>
      <c r="J8" s="286"/>
      <c r="K8" s="287"/>
    </row>
    <row r="9" spans="1:11" ht="16.5" customHeight="1" x14ac:dyDescent="0.15">
      <c r="A9" s="288" t="s">
        <v>199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15">
      <c r="A10" s="114" t="s">
        <v>80</v>
      </c>
      <c r="B10" s="115" t="s">
        <v>81</v>
      </c>
      <c r="C10" s="116" t="s">
        <v>82</v>
      </c>
      <c r="D10" s="117"/>
      <c r="E10" s="118" t="s">
        <v>85</v>
      </c>
      <c r="F10" s="115" t="s">
        <v>81</v>
      </c>
      <c r="G10" s="116" t="s">
        <v>82</v>
      </c>
      <c r="H10" s="115"/>
      <c r="I10" s="118" t="s">
        <v>83</v>
      </c>
      <c r="J10" s="115" t="s">
        <v>81</v>
      </c>
      <c r="K10" s="129" t="s">
        <v>82</v>
      </c>
    </row>
    <row r="11" spans="1:11" ht="16.5" customHeight="1" x14ac:dyDescent="0.15">
      <c r="A11" s="108" t="s">
        <v>86</v>
      </c>
      <c r="B11" s="119" t="s">
        <v>81</v>
      </c>
      <c r="C11" s="105" t="s">
        <v>82</v>
      </c>
      <c r="D11" s="120"/>
      <c r="E11" s="121" t="s">
        <v>88</v>
      </c>
      <c r="F11" s="119" t="s">
        <v>81</v>
      </c>
      <c r="G11" s="105" t="s">
        <v>82</v>
      </c>
      <c r="H11" s="119"/>
      <c r="I11" s="121" t="s">
        <v>93</v>
      </c>
      <c r="J11" s="119" t="s">
        <v>81</v>
      </c>
      <c r="K11" s="106" t="s">
        <v>82</v>
      </c>
    </row>
    <row r="12" spans="1:11" ht="16.5" customHeight="1" x14ac:dyDescent="0.15">
      <c r="A12" s="219" t="s">
        <v>125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9"/>
    </row>
    <row r="13" spans="1:11" ht="16.5" customHeight="1" x14ac:dyDescent="0.15">
      <c r="A13" s="289" t="s">
        <v>200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 x14ac:dyDescent="0.15">
      <c r="A14" s="290" t="s">
        <v>201</v>
      </c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 x14ac:dyDescent="0.15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 x14ac:dyDescent="0.15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 x14ac:dyDescent="0.15">
      <c r="A17" s="289" t="s">
        <v>202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 x14ac:dyDescent="0.15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 x14ac:dyDescent="0.15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 x14ac:dyDescent="0.15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 x14ac:dyDescent="0.15">
      <c r="A21" s="301" t="s">
        <v>122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15">
      <c r="A22" s="302" t="s">
        <v>123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 x14ac:dyDescent="0.15">
      <c r="A23" s="248" t="s">
        <v>124</v>
      </c>
      <c r="B23" s="249"/>
      <c r="C23" s="105" t="s">
        <v>64</v>
      </c>
      <c r="D23" s="105" t="s">
        <v>65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15">
      <c r="A24" s="211" t="s">
        <v>203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spans="1:11" ht="16.5" customHeight="1" x14ac:dyDescent="0.15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 x14ac:dyDescent="0.15">
      <c r="A26" s="288" t="s">
        <v>132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 x14ac:dyDescent="0.15">
      <c r="A27" s="102" t="s">
        <v>133</v>
      </c>
      <c r="B27" s="116" t="s">
        <v>91</v>
      </c>
      <c r="C27" s="116" t="s">
        <v>92</v>
      </c>
      <c r="D27" s="116" t="s">
        <v>84</v>
      </c>
      <c r="E27" s="103" t="s">
        <v>134</v>
      </c>
      <c r="F27" s="116" t="s">
        <v>91</v>
      </c>
      <c r="G27" s="116" t="s">
        <v>92</v>
      </c>
      <c r="H27" s="116" t="s">
        <v>84</v>
      </c>
      <c r="I27" s="103" t="s">
        <v>135</v>
      </c>
      <c r="J27" s="116" t="s">
        <v>91</v>
      </c>
      <c r="K27" s="129" t="s">
        <v>92</v>
      </c>
    </row>
    <row r="28" spans="1:11" ht="16.5" customHeight="1" x14ac:dyDescent="0.15">
      <c r="A28" s="111" t="s">
        <v>83</v>
      </c>
      <c r="B28" s="105" t="s">
        <v>91</v>
      </c>
      <c r="C28" s="105" t="s">
        <v>92</v>
      </c>
      <c r="D28" s="105" t="s">
        <v>84</v>
      </c>
      <c r="E28" s="123" t="s">
        <v>90</v>
      </c>
      <c r="F28" s="105" t="s">
        <v>91</v>
      </c>
      <c r="G28" s="105" t="s">
        <v>92</v>
      </c>
      <c r="H28" s="105" t="s">
        <v>84</v>
      </c>
      <c r="I28" s="123" t="s">
        <v>101</v>
      </c>
      <c r="J28" s="105" t="s">
        <v>91</v>
      </c>
      <c r="K28" s="106" t="s">
        <v>92</v>
      </c>
    </row>
    <row r="29" spans="1:11" ht="16.5" customHeight="1" x14ac:dyDescent="0.15">
      <c r="A29" s="211" t="s">
        <v>94</v>
      </c>
      <c r="B29" s="249"/>
      <c r="C29" s="249"/>
      <c r="D29" s="249"/>
      <c r="E29" s="249"/>
      <c r="F29" s="249"/>
      <c r="G29" s="249"/>
      <c r="H29" s="249"/>
      <c r="I29" s="249"/>
      <c r="J29" s="249"/>
      <c r="K29" s="308"/>
    </row>
    <row r="30" spans="1:11" ht="16.5" customHeight="1" x14ac:dyDescent="0.15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 x14ac:dyDescent="0.15">
      <c r="A31" s="288" t="s">
        <v>204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 x14ac:dyDescent="0.15">
      <c r="A32" s="309" t="s">
        <v>365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spans="1:11" ht="17.25" customHeight="1" x14ac:dyDescent="0.15">
      <c r="A33" s="312" t="s">
        <v>363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16"/>
    </row>
    <row r="34" spans="1:11" ht="17.25" customHeight="1" x14ac:dyDescent="0.15">
      <c r="A34" s="312" t="s">
        <v>360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16"/>
    </row>
    <row r="35" spans="1:11" ht="17.25" customHeight="1" x14ac:dyDescent="0.15">
      <c r="A35" s="312" t="s">
        <v>362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16"/>
    </row>
    <row r="36" spans="1:11" ht="17.25" customHeight="1" x14ac:dyDescent="0.15">
      <c r="A36" s="312" t="s">
        <v>355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16"/>
    </row>
    <row r="37" spans="1:11" ht="17.25" customHeight="1" x14ac:dyDescent="0.15">
      <c r="A37" s="312" t="s">
        <v>356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16"/>
    </row>
    <row r="38" spans="1:11" ht="17.25" customHeight="1" x14ac:dyDescent="0.15">
      <c r="A38" s="312" t="s">
        <v>357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16"/>
    </row>
    <row r="39" spans="1:11" ht="17.25" customHeight="1" x14ac:dyDescent="0.15">
      <c r="A39" s="312" t="s">
        <v>358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16"/>
    </row>
    <row r="40" spans="1:11" ht="17.25" customHeight="1" x14ac:dyDescent="0.15">
      <c r="A40" s="312" t="s">
        <v>359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16"/>
    </row>
    <row r="41" spans="1:11" ht="17.25" customHeight="1" x14ac:dyDescent="0.15">
      <c r="A41" s="312" t="s">
        <v>361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16"/>
    </row>
    <row r="42" spans="1:11" ht="17.25" customHeight="1" x14ac:dyDescent="0.15">
      <c r="A42" s="312" t="s">
        <v>364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16"/>
    </row>
    <row r="43" spans="1:11" ht="17.25" customHeight="1" x14ac:dyDescent="0.15">
      <c r="A43" s="313" t="s">
        <v>131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7.25" customHeight="1" x14ac:dyDescent="0.15">
      <c r="A44" s="330" t="s">
        <v>420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spans="1:11" ht="17.25" customHeight="1" x14ac:dyDescent="0.15">
      <c r="A45" s="330" t="s">
        <v>415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1"/>
    </row>
    <row r="46" spans="1:11" ht="17.25" customHeight="1" x14ac:dyDescent="0.15">
      <c r="A46" s="330" t="s">
        <v>416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</row>
    <row r="47" spans="1:11" ht="17.25" customHeight="1" x14ac:dyDescent="0.15">
      <c r="A47" s="330" t="s">
        <v>417</v>
      </c>
      <c r="B47" s="331"/>
      <c r="C47" s="331"/>
      <c r="D47" s="331"/>
      <c r="E47" s="331"/>
      <c r="F47" s="331"/>
      <c r="G47" s="331"/>
      <c r="H47" s="331"/>
      <c r="I47" s="331"/>
      <c r="J47" s="331"/>
      <c r="K47" s="331"/>
    </row>
    <row r="48" spans="1:11" ht="17.25" customHeight="1" x14ac:dyDescent="0.15">
      <c r="A48" s="330" t="s">
        <v>418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spans="1:11" ht="17.25" customHeight="1" x14ac:dyDescent="0.15">
      <c r="A49" s="330" t="s">
        <v>419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1"/>
    </row>
    <row r="50" spans="1:11" ht="17.25" customHeight="1" x14ac:dyDescent="0.15">
      <c r="A50" s="332" t="s">
        <v>421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33"/>
    </row>
    <row r="51" spans="1:11" ht="17.25" customHeight="1" thickBot="1" x14ac:dyDescent="0.2">
      <c r="A51" s="334" t="s">
        <v>422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spans="1:11" ht="17.25" customHeight="1" x14ac:dyDescent="0.15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37"/>
    </row>
    <row r="53" spans="1:11" ht="16.5" customHeight="1" x14ac:dyDescent="0.15">
      <c r="A53" s="288" t="s">
        <v>205</v>
      </c>
      <c r="B53" s="288"/>
      <c r="C53" s="288"/>
      <c r="D53" s="288"/>
      <c r="E53" s="288"/>
      <c r="F53" s="288"/>
      <c r="G53" s="288"/>
      <c r="H53" s="288"/>
      <c r="I53" s="288"/>
      <c r="J53" s="288"/>
      <c r="K53" s="288"/>
    </row>
    <row r="54" spans="1:11" ht="18" customHeight="1" x14ac:dyDescent="0.15">
      <c r="A54" s="316" t="s">
        <v>125</v>
      </c>
      <c r="B54" s="317"/>
      <c r="C54" s="317"/>
      <c r="D54" s="317"/>
      <c r="E54" s="317"/>
      <c r="F54" s="317"/>
      <c r="G54" s="317"/>
      <c r="H54" s="317"/>
      <c r="I54" s="317"/>
      <c r="J54" s="317"/>
      <c r="K54" s="318"/>
    </row>
    <row r="55" spans="1:11" ht="18" customHeight="1" x14ac:dyDescent="0.15">
      <c r="A55" s="316"/>
      <c r="B55" s="317"/>
      <c r="C55" s="317"/>
      <c r="D55" s="317"/>
      <c r="E55" s="317"/>
      <c r="F55" s="317"/>
      <c r="G55" s="317"/>
      <c r="H55" s="317"/>
      <c r="I55" s="317"/>
      <c r="J55" s="317"/>
      <c r="K55" s="318"/>
    </row>
    <row r="56" spans="1:11" ht="18" customHeight="1" x14ac:dyDescent="0.15">
      <c r="A56" s="305"/>
      <c r="B56" s="306"/>
      <c r="C56" s="306"/>
      <c r="D56" s="306"/>
      <c r="E56" s="306"/>
      <c r="F56" s="306"/>
      <c r="G56" s="306"/>
      <c r="H56" s="306"/>
      <c r="I56" s="306"/>
      <c r="J56" s="306"/>
      <c r="K56" s="307"/>
    </row>
    <row r="57" spans="1:11" ht="21" customHeight="1" x14ac:dyDescent="0.15">
      <c r="A57" s="124" t="s">
        <v>137</v>
      </c>
      <c r="B57" s="319" t="s">
        <v>138</v>
      </c>
      <c r="C57" s="319"/>
      <c r="D57" s="125" t="s">
        <v>139</v>
      </c>
      <c r="E57" s="126" t="s">
        <v>140</v>
      </c>
      <c r="F57" s="125" t="s">
        <v>141</v>
      </c>
      <c r="G57" s="127">
        <v>45252</v>
      </c>
      <c r="H57" s="320" t="s">
        <v>142</v>
      </c>
      <c r="I57" s="320"/>
      <c r="J57" s="319" t="s">
        <v>143</v>
      </c>
      <c r="K57" s="321"/>
    </row>
    <row r="58" spans="1:11" ht="16.5" customHeight="1" x14ac:dyDescent="0.15">
      <c r="A58" s="226" t="s">
        <v>144</v>
      </c>
      <c r="B58" s="227"/>
      <c r="C58" s="227"/>
      <c r="D58" s="227"/>
      <c r="E58" s="227"/>
      <c r="F58" s="227"/>
      <c r="G58" s="227"/>
      <c r="H58" s="227"/>
      <c r="I58" s="227"/>
      <c r="J58" s="227"/>
      <c r="K58" s="228"/>
    </row>
    <row r="59" spans="1:11" ht="16.5" customHeight="1" x14ac:dyDescent="0.15">
      <c r="A59" s="322"/>
      <c r="B59" s="323"/>
      <c r="C59" s="323"/>
      <c r="D59" s="323"/>
      <c r="E59" s="323"/>
      <c r="F59" s="323"/>
      <c r="G59" s="323"/>
      <c r="H59" s="323"/>
      <c r="I59" s="323"/>
      <c r="J59" s="323"/>
      <c r="K59" s="324"/>
    </row>
    <row r="60" spans="1:11" ht="16.5" customHeight="1" x14ac:dyDescent="0.15">
      <c r="A60" s="325"/>
      <c r="B60" s="326"/>
      <c r="C60" s="326"/>
      <c r="D60" s="326"/>
      <c r="E60" s="326"/>
      <c r="F60" s="326"/>
      <c r="G60" s="326"/>
      <c r="H60" s="326"/>
      <c r="I60" s="326"/>
      <c r="J60" s="326"/>
      <c r="K60" s="327"/>
    </row>
    <row r="61" spans="1:11" ht="21" customHeight="1" x14ac:dyDescent="0.15">
      <c r="A61" s="124" t="s">
        <v>137</v>
      </c>
      <c r="B61" s="319" t="s">
        <v>138</v>
      </c>
      <c r="C61" s="319"/>
      <c r="D61" s="125" t="s">
        <v>139</v>
      </c>
      <c r="E61" s="125"/>
      <c r="F61" s="125" t="s">
        <v>141</v>
      </c>
      <c r="G61" s="125"/>
      <c r="H61" s="320" t="s">
        <v>142</v>
      </c>
      <c r="I61" s="320"/>
      <c r="J61" s="328"/>
      <c r="K61" s="329"/>
    </row>
  </sheetData>
  <mergeCells count="92">
    <mergeCell ref="A49:K49"/>
    <mergeCell ref="A50:K50"/>
    <mergeCell ref="A51:K51"/>
    <mergeCell ref="A52:K52"/>
    <mergeCell ref="A44:K44"/>
    <mergeCell ref="A45:K45"/>
    <mergeCell ref="A46:K46"/>
    <mergeCell ref="A47:K47"/>
    <mergeCell ref="A48:K48"/>
    <mergeCell ref="A58:K58"/>
    <mergeCell ref="A59:K59"/>
    <mergeCell ref="A60:K60"/>
    <mergeCell ref="B61:C61"/>
    <mergeCell ref="H61:I61"/>
    <mergeCell ref="J61:K61"/>
    <mergeCell ref="A53:K53"/>
    <mergeCell ref="A54:K54"/>
    <mergeCell ref="A55:K55"/>
    <mergeCell ref="A56:K56"/>
    <mergeCell ref="B57:C57"/>
    <mergeCell ref="H57:I57"/>
    <mergeCell ref="J57:K57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56</xdr:row>
                    <xdr:rowOff>0</xdr:rowOff>
                  </from>
                  <to>
                    <xdr:col>252</xdr:col>
                    <xdr:colOff>304800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56</xdr:row>
                    <xdr:rowOff>0</xdr:rowOff>
                  </from>
                  <to>
                    <xdr:col>252</xdr:col>
                    <xdr:colOff>390525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0" name="Check Box 58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1" name="Check Box 59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2" name="Check Box 60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3" name="Check Box 61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4" name="Check Box 62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5" name="Check Box 63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6" name="Check Box 64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7" name="Check Box 65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8" name="Check Box 66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9" name="Check Box 67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0" name="Check Box 68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1" name="Check Box 69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2" name="Check Box 70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3" name="Check Box 71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4" name="Check Box 72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D664-AD02-423C-943A-5A41F0359E94}">
  <dimension ref="A1:N18"/>
  <sheetViews>
    <sheetView zoomScale="90" zoomScaleNormal="90" workbookViewId="0">
      <selection sqref="A1:XFD1048576"/>
    </sheetView>
  </sheetViews>
  <sheetFormatPr defaultColWidth="9" defaultRowHeight="26.1" customHeight="1" x14ac:dyDescent="0.15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pans="1:14" ht="30" customHeight="1" thickBot="1" x14ac:dyDescent="0.2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 thickTop="1" x14ac:dyDescent="0.15">
      <c r="A2" s="38" t="s">
        <v>59</v>
      </c>
      <c r="B2" s="272" t="s">
        <v>60</v>
      </c>
      <c r="C2" s="272"/>
      <c r="D2" s="39" t="s">
        <v>66</v>
      </c>
      <c r="E2" s="272" t="s">
        <v>67</v>
      </c>
      <c r="F2" s="272"/>
      <c r="G2" s="272"/>
      <c r="H2" s="277"/>
      <c r="I2" s="47" t="s">
        <v>54</v>
      </c>
      <c r="J2" s="272" t="s">
        <v>55</v>
      </c>
      <c r="K2" s="272"/>
      <c r="L2" s="272"/>
      <c r="M2" s="272"/>
      <c r="N2" s="273"/>
    </row>
    <row r="3" spans="1:14" ht="29.1" customHeight="1" x14ac:dyDescent="0.15">
      <c r="A3" s="276" t="s">
        <v>147</v>
      </c>
      <c r="B3" s="274" t="s">
        <v>148</v>
      </c>
      <c r="C3" s="274"/>
      <c r="D3" s="274"/>
      <c r="E3" s="274"/>
      <c r="F3" s="274"/>
      <c r="G3" s="274"/>
      <c r="H3" s="278"/>
      <c r="I3" s="274" t="s">
        <v>149</v>
      </c>
      <c r="J3" s="274"/>
      <c r="K3" s="274"/>
      <c r="L3" s="274"/>
      <c r="M3" s="274"/>
      <c r="N3" s="275"/>
    </row>
    <row r="4" spans="1:14" ht="29.1" customHeight="1" x14ac:dyDescent="0.15">
      <c r="A4" s="276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78"/>
      <c r="I4" s="40" t="s">
        <v>108</v>
      </c>
      <c r="J4" s="40" t="s">
        <v>109</v>
      </c>
      <c r="K4" s="41" t="s">
        <v>110</v>
      </c>
      <c r="L4" s="40" t="s">
        <v>111</v>
      </c>
      <c r="M4" s="40" t="s">
        <v>112</v>
      </c>
      <c r="N4" s="40" t="s">
        <v>113</v>
      </c>
    </row>
    <row r="5" spans="1:14" ht="29.1" customHeight="1" x14ac:dyDescent="0.15">
      <c r="A5" s="276"/>
      <c r="B5" s="88" t="s">
        <v>152</v>
      </c>
      <c r="C5" s="88" t="s">
        <v>153</v>
      </c>
      <c r="D5" s="89" t="s">
        <v>154</v>
      </c>
      <c r="E5" s="88" t="s">
        <v>155</v>
      </c>
      <c r="F5" s="88" t="s">
        <v>156</v>
      </c>
      <c r="G5" s="88" t="s">
        <v>157</v>
      </c>
      <c r="H5" s="278"/>
      <c r="I5" s="187" t="s">
        <v>402</v>
      </c>
      <c r="J5" s="187" t="s">
        <v>392</v>
      </c>
      <c r="K5" s="187" t="s">
        <v>383</v>
      </c>
      <c r="L5" s="187" t="s">
        <v>383</v>
      </c>
      <c r="M5" s="187" t="s">
        <v>395</v>
      </c>
      <c r="N5" s="187" t="s">
        <v>409</v>
      </c>
    </row>
    <row r="6" spans="1:14" ht="29.1" customHeight="1" x14ac:dyDescent="0.35">
      <c r="A6" s="90" t="s">
        <v>159</v>
      </c>
      <c r="B6" s="91">
        <f>C6-1</f>
        <v>67</v>
      </c>
      <c r="C6" s="91">
        <f>D6-2</f>
        <v>68</v>
      </c>
      <c r="D6" s="89">
        <v>70</v>
      </c>
      <c r="E6" s="91">
        <f>D6+2</f>
        <v>72</v>
      </c>
      <c r="F6" s="91">
        <f>E6+2</f>
        <v>74</v>
      </c>
      <c r="G6" s="91">
        <f>F6+1</f>
        <v>75</v>
      </c>
      <c r="H6" s="278"/>
      <c r="I6" s="182" t="s">
        <v>403</v>
      </c>
      <c r="J6" s="182" t="s">
        <v>393</v>
      </c>
      <c r="K6" s="182" t="s">
        <v>389</v>
      </c>
      <c r="L6" s="182" t="s">
        <v>384</v>
      </c>
      <c r="M6" s="182" t="s">
        <v>396</v>
      </c>
      <c r="N6" s="182" t="s">
        <v>410</v>
      </c>
    </row>
    <row r="7" spans="1:14" ht="29.1" customHeight="1" x14ac:dyDescent="0.35">
      <c r="A7" s="92" t="s">
        <v>162</v>
      </c>
      <c r="B7" s="91">
        <f t="shared" ref="B7:C8" si="0">C7-4</f>
        <v>100</v>
      </c>
      <c r="C7" s="91">
        <f t="shared" si="0"/>
        <v>104</v>
      </c>
      <c r="D7" s="93">
        <v>108</v>
      </c>
      <c r="E7" s="91">
        <f t="shared" ref="E7:E8" si="1">D7+4</f>
        <v>112</v>
      </c>
      <c r="F7" s="91">
        <f>E7+4</f>
        <v>116</v>
      </c>
      <c r="G7" s="91">
        <f t="shared" ref="G7:G8" si="2">F7+6</f>
        <v>122</v>
      </c>
      <c r="H7" s="278"/>
      <c r="I7" s="182" t="s">
        <v>404</v>
      </c>
      <c r="J7" s="182" t="s">
        <v>386</v>
      </c>
      <c r="K7" s="182" t="s">
        <v>386</v>
      </c>
      <c r="L7" s="182" t="s">
        <v>385</v>
      </c>
      <c r="M7" s="182" t="s">
        <v>397</v>
      </c>
      <c r="N7" s="182" t="s">
        <v>411</v>
      </c>
    </row>
    <row r="8" spans="1:14" ht="29.1" customHeight="1" x14ac:dyDescent="0.35">
      <c r="A8" s="92" t="s">
        <v>169</v>
      </c>
      <c r="B8" s="94">
        <f t="shared" si="0"/>
        <v>98</v>
      </c>
      <c r="C8" s="94">
        <f t="shared" si="0"/>
        <v>102</v>
      </c>
      <c r="D8" s="95" t="s">
        <v>166</v>
      </c>
      <c r="E8" s="94">
        <f t="shared" si="1"/>
        <v>110</v>
      </c>
      <c r="F8" s="94">
        <f>E8+5</f>
        <v>115</v>
      </c>
      <c r="G8" s="94">
        <f t="shared" si="2"/>
        <v>121</v>
      </c>
      <c r="H8" s="278"/>
      <c r="I8" s="183" t="s">
        <v>405</v>
      </c>
      <c r="J8" s="183" t="s">
        <v>389</v>
      </c>
      <c r="K8" s="183" t="s">
        <v>386</v>
      </c>
      <c r="L8" s="183" t="s">
        <v>386</v>
      </c>
      <c r="M8" s="184" t="s">
        <v>398</v>
      </c>
      <c r="N8" s="184" t="s">
        <v>412</v>
      </c>
    </row>
    <row r="9" spans="1:14" ht="29.1" customHeight="1" x14ac:dyDescent="0.35">
      <c r="A9" s="92" t="s">
        <v>171</v>
      </c>
      <c r="B9" s="91">
        <f>C9-1.2</f>
        <v>43.599999999999994</v>
      </c>
      <c r="C9" s="91">
        <f>D9-1.2</f>
        <v>44.8</v>
      </c>
      <c r="D9" s="89">
        <v>46</v>
      </c>
      <c r="E9" s="91">
        <f>D9+1.2</f>
        <v>47.2</v>
      </c>
      <c r="F9" s="91">
        <f>E9+1.2</f>
        <v>48.400000000000006</v>
      </c>
      <c r="G9" s="91">
        <f>F9+1.4</f>
        <v>49.800000000000004</v>
      </c>
      <c r="H9" s="278"/>
      <c r="I9" s="183" t="s">
        <v>397</v>
      </c>
      <c r="J9" s="183" t="s">
        <v>389</v>
      </c>
      <c r="K9" s="183" t="s">
        <v>389</v>
      </c>
      <c r="L9" s="183" t="s">
        <v>387</v>
      </c>
      <c r="M9" s="184" t="s">
        <v>399</v>
      </c>
      <c r="N9" s="184" t="s">
        <v>413</v>
      </c>
    </row>
    <row r="10" spans="1:14" ht="29.1" customHeight="1" x14ac:dyDescent="0.35">
      <c r="A10" s="92" t="s">
        <v>174</v>
      </c>
      <c r="B10" s="91">
        <f>C10-0.5</f>
        <v>19.5</v>
      </c>
      <c r="C10" s="91">
        <f>D10-0.5</f>
        <v>20</v>
      </c>
      <c r="D10" s="89">
        <v>20.5</v>
      </c>
      <c r="E10" s="91">
        <f t="shared" ref="E10:G10" si="3">D10+0.5</f>
        <v>21</v>
      </c>
      <c r="F10" s="91">
        <f t="shared" si="3"/>
        <v>21.5</v>
      </c>
      <c r="G10" s="91">
        <f t="shared" si="3"/>
        <v>22</v>
      </c>
      <c r="H10" s="278"/>
      <c r="I10" s="183" t="s">
        <v>406</v>
      </c>
      <c r="J10" s="183" t="s">
        <v>385</v>
      </c>
      <c r="K10" s="183" t="s">
        <v>385</v>
      </c>
      <c r="L10" s="183" t="s">
        <v>385</v>
      </c>
      <c r="M10" s="184" t="s">
        <v>400</v>
      </c>
      <c r="N10" s="184" t="s">
        <v>367</v>
      </c>
    </row>
    <row r="11" spans="1:14" ht="29.1" customHeight="1" x14ac:dyDescent="0.35">
      <c r="A11" s="92" t="s">
        <v>177</v>
      </c>
      <c r="B11" s="91">
        <f>C11-0.7</f>
        <v>16.100000000000001</v>
      </c>
      <c r="C11" s="91">
        <f>D11-0.7</f>
        <v>16.8</v>
      </c>
      <c r="D11" s="89">
        <v>17.5</v>
      </c>
      <c r="E11" s="91">
        <f>D11+0.7</f>
        <v>18.2</v>
      </c>
      <c r="F11" s="91">
        <f>E11+0.7</f>
        <v>18.899999999999999</v>
      </c>
      <c r="G11" s="91">
        <f>F11+1</f>
        <v>19.899999999999999</v>
      </c>
      <c r="H11" s="278"/>
      <c r="I11" s="183" t="s">
        <v>407</v>
      </c>
      <c r="J11" s="183" t="s">
        <v>394</v>
      </c>
      <c r="K11" s="183" t="s">
        <v>390</v>
      </c>
      <c r="L11" s="183" t="s">
        <v>388</v>
      </c>
      <c r="M11" s="184" t="s">
        <v>401</v>
      </c>
      <c r="N11" s="184" t="s">
        <v>414</v>
      </c>
    </row>
    <row r="12" spans="1:14" ht="29.1" customHeight="1" x14ac:dyDescent="0.35">
      <c r="A12" s="92" t="s">
        <v>179</v>
      </c>
      <c r="B12" s="91">
        <f>C12-1</f>
        <v>45</v>
      </c>
      <c r="C12" s="91">
        <f>D12-1</f>
        <v>46</v>
      </c>
      <c r="D12" s="89">
        <v>47</v>
      </c>
      <c r="E12" s="91">
        <f>D12+1</f>
        <v>48</v>
      </c>
      <c r="F12" s="91">
        <f>E12+1</f>
        <v>49</v>
      </c>
      <c r="G12" s="91">
        <f>F12+1.5</f>
        <v>50.5</v>
      </c>
      <c r="H12" s="278"/>
      <c r="I12" s="183" t="s">
        <v>408</v>
      </c>
      <c r="J12" s="183" t="s">
        <v>391</v>
      </c>
      <c r="K12" s="183" t="s">
        <v>391</v>
      </c>
      <c r="L12" s="183" t="s">
        <v>385</v>
      </c>
      <c r="M12" s="184" t="s">
        <v>398</v>
      </c>
      <c r="N12" s="184" t="s">
        <v>412</v>
      </c>
    </row>
    <row r="13" spans="1:14" ht="29.1" customHeight="1" x14ac:dyDescent="0.35">
      <c r="A13" s="97"/>
      <c r="B13" s="91"/>
      <c r="C13" s="91"/>
      <c r="D13" s="89"/>
      <c r="E13" s="91"/>
      <c r="F13" s="91"/>
      <c r="G13" s="91"/>
      <c r="H13" s="278"/>
      <c r="I13" s="42"/>
      <c r="J13" s="42"/>
      <c r="K13" s="42"/>
      <c r="L13" s="42"/>
      <c r="M13" s="54"/>
      <c r="N13" s="54"/>
    </row>
    <row r="14" spans="1:14" ht="29.1" customHeight="1" x14ac:dyDescent="0.35">
      <c r="A14" s="97"/>
      <c r="B14" s="91"/>
      <c r="C14" s="91"/>
      <c r="D14" s="89"/>
      <c r="E14" s="91"/>
      <c r="F14" s="91"/>
      <c r="G14" s="91"/>
      <c r="H14" s="278"/>
      <c r="I14" s="42"/>
      <c r="J14" s="42"/>
      <c r="K14" s="42"/>
      <c r="L14" s="42"/>
      <c r="M14" s="54"/>
      <c r="N14" s="55"/>
    </row>
    <row r="15" spans="1:14" ht="29.1" customHeight="1" thickBot="1" x14ac:dyDescent="0.4">
      <c r="A15" s="97"/>
      <c r="B15" s="91"/>
      <c r="C15" s="91"/>
      <c r="D15" s="89"/>
      <c r="E15" s="91"/>
      <c r="F15" s="91"/>
      <c r="G15" s="91"/>
      <c r="H15" s="278"/>
      <c r="I15" s="42"/>
      <c r="J15" s="42"/>
      <c r="K15" s="42"/>
      <c r="L15" s="42"/>
      <c r="M15" s="54"/>
      <c r="N15" s="135"/>
    </row>
    <row r="16" spans="1:14" ht="15" thickTop="1" x14ac:dyDescent="0.15">
      <c r="A16" s="130" t="s">
        <v>125</v>
      </c>
      <c r="B16" s="131"/>
      <c r="C16" s="131"/>
      <c r="D16" s="132"/>
      <c r="E16" s="132"/>
      <c r="F16" s="132"/>
      <c r="G16" s="132"/>
      <c r="H16" s="46"/>
      <c r="I16" s="46"/>
      <c r="J16" s="46"/>
      <c r="K16" s="46"/>
      <c r="L16" s="46"/>
      <c r="M16" s="46"/>
      <c r="N16" s="46"/>
    </row>
    <row r="17" spans="1:14" ht="14.25" x14ac:dyDescent="0.15">
      <c r="A17" s="45" t="s">
        <v>185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4.25" x14ac:dyDescent="0.15">
      <c r="A18" s="46"/>
      <c r="B18" s="46"/>
      <c r="C18" s="46"/>
      <c r="D18" s="46"/>
      <c r="E18" s="46"/>
      <c r="F18" s="46"/>
      <c r="G18" s="46"/>
      <c r="H18" s="46"/>
      <c r="I18" s="186" t="s">
        <v>382</v>
      </c>
      <c r="J18" s="60">
        <v>45267</v>
      </c>
      <c r="K18" s="44" t="s">
        <v>187</v>
      </c>
      <c r="L18" s="44"/>
      <c r="M18" s="44" t="s">
        <v>188</v>
      </c>
      <c r="N18" s="45" t="s">
        <v>143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9"/>
  <sheetViews>
    <sheetView zoomScale="90" zoomScaleNormal="90" workbookViewId="0">
      <selection activeCell="J11" sqref="J11"/>
    </sheetView>
  </sheetViews>
  <sheetFormatPr defaultColWidth="9" defaultRowHeight="26.1" customHeight="1" x14ac:dyDescent="0.15"/>
  <cols>
    <col min="1" max="1" width="17.125" style="45" customWidth="1"/>
    <col min="2" max="7" width="9.375" style="45" customWidth="1"/>
    <col min="8" max="8" width="1.375" style="45" customWidth="1"/>
    <col min="9" max="14" width="15.625" style="45" customWidth="1"/>
    <col min="15" max="16384" width="9" style="45"/>
  </cols>
  <sheetData>
    <row r="1" spans="1:14" ht="30" customHeight="1" x14ac:dyDescent="0.15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 x14ac:dyDescent="0.15">
      <c r="A2" s="38" t="s">
        <v>59</v>
      </c>
      <c r="B2" s="272" t="s">
        <v>60</v>
      </c>
      <c r="C2" s="272"/>
      <c r="D2" s="39" t="s">
        <v>66</v>
      </c>
      <c r="E2" s="272" t="s">
        <v>67</v>
      </c>
      <c r="F2" s="272"/>
      <c r="G2" s="272"/>
      <c r="H2" s="277"/>
      <c r="I2" s="47" t="s">
        <v>54</v>
      </c>
      <c r="J2" s="272" t="s">
        <v>55</v>
      </c>
      <c r="K2" s="272"/>
      <c r="L2" s="272"/>
      <c r="M2" s="272"/>
      <c r="N2" s="273"/>
    </row>
    <row r="3" spans="1:14" ht="29.1" customHeight="1" x14ac:dyDescent="0.15">
      <c r="A3" s="276" t="s">
        <v>147</v>
      </c>
      <c r="B3" s="274" t="s">
        <v>148</v>
      </c>
      <c r="C3" s="274"/>
      <c r="D3" s="274"/>
      <c r="E3" s="274"/>
      <c r="F3" s="274"/>
      <c r="G3" s="274"/>
      <c r="H3" s="278"/>
      <c r="I3" s="274" t="s">
        <v>149</v>
      </c>
      <c r="J3" s="274"/>
      <c r="K3" s="274"/>
      <c r="L3" s="274"/>
      <c r="M3" s="274"/>
      <c r="N3" s="275"/>
    </row>
    <row r="4" spans="1:14" ht="29.1" customHeight="1" x14ac:dyDescent="0.15">
      <c r="A4" s="276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78"/>
      <c r="I4" s="48" t="s">
        <v>108</v>
      </c>
      <c r="J4" s="48" t="s">
        <v>109</v>
      </c>
      <c r="K4" s="48" t="s">
        <v>110</v>
      </c>
      <c r="L4" s="48" t="s">
        <v>111</v>
      </c>
      <c r="M4" s="48" t="s">
        <v>112</v>
      </c>
      <c r="N4" s="49" t="s">
        <v>113</v>
      </c>
    </row>
    <row r="5" spans="1:14" ht="29.1" customHeight="1" x14ac:dyDescent="0.15">
      <c r="A5" s="276"/>
      <c r="B5" s="88" t="s">
        <v>152</v>
      </c>
      <c r="C5" s="88" t="s">
        <v>153</v>
      </c>
      <c r="D5" s="89" t="s">
        <v>154</v>
      </c>
      <c r="E5" s="88" t="s">
        <v>155</v>
      </c>
      <c r="F5" s="88" t="s">
        <v>156</v>
      </c>
      <c r="G5" s="88" t="s">
        <v>157</v>
      </c>
      <c r="H5" s="278"/>
      <c r="I5" s="182" t="s">
        <v>354</v>
      </c>
      <c r="J5" s="182" t="s">
        <v>354</v>
      </c>
      <c r="K5" s="182" t="s">
        <v>366</v>
      </c>
      <c r="L5" s="182" t="s">
        <v>366</v>
      </c>
      <c r="M5" s="182" t="s">
        <v>354</v>
      </c>
      <c r="N5" s="182" t="s">
        <v>354</v>
      </c>
    </row>
    <row r="6" spans="1:14" ht="29.1" customHeight="1" x14ac:dyDescent="0.35">
      <c r="A6" s="90" t="s">
        <v>159</v>
      </c>
      <c r="B6" s="91">
        <f>C6-1</f>
        <v>67</v>
      </c>
      <c r="C6" s="91">
        <f>D6-2</f>
        <v>68</v>
      </c>
      <c r="D6" s="89">
        <v>70</v>
      </c>
      <c r="E6" s="91">
        <f>D6+2</f>
        <v>72</v>
      </c>
      <c r="F6" s="91">
        <f>E6+2</f>
        <v>74</v>
      </c>
      <c r="G6" s="91">
        <f>F6+1</f>
        <v>75</v>
      </c>
      <c r="H6" s="278"/>
      <c r="I6" s="52" t="s">
        <v>163</v>
      </c>
      <c r="J6" s="52" t="s">
        <v>206</v>
      </c>
      <c r="K6" s="182" t="s">
        <v>368</v>
      </c>
      <c r="L6" s="182" t="s">
        <v>375</v>
      </c>
      <c r="M6" s="52" t="s">
        <v>207</v>
      </c>
      <c r="N6" s="53" t="s">
        <v>208</v>
      </c>
    </row>
    <row r="7" spans="1:14" ht="29.1" customHeight="1" x14ac:dyDescent="0.35">
      <c r="A7" s="92" t="s">
        <v>162</v>
      </c>
      <c r="B7" s="91">
        <f t="shared" ref="B7:B8" si="0">C7-4</f>
        <v>100</v>
      </c>
      <c r="C7" s="91">
        <f t="shared" ref="C7:C8" si="1">D7-4</f>
        <v>104</v>
      </c>
      <c r="D7" s="93">
        <v>108</v>
      </c>
      <c r="E7" s="91">
        <f t="shared" ref="E7:E8" si="2">D7+4</f>
        <v>112</v>
      </c>
      <c r="F7" s="91">
        <f>E7+4</f>
        <v>116</v>
      </c>
      <c r="G7" s="91">
        <f t="shared" ref="G7:G8" si="3">F7+6</f>
        <v>122</v>
      </c>
      <c r="H7" s="278"/>
      <c r="I7" s="42" t="s">
        <v>209</v>
      </c>
      <c r="J7" s="42" t="s">
        <v>210</v>
      </c>
      <c r="K7" s="183" t="s">
        <v>369</v>
      </c>
      <c r="L7" s="183" t="s">
        <v>376</v>
      </c>
      <c r="M7" s="184" t="s">
        <v>367</v>
      </c>
      <c r="N7" s="185" t="s">
        <v>367</v>
      </c>
    </row>
    <row r="8" spans="1:14" ht="29.1" customHeight="1" x14ac:dyDescent="0.35">
      <c r="A8" s="92" t="s">
        <v>169</v>
      </c>
      <c r="B8" s="94">
        <f t="shared" si="0"/>
        <v>98</v>
      </c>
      <c r="C8" s="94">
        <f t="shared" si="1"/>
        <v>102</v>
      </c>
      <c r="D8" s="95" t="s">
        <v>166</v>
      </c>
      <c r="E8" s="94">
        <f t="shared" si="2"/>
        <v>110</v>
      </c>
      <c r="F8" s="94">
        <f>E8+5</f>
        <v>115</v>
      </c>
      <c r="G8" s="94">
        <f t="shared" si="3"/>
        <v>121</v>
      </c>
      <c r="H8" s="278"/>
      <c r="I8" s="42" t="s">
        <v>209</v>
      </c>
      <c r="J8" s="42" t="s">
        <v>212</v>
      </c>
      <c r="K8" s="183" t="s">
        <v>370</v>
      </c>
      <c r="L8" s="183" t="s">
        <v>377</v>
      </c>
      <c r="M8" s="54" t="s">
        <v>211</v>
      </c>
      <c r="N8" s="55" t="s">
        <v>213</v>
      </c>
    </row>
    <row r="9" spans="1:14" ht="29.1" customHeight="1" x14ac:dyDescent="0.35">
      <c r="A9" s="92" t="s">
        <v>171</v>
      </c>
      <c r="B9" s="91">
        <f>C9-1.2</f>
        <v>43.599999999999994</v>
      </c>
      <c r="C9" s="91">
        <f>D9-1.2</f>
        <v>44.8</v>
      </c>
      <c r="D9" s="89">
        <v>46</v>
      </c>
      <c r="E9" s="91">
        <f>D9+1.2</f>
        <v>47.2</v>
      </c>
      <c r="F9" s="91">
        <f>E9+1.2</f>
        <v>48.400000000000006</v>
      </c>
      <c r="G9" s="91">
        <f>F9+1.4</f>
        <v>49.800000000000004</v>
      </c>
      <c r="H9" s="278"/>
      <c r="I9" s="42" t="s">
        <v>214</v>
      </c>
      <c r="J9" s="42" t="s">
        <v>215</v>
      </c>
      <c r="K9" s="183" t="s">
        <v>371</v>
      </c>
      <c r="L9" s="183" t="s">
        <v>378</v>
      </c>
      <c r="M9" s="184" t="s">
        <v>367</v>
      </c>
      <c r="N9" s="55" t="s">
        <v>216</v>
      </c>
    </row>
    <row r="10" spans="1:14" ht="29.1" customHeight="1" x14ac:dyDescent="0.35">
      <c r="A10" s="92" t="s">
        <v>174</v>
      </c>
      <c r="B10" s="96">
        <f>C10-0.5</f>
        <v>19.5</v>
      </c>
      <c r="C10" s="96">
        <f>D10-0.5</f>
        <v>20</v>
      </c>
      <c r="D10" s="89">
        <v>20.5</v>
      </c>
      <c r="E10" s="96">
        <f t="shared" ref="E10:G10" si="4">D10+0.5</f>
        <v>21</v>
      </c>
      <c r="F10" s="96">
        <f t="shared" si="4"/>
        <v>21.5</v>
      </c>
      <c r="G10" s="96">
        <f t="shared" si="4"/>
        <v>22</v>
      </c>
      <c r="H10" s="278"/>
      <c r="I10" s="42" t="s">
        <v>217</v>
      </c>
      <c r="J10" s="42" t="s">
        <v>215</v>
      </c>
      <c r="K10" s="183" t="s">
        <v>372</v>
      </c>
      <c r="L10" s="183" t="s">
        <v>379</v>
      </c>
      <c r="M10" s="54" t="s">
        <v>217</v>
      </c>
      <c r="N10" s="55" t="s">
        <v>218</v>
      </c>
    </row>
    <row r="11" spans="1:14" ht="29.1" customHeight="1" x14ac:dyDescent="0.35">
      <c r="A11" s="92" t="s">
        <v>177</v>
      </c>
      <c r="B11" s="96">
        <f>C11-0.7</f>
        <v>16.100000000000001</v>
      </c>
      <c r="C11" s="96">
        <f>D11-0.7</f>
        <v>16.8</v>
      </c>
      <c r="D11" s="89">
        <v>17.5</v>
      </c>
      <c r="E11" s="96">
        <f>D11+0.7</f>
        <v>18.2</v>
      </c>
      <c r="F11" s="96">
        <f>E11+0.7</f>
        <v>18.899999999999999</v>
      </c>
      <c r="G11" s="96">
        <f>F11+1</f>
        <v>19.899999999999999</v>
      </c>
      <c r="H11" s="278"/>
      <c r="I11" s="42" t="s">
        <v>219</v>
      </c>
      <c r="J11" s="42" t="s">
        <v>220</v>
      </c>
      <c r="K11" s="183" t="s">
        <v>373</v>
      </c>
      <c r="L11" s="183" t="s">
        <v>380</v>
      </c>
      <c r="M11" s="54" t="s">
        <v>221</v>
      </c>
      <c r="N11" s="55" t="s">
        <v>211</v>
      </c>
    </row>
    <row r="12" spans="1:14" ht="29.1" customHeight="1" x14ac:dyDescent="0.35">
      <c r="A12" s="92" t="s">
        <v>179</v>
      </c>
      <c r="B12" s="91">
        <f>C12-1</f>
        <v>45</v>
      </c>
      <c r="C12" s="91">
        <f>D12-1</f>
        <v>46</v>
      </c>
      <c r="D12" s="89">
        <v>47</v>
      </c>
      <c r="E12" s="91">
        <f>D12+1</f>
        <v>48</v>
      </c>
      <c r="F12" s="91">
        <f>E12+1</f>
        <v>49</v>
      </c>
      <c r="G12" s="91">
        <f>F12+1.5</f>
        <v>50.5</v>
      </c>
      <c r="H12" s="278"/>
      <c r="I12" s="42" t="s">
        <v>211</v>
      </c>
      <c r="J12" s="42" t="s">
        <v>222</v>
      </c>
      <c r="K12" s="183" t="s">
        <v>374</v>
      </c>
      <c r="L12" s="183" t="s">
        <v>381</v>
      </c>
      <c r="M12" s="54" t="s">
        <v>206</v>
      </c>
      <c r="N12" s="55" t="s">
        <v>223</v>
      </c>
    </row>
    <row r="13" spans="1:14" ht="29.1" customHeight="1" x14ac:dyDescent="0.35">
      <c r="A13" s="97"/>
      <c r="B13" s="91"/>
      <c r="C13" s="91"/>
      <c r="D13" s="89"/>
      <c r="E13" s="91"/>
      <c r="F13" s="91"/>
      <c r="G13" s="91"/>
      <c r="H13" s="278"/>
      <c r="I13" s="42"/>
      <c r="J13" s="42"/>
      <c r="K13" s="42"/>
      <c r="L13" s="42"/>
      <c r="M13" s="54"/>
      <c r="N13" s="55"/>
    </row>
    <row r="14" spans="1:14" ht="17.25" x14ac:dyDescent="0.35">
      <c r="A14" s="97"/>
      <c r="B14" s="91"/>
      <c r="C14" s="91"/>
      <c r="D14" s="89"/>
      <c r="E14" s="91"/>
      <c r="F14" s="91"/>
      <c r="G14" s="91"/>
      <c r="H14" s="278"/>
      <c r="I14" s="42"/>
      <c r="J14" s="42"/>
      <c r="K14" s="42"/>
      <c r="L14" s="42"/>
      <c r="M14" s="42"/>
      <c r="N14" s="55"/>
    </row>
    <row r="15" spans="1:14" ht="17.25" x14ac:dyDescent="0.35">
      <c r="A15" s="97"/>
      <c r="B15" s="91"/>
      <c r="C15" s="91"/>
      <c r="D15" s="89"/>
      <c r="E15" s="91"/>
      <c r="F15" s="91"/>
      <c r="G15" s="91"/>
      <c r="H15" s="278"/>
      <c r="I15" s="42"/>
      <c r="J15" s="42"/>
      <c r="K15" s="42"/>
      <c r="L15" s="42"/>
      <c r="M15" s="42"/>
      <c r="N15" s="55"/>
    </row>
    <row r="16" spans="1:14" ht="14.25" x14ac:dyDescent="0.15">
      <c r="A16" s="98"/>
      <c r="B16" s="99"/>
      <c r="C16" s="99"/>
      <c r="D16" s="99"/>
      <c r="E16" s="99"/>
      <c r="F16" s="99"/>
      <c r="G16" s="99"/>
      <c r="H16" s="338"/>
      <c r="I16" s="43"/>
      <c r="J16" s="43"/>
      <c r="K16" s="58"/>
      <c r="L16" s="43"/>
      <c r="M16" s="43"/>
      <c r="N16" s="59"/>
    </row>
    <row r="17" spans="1:14" ht="26.1" customHeight="1" x14ac:dyDescent="0.15">
      <c r="A17" s="44" t="s">
        <v>125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26.1" customHeight="1" x14ac:dyDescent="0.15">
      <c r="A18" s="45" t="s">
        <v>185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ht="26.1" customHeight="1" x14ac:dyDescent="0.15">
      <c r="A19" s="46"/>
      <c r="B19" s="46"/>
      <c r="C19" s="46"/>
      <c r="D19" s="46"/>
      <c r="E19" s="46"/>
      <c r="F19" s="46"/>
      <c r="G19" s="46"/>
      <c r="H19" s="46"/>
      <c r="I19" s="44" t="s">
        <v>224</v>
      </c>
      <c r="J19" s="60"/>
      <c r="K19" s="44" t="s">
        <v>187</v>
      </c>
      <c r="L19" s="44"/>
      <c r="M19" s="44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Normal="100" zoomScalePageLayoutView="125" workbookViewId="0">
      <selection sqref="A1:XFD1048576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 x14ac:dyDescent="0.15">
      <c r="A1" s="339" t="s">
        <v>226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x14ac:dyDescent="0.15">
      <c r="A2" s="62" t="s">
        <v>50</v>
      </c>
      <c r="B2" s="340" t="s">
        <v>51</v>
      </c>
      <c r="C2" s="340"/>
      <c r="D2" s="63" t="s">
        <v>59</v>
      </c>
      <c r="E2" s="64" t="s">
        <v>60</v>
      </c>
      <c r="F2" s="65" t="s">
        <v>227</v>
      </c>
      <c r="G2" s="341" t="s">
        <v>67</v>
      </c>
      <c r="H2" s="341"/>
      <c r="I2" s="82" t="s">
        <v>54</v>
      </c>
      <c r="J2" s="341" t="s">
        <v>55</v>
      </c>
      <c r="K2" s="342"/>
    </row>
    <row r="3" spans="1:11" x14ac:dyDescent="0.15">
      <c r="A3" s="66" t="s">
        <v>73</v>
      </c>
      <c r="B3" s="343">
        <v>50834</v>
      </c>
      <c r="C3" s="343"/>
      <c r="D3" s="68" t="s">
        <v>228</v>
      </c>
      <c r="E3" s="344">
        <v>45275</v>
      </c>
      <c r="F3" s="345"/>
      <c r="G3" s="345"/>
      <c r="H3" s="303" t="s">
        <v>229</v>
      </c>
      <c r="I3" s="303"/>
      <c r="J3" s="303"/>
      <c r="K3" s="304"/>
    </row>
    <row r="4" spans="1:11" x14ac:dyDescent="0.15">
      <c r="A4" s="69" t="s">
        <v>70</v>
      </c>
      <c r="B4" s="70">
        <v>4</v>
      </c>
      <c r="C4" s="70">
        <v>6</v>
      </c>
      <c r="D4" s="71" t="s">
        <v>230</v>
      </c>
      <c r="E4" s="346" t="s">
        <v>423</v>
      </c>
      <c r="F4" s="345"/>
      <c r="G4" s="345"/>
      <c r="H4" s="249" t="s">
        <v>231</v>
      </c>
      <c r="I4" s="249"/>
      <c r="J4" s="80" t="s">
        <v>64</v>
      </c>
      <c r="K4" s="85" t="s">
        <v>65</v>
      </c>
    </row>
    <row r="5" spans="1:11" x14ac:dyDescent="0.15">
      <c r="A5" s="69" t="s">
        <v>232</v>
      </c>
      <c r="B5" s="343">
        <v>2</v>
      </c>
      <c r="C5" s="343"/>
      <c r="D5" s="68" t="s">
        <v>233</v>
      </c>
      <c r="E5" s="68" t="s">
        <v>234</v>
      </c>
      <c r="F5" s="68" t="s">
        <v>235</v>
      </c>
      <c r="G5" s="68" t="s">
        <v>236</v>
      </c>
      <c r="H5" s="249" t="s">
        <v>237</v>
      </c>
      <c r="I5" s="249"/>
      <c r="J5" s="80" t="s">
        <v>64</v>
      </c>
      <c r="K5" s="85" t="s">
        <v>65</v>
      </c>
    </row>
    <row r="6" spans="1:11" x14ac:dyDescent="0.15">
      <c r="A6" s="72" t="s">
        <v>238</v>
      </c>
      <c r="B6" s="347">
        <v>125</v>
      </c>
      <c r="C6" s="347"/>
      <c r="D6" s="73" t="s">
        <v>239</v>
      </c>
      <c r="E6" s="74"/>
      <c r="F6" s="75">
        <v>1600</v>
      </c>
      <c r="G6" s="73"/>
      <c r="H6" s="348" t="s">
        <v>240</v>
      </c>
      <c r="I6" s="348"/>
      <c r="J6" s="75" t="s">
        <v>64</v>
      </c>
      <c r="K6" s="86" t="s">
        <v>65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241</v>
      </c>
      <c r="B8" s="65" t="s">
        <v>242</v>
      </c>
      <c r="C8" s="65" t="s">
        <v>243</v>
      </c>
      <c r="D8" s="65" t="s">
        <v>244</v>
      </c>
      <c r="E8" s="65" t="s">
        <v>245</v>
      </c>
      <c r="F8" s="65" t="s">
        <v>246</v>
      </c>
      <c r="G8" s="349"/>
      <c r="H8" s="350"/>
      <c r="I8" s="350"/>
      <c r="J8" s="350"/>
      <c r="K8" s="351"/>
    </row>
    <row r="9" spans="1:11" x14ac:dyDescent="0.15">
      <c r="A9" s="248" t="s">
        <v>247</v>
      </c>
      <c r="B9" s="249"/>
      <c r="C9" s="80" t="s">
        <v>64</v>
      </c>
      <c r="D9" s="80" t="s">
        <v>65</v>
      </c>
      <c r="E9" s="68" t="s">
        <v>248</v>
      </c>
      <c r="F9" s="81" t="s">
        <v>249</v>
      </c>
      <c r="G9" s="352"/>
      <c r="H9" s="353"/>
      <c r="I9" s="353"/>
      <c r="J9" s="353"/>
      <c r="K9" s="354"/>
    </row>
    <row r="10" spans="1:11" x14ac:dyDescent="0.15">
      <c r="A10" s="248" t="s">
        <v>250</v>
      </c>
      <c r="B10" s="249"/>
      <c r="C10" s="80" t="s">
        <v>64</v>
      </c>
      <c r="D10" s="80" t="s">
        <v>65</v>
      </c>
      <c r="E10" s="68" t="s">
        <v>251</v>
      </c>
      <c r="F10" s="81" t="s">
        <v>252</v>
      </c>
      <c r="G10" s="352" t="s">
        <v>253</v>
      </c>
      <c r="H10" s="353"/>
      <c r="I10" s="353"/>
      <c r="J10" s="353"/>
      <c r="K10" s="354"/>
    </row>
    <row r="11" spans="1:11" x14ac:dyDescent="0.15">
      <c r="A11" s="316" t="s">
        <v>199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</row>
    <row r="12" spans="1:11" x14ac:dyDescent="0.15">
      <c r="A12" s="66" t="s">
        <v>85</v>
      </c>
      <c r="B12" s="80" t="s">
        <v>81</v>
      </c>
      <c r="C12" s="80" t="s">
        <v>82</v>
      </c>
      <c r="D12" s="81"/>
      <c r="E12" s="68" t="s">
        <v>83</v>
      </c>
      <c r="F12" s="80" t="s">
        <v>81</v>
      </c>
      <c r="G12" s="80" t="s">
        <v>82</v>
      </c>
      <c r="H12" s="80"/>
      <c r="I12" s="68" t="s">
        <v>254</v>
      </c>
      <c r="J12" s="80" t="s">
        <v>81</v>
      </c>
      <c r="K12" s="85" t="s">
        <v>82</v>
      </c>
    </row>
    <row r="13" spans="1:11" x14ac:dyDescent="0.15">
      <c r="A13" s="66" t="s">
        <v>88</v>
      </c>
      <c r="B13" s="80" t="s">
        <v>81</v>
      </c>
      <c r="C13" s="80" t="s">
        <v>82</v>
      </c>
      <c r="D13" s="81"/>
      <c r="E13" s="68" t="s">
        <v>93</v>
      </c>
      <c r="F13" s="80" t="s">
        <v>81</v>
      </c>
      <c r="G13" s="80" t="s">
        <v>82</v>
      </c>
      <c r="H13" s="80"/>
      <c r="I13" s="68" t="s">
        <v>255</v>
      </c>
      <c r="J13" s="80" t="s">
        <v>81</v>
      </c>
      <c r="K13" s="85" t="s">
        <v>82</v>
      </c>
    </row>
    <row r="14" spans="1:11" x14ac:dyDescent="0.15">
      <c r="A14" s="72" t="s">
        <v>256</v>
      </c>
      <c r="B14" s="75" t="s">
        <v>81</v>
      </c>
      <c r="C14" s="75" t="s">
        <v>82</v>
      </c>
      <c r="D14" s="74"/>
      <c r="E14" s="73" t="s">
        <v>257</v>
      </c>
      <c r="F14" s="75" t="s">
        <v>81</v>
      </c>
      <c r="G14" s="75" t="s">
        <v>82</v>
      </c>
      <c r="H14" s="75"/>
      <c r="I14" s="73" t="s">
        <v>258</v>
      </c>
      <c r="J14" s="75" t="s">
        <v>81</v>
      </c>
      <c r="K14" s="86" t="s">
        <v>82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302" t="s">
        <v>259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15">
      <c r="A17" s="248" t="s">
        <v>260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08"/>
    </row>
    <row r="18" spans="1:11" x14ac:dyDescent="0.15">
      <c r="A18" s="248" t="s">
        <v>261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08"/>
    </row>
    <row r="19" spans="1:11" x14ac:dyDescent="0.15">
      <c r="A19" s="355" t="s">
        <v>424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x14ac:dyDescent="0.15">
      <c r="A20" s="358" t="s">
        <v>425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59"/>
    </row>
    <row r="21" spans="1:11" x14ac:dyDescent="0.15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359"/>
    </row>
    <row r="22" spans="1:11" x14ac:dyDescent="0.15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359"/>
    </row>
    <row r="23" spans="1:11" x14ac:dyDescent="0.15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 x14ac:dyDescent="0.15">
      <c r="A24" s="248" t="s">
        <v>124</v>
      </c>
      <c r="B24" s="249"/>
      <c r="C24" s="80" t="s">
        <v>64</v>
      </c>
      <c r="D24" s="80" t="s">
        <v>65</v>
      </c>
      <c r="E24" s="303"/>
      <c r="F24" s="303"/>
      <c r="G24" s="303"/>
      <c r="H24" s="303"/>
      <c r="I24" s="303"/>
      <c r="J24" s="303"/>
      <c r="K24" s="304"/>
    </row>
    <row r="25" spans="1:11" x14ac:dyDescent="0.15">
      <c r="A25" s="83" t="s">
        <v>262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 x14ac:dyDescent="0.15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 x14ac:dyDescent="0.15">
      <c r="A27" s="366" t="s">
        <v>263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8"/>
    </row>
    <row r="28" spans="1:11" x14ac:dyDescent="0.15">
      <c r="A28" s="369"/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 x14ac:dyDescent="0.15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x14ac:dyDescent="0.15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x14ac:dyDescent="0.15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 x14ac:dyDescent="0.15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23.1" customHeight="1" x14ac:dyDescent="0.15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ht="23.1" customHeight="1" x14ac:dyDescent="0.15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359"/>
    </row>
    <row r="35" spans="1:11" ht="23.1" customHeight="1" x14ac:dyDescent="0.15">
      <c r="A35" s="372"/>
      <c r="B35" s="295"/>
      <c r="C35" s="295"/>
      <c r="D35" s="295"/>
      <c r="E35" s="295"/>
      <c r="F35" s="295"/>
      <c r="G35" s="295"/>
      <c r="H35" s="295"/>
      <c r="I35" s="295"/>
      <c r="J35" s="295"/>
      <c r="K35" s="359"/>
    </row>
    <row r="36" spans="1:11" ht="23.1" customHeight="1" x14ac:dyDescent="0.15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1" ht="18.75" customHeight="1" x14ac:dyDescent="0.15">
      <c r="A37" s="376" t="s">
        <v>264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1" ht="18.75" customHeight="1" x14ac:dyDescent="0.15">
      <c r="A38" s="248" t="s">
        <v>265</v>
      </c>
      <c r="B38" s="249"/>
      <c r="C38" s="249"/>
      <c r="D38" s="303" t="s">
        <v>266</v>
      </c>
      <c r="E38" s="303"/>
      <c r="F38" s="298" t="s">
        <v>267</v>
      </c>
      <c r="G38" s="379"/>
      <c r="H38" s="249" t="s">
        <v>268</v>
      </c>
      <c r="I38" s="249"/>
      <c r="J38" s="249" t="s">
        <v>269</v>
      </c>
      <c r="K38" s="308"/>
    </row>
    <row r="39" spans="1:11" ht="18.75" customHeight="1" x14ac:dyDescent="0.15">
      <c r="A39" s="69" t="s">
        <v>125</v>
      </c>
      <c r="B39" s="249" t="s">
        <v>270</v>
      </c>
      <c r="C39" s="249"/>
      <c r="D39" s="249"/>
      <c r="E39" s="249"/>
      <c r="F39" s="249"/>
      <c r="G39" s="249"/>
      <c r="H39" s="249"/>
      <c r="I39" s="249"/>
      <c r="J39" s="249"/>
      <c r="K39" s="308"/>
    </row>
    <row r="40" spans="1:11" ht="30.95" customHeight="1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308"/>
    </row>
    <row r="41" spans="1:11" ht="18.7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08"/>
    </row>
    <row r="42" spans="1:11" ht="32.1" customHeight="1" x14ac:dyDescent="0.15">
      <c r="A42" s="72" t="s">
        <v>137</v>
      </c>
      <c r="B42" s="380" t="s">
        <v>271</v>
      </c>
      <c r="C42" s="380"/>
      <c r="D42" s="73" t="s">
        <v>272</v>
      </c>
      <c r="E42" s="74"/>
      <c r="F42" s="73" t="s">
        <v>141</v>
      </c>
      <c r="G42" s="84"/>
      <c r="H42" s="381" t="s">
        <v>142</v>
      </c>
      <c r="I42" s="381"/>
      <c r="J42" s="380"/>
      <c r="K42" s="38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676275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18"/>
  <sheetViews>
    <sheetView zoomScale="80" zoomScaleNormal="80" workbookViewId="0">
      <selection activeCell="O3" sqref="O3"/>
    </sheetView>
  </sheetViews>
  <sheetFormatPr defaultColWidth="9" defaultRowHeight="26.1" customHeight="1" x14ac:dyDescent="0.15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pans="1:14" ht="30" customHeight="1" thickBot="1" x14ac:dyDescent="0.2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 thickTop="1" x14ac:dyDescent="0.15">
      <c r="A2" s="38" t="s">
        <v>59</v>
      </c>
      <c r="B2" s="272" t="s">
        <v>60</v>
      </c>
      <c r="C2" s="272"/>
      <c r="D2" s="39" t="s">
        <v>66</v>
      </c>
      <c r="E2" s="272" t="s">
        <v>67</v>
      </c>
      <c r="F2" s="272"/>
      <c r="G2" s="272"/>
      <c r="H2" s="277"/>
      <c r="I2" s="47" t="s">
        <v>54</v>
      </c>
      <c r="J2" s="272" t="s">
        <v>55</v>
      </c>
      <c r="K2" s="272"/>
      <c r="L2" s="272"/>
      <c r="M2" s="272"/>
      <c r="N2" s="273"/>
    </row>
    <row r="3" spans="1:14" ht="29.1" customHeight="1" x14ac:dyDescent="0.15">
      <c r="A3" s="276" t="s">
        <v>147</v>
      </c>
      <c r="B3" s="274" t="s">
        <v>148</v>
      </c>
      <c r="C3" s="274"/>
      <c r="D3" s="274"/>
      <c r="E3" s="274"/>
      <c r="F3" s="274"/>
      <c r="G3" s="274"/>
      <c r="H3" s="278"/>
      <c r="I3" s="274" t="s">
        <v>149</v>
      </c>
      <c r="J3" s="274"/>
      <c r="K3" s="274"/>
      <c r="L3" s="274"/>
      <c r="M3" s="274"/>
      <c r="N3" s="275"/>
    </row>
    <row r="4" spans="1:14" ht="29.1" customHeight="1" x14ac:dyDescent="0.15">
      <c r="A4" s="276"/>
      <c r="B4" s="40" t="s">
        <v>108</v>
      </c>
      <c r="C4" s="40" t="s">
        <v>109</v>
      </c>
      <c r="D4" s="41" t="s">
        <v>110</v>
      </c>
      <c r="E4" s="40" t="s">
        <v>111</v>
      </c>
      <c r="F4" s="40" t="s">
        <v>112</v>
      </c>
      <c r="G4" s="40" t="s">
        <v>113</v>
      </c>
      <c r="H4" s="278"/>
      <c r="I4" s="40" t="s">
        <v>108</v>
      </c>
      <c r="J4" s="40" t="s">
        <v>109</v>
      </c>
      <c r="K4" s="41" t="s">
        <v>110</v>
      </c>
      <c r="L4" s="40" t="s">
        <v>111</v>
      </c>
      <c r="M4" s="40" t="s">
        <v>112</v>
      </c>
      <c r="N4" s="40" t="s">
        <v>113</v>
      </c>
    </row>
    <row r="5" spans="1:14" ht="29.1" customHeight="1" x14ac:dyDescent="0.15">
      <c r="A5" s="276"/>
      <c r="B5" s="88" t="s">
        <v>152</v>
      </c>
      <c r="C5" s="88" t="s">
        <v>153</v>
      </c>
      <c r="D5" s="89" t="s">
        <v>154</v>
      </c>
      <c r="E5" s="88" t="s">
        <v>155</v>
      </c>
      <c r="F5" s="88" t="s">
        <v>156</v>
      </c>
      <c r="G5" s="88" t="s">
        <v>157</v>
      </c>
      <c r="H5" s="278"/>
      <c r="I5" s="187" t="s">
        <v>354</v>
      </c>
      <c r="J5" s="187" t="s">
        <v>426</v>
      </c>
      <c r="K5" s="187" t="s">
        <v>383</v>
      </c>
      <c r="L5" s="187" t="s">
        <v>426</v>
      </c>
      <c r="M5" s="187" t="s">
        <v>354</v>
      </c>
      <c r="N5" s="187" t="s">
        <v>383</v>
      </c>
    </row>
    <row r="6" spans="1:14" ht="29.1" customHeight="1" x14ac:dyDescent="0.35">
      <c r="A6" s="90" t="s">
        <v>159</v>
      </c>
      <c r="B6" s="91">
        <f>C6-1</f>
        <v>67</v>
      </c>
      <c r="C6" s="91">
        <f>D6-2</f>
        <v>68</v>
      </c>
      <c r="D6" s="89">
        <v>70</v>
      </c>
      <c r="E6" s="91">
        <f>D6+2</f>
        <v>72</v>
      </c>
      <c r="F6" s="91">
        <f>E6+2</f>
        <v>74</v>
      </c>
      <c r="G6" s="91">
        <f>F6+1</f>
        <v>75</v>
      </c>
      <c r="H6" s="278"/>
      <c r="I6" s="182" t="s">
        <v>389</v>
      </c>
      <c r="J6" s="182" t="s">
        <v>386</v>
      </c>
      <c r="K6" s="182" t="s">
        <v>385</v>
      </c>
      <c r="L6" s="182" t="s">
        <v>384</v>
      </c>
      <c r="M6" s="182" t="s">
        <v>389</v>
      </c>
      <c r="N6" s="182" t="s">
        <v>433</v>
      </c>
    </row>
    <row r="7" spans="1:14" ht="29.1" customHeight="1" x14ac:dyDescent="0.35">
      <c r="A7" s="92" t="s">
        <v>162</v>
      </c>
      <c r="B7" s="91">
        <f t="shared" ref="B7:C8" si="0">C7-4</f>
        <v>100</v>
      </c>
      <c r="C7" s="91">
        <f t="shared" si="0"/>
        <v>104</v>
      </c>
      <c r="D7" s="93">
        <v>108</v>
      </c>
      <c r="E7" s="91">
        <f t="shared" ref="E7:E8" si="1">D7+4</f>
        <v>112</v>
      </c>
      <c r="F7" s="91">
        <f>E7+4</f>
        <v>116</v>
      </c>
      <c r="G7" s="91">
        <f t="shared" ref="G7:G8" si="2">F7+6</f>
        <v>122</v>
      </c>
      <c r="H7" s="278"/>
      <c r="I7" s="182" t="s">
        <v>390</v>
      </c>
      <c r="J7" s="182" t="s">
        <v>390</v>
      </c>
      <c r="K7" s="182" t="s">
        <v>384</v>
      </c>
      <c r="L7" s="182" t="s">
        <v>391</v>
      </c>
      <c r="M7" s="182" t="s">
        <v>429</v>
      </c>
      <c r="N7" s="182" t="s">
        <v>386</v>
      </c>
    </row>
    <row r="8" spans="1:14" ht="29.1" customHeight="1" x14ac:dyDescent="0.35">
      <c r="A8" s="92" t="s">
        <v>169</v>
      </c>
      <c r="B8" s="94">
        <f t="shared" si="0"/>
        <v>98</v>
      </c>
      <c r="C8" s="94">
        <f t="shared" si="0"/>
        <v>102</v>
      </c>
      <c r="D8" s="95" t="s">
        <v>166</v>
      </c>
      <c r="E8" s="94">
        <f t="shared" si="1"/>
        <v>110</v>
      </c>
      <c r="F8" s="94">
        <f>E8+5</f>
        <v>115</v>
      </c>
      <c r="G8" s="94">
        <f t="shared" si="2"/>
        <v>121</v>
      </c>
      <c r="H8" s="278"/>
      <c r="I8" s="183" t="s">
        <v>385</v>
      </c>
      <c r="J8" s="183" t="s">
        <v>391</v>
      </c>
      <c r="K8" s="183" t="s">
        <v>391</v>
      </c>
      <c r="L8" s="183" t="s">
        <v>391</v>
      </c>
      <c r="M8" s="184" t="s">
        <v>391</v>
      </c>
      <c r="N8" s="184" t="s">
        <v>391</v>
      </c>
    </row>
    <row r="9" spans="1:14" ht="29.1" customHeight="1" x14ac:dyDescent="0.35">
      <c r="A9" s="92" t="s">
        <v>171</v>
      </c>
      <c r="B9" s="91">
        <f>C9-1.2</f>
        <v>43.599999999999994</v>
      </c>
      <c r="C9" s="91">
        <f>D9-1.2</f>
        <v>44.8</v>
      </c>
      <c r="D9" s="89">
        <v>46</v>
      </c>
      <c r="E9" s="91">
        <f>D9+1.2</f>
        <v>47.2</v>
      </c>
      <c r="F9" s="91">
        <f>E9+1.2</f>
        <v>48.400000000000006</v>
      </c>
      <c r="G9" s="91">
        <f>F9+1.4</f>
        <v>49.800000000000004</v>
      </c>
      <c r="H9" s="278"/>
      <c r="I9" s="183" t="s">
        <v>431</v>
      </c>
      <c r="J9" s="183" t="s">
        <v>427</v>
      </c>
      <c r="K9" s="183" t="s">
        <v>432</v>
      </c>
      <c r="L9" s="183" t="s">
        <v>387</v>
      </c>
      <c r="M9" s="184" t="s">
        <v>430</v>
      </c>
      <c r="N9" s="184" t="s">
        <v>434</v>
      </c>
    </row>
    <row r="10" spans="1:14" ht="29.1" customHeight="1" x14ac:dyDescent="0.35">
      <c r="A10" s="92" t="s">
        <v>174</v>
      </c>
      <c r="B10" s="91">
        <f>C10-0.5</f>
        <v>19.5</v>
      </c>
      <c r="C10" s="91">
        <f>D10-0.5</f>
        <v>20</v>
      </c>
      <c r="D10" s="89">
        <v>20.5</v>
      </c>
      <c r="E10" s="91">
        <f t="shared" ref="E10:G10" si="3">D10+0.5</f>
        <v>21</v>
      </c>
      <c r="F10" s="91">
        <f t="shared" si="3"/>
        <v>21.5</v>
      </c>
      <c r="G10" s="91">
        <f t="shared" si="3"/>
        <v>22</v>
      </c>
      <c r="H10" s="278"/>
      <c r="I10" s="183" t="s">
        <v>432</v>
      </c>
      <c r="J10" s="183" t="s">
        <v>385</v>
      </c>
      <c r="K10" s="183" t="s">
        <v>427</v>
      </c>
      <c r="L10" s="183" t="s">
        <v>387</v>
      </c>
      <c r="M10" s="184" t="s">
        <v>393</v>
      </c>
      <c r="N10" s="184" t="s">
        <v>387</v>
      </c>
    </row>
    <row r="11" spans="1:14" ht="29.1" customHeight="1" x14ac:dyDescent="0.35">
      <c r="A11" s="92" t="s">
        <v>177</v>
      </c>
      <c r="B11" s="91">
        <f>C11-0.7</f>
        <v>16.100000000000001</v>
      </c>
      <c r="C11" s="91">
        <f>D11-0.7</f>
        <v>16.8</v>
      </c>
      <c r="D11" s="89">
        <v>17.5</v>
      </c>
      <c r="E11" s="91">
        <f>D11+0.7</f>
        <v>18.2</v>
      </c>
      <c r="F11" s="91">
        <f>E11+0.7</f>
        <v>18.899999999999999</v>
      </c>
      <c r="G11" s="91">
        <f>F11+1</f>
        <v>19.899999999999999</v>
      </c>
      <c r="H11" s="278"/>
      <c r="I11" s="183" t="s">
        <v>394</v>
      </c>
      <c r="J11" s="183" t="s">
        <v>428</v>
      </c>
      <c r="K11" s="183" t="s">
        <v>390</v>
      </c>
      <c r="L11" s="183" t="s">
        <v>394</v>
      </c>
      <c r="M11" s="184" t="s">
        <v>394</v>
      </c>
      <c r="N11" s="184" t="s">
        <v>435</v>
      </c>
    </row>
    <row r="12" spans="1:14" ht="29.1" customHeight="1" x14ac:dyDescent="0.35">
      <c r="A12" s="92" t="s">
        <v>179</v>
      </c>
      <c r="B12" s="91">
        <f>C12-1</f>
        <v>45</v>
      </c>
      <c r="C12" s="91">
        <f>D12-1</f>
        <v>46</v>
      </c>
      <c r="D12" s="89">
        <v>47</v>
      </c>
      <c r="E12" s="91">
        <f>D12+1</f>
        <v>48</v>
      </c>
      <c r="F12" s="91">
        <f>E12+1</f>
        <v>49</v>
      </c>
      <c r="G12" s="91">
        <f>F12+1.5</f>
        <v>50.5</v>
      </c>
      <c r="H12" s="278"/>
      <c r="I12" s="183" t="s">
        <v>391</v>
      </c>
      <c r="J12" s="183" t="s">
        <v>391</v>
      </c>
      <c r="K12" s="183" t="s">
        <v>391</v>
      </c>
      <c r="L12" s="183" t="s">
        <v>385</v>
      </c>
      <c r="M12" s="184" t="s">
        <v>391</v>
      </c>
      <c r="N12" s="184" t="s">
        <v>384</v>
      </c>
    </row>
    <row r="13" spans="1:14" ht="29.1" customHeight="1" x14ac:dyDescent="0.35">
      <c r="A13" s="97"/>
      <c r="B13" s="91"/>
      <c r="C13" s="91"/>
      <c r="D13" s="89"/>
      <c r="E13" s="91"/>
      <c r="F13" s="91"/>
      <c r="G13" s="91"/>
      <c r="H13" s="278"/>
      <c r="I13" s="42"/>
      <c r="J13" s="42"/>
      <c r="K13" s="42"/>
      <c r="L13" s="42"/>
      <c r="M13" s="54"/>
      <c r="N13" s="54"/>
    </row>
    <row r="14" spans="1:14" ht="29.1" customHeight="1" x14ac:dyDescent="0.35">
      <c r="A14" s="97"/>
      <c r="B14" s="91"/>
      <c r="C14" s="91"/>
      <c r="D14" s="89"/>
      <c r="E14" s="91"/>
      <c r="F14" s="91"/>
      <c r="G14" s="91"/>
      <c r="H14" s="278"/>
      <c r="I14" s="42"/>
      <c r="J14" s="42"/>
      <c r="K14" s="42"/>
      <c r="L14" s="42"/>
      <c r="M14" s="54"/>
      <c r="N14" s="55"/>
    </row>
    <row r="15" spans="1:14" ht="29.1" customHeight="1" thickBot="1" x14ac:dyDescent="0.4">
      <c r="A15" s="97"/>
      <c r="B15" s="91"/>
      <c r="C15" s="91"/>
      <c r="D15" s="89"/>
      <c r="E15" s="91"/>
      <c r="F15" s="91"/>
      <c r="G15" s="91"/>
      <c r="H15" s="278"/>
      <c r="I15" s="42"/>
      <c r="J15" s="42"/>
      <c r="K15" s="42"/>
      <c r="L15" s="42"/>
      <c r="M15" s="54"/>
      <c r="N15" s="135"/>
    </row>
    <row r="16" spans="1:14" ht="15" thickTop="1" x14ac:dyDescent="0.15">
      <c r="A16" s="130" t="s">
        <v>125</v>
      </c>
      <c r="B16" s="131"/>
      <c r="C16" s="131"/>
      <c r="D16" s="132"/>
      <c r="E16" s="132"/>
      <c r="F16" s="132"/>
      <c r="G16" s="132"/>
      <c r="H16" s="46"/>
      <c r="I16" s="46"/>
      <c r="J16" s="46"/>
      <c r="K16" s="46"/>
      <c r="L16" s="46"/>
      <c r="M16" s="46"/>
      <c r="N16" s="46"/>
    </row>
    <row r="17" spans="1:14" ht="14.25" x14ac:dyDescent="0.15">
      <c r="A17" s="45" t="s">
        <v>185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4.25" x14ac:dyDescent="0.15">
      <c r="A18" s="46"/>
      <c r="B18" s="46"/>
      <c r="C18" s="46"/>
      <c r="D18" s="46"/>
      <c r="E18" s="46"/>
      <c r="F18" s="46"/>
      <c r="G18" s="46"/>
      <c r="H18" s="46"/>
      <c r="I18" s="186" t="s">
        <v>382</v>
      </c>
      <c r="J18" s="60">
        <v>45273</v>
      </c>
      <c r="K18" s="44" t="s">
        <v>187</v>
      </c>
      <c r="L18" s="44"/>
      <c r="M18" s="44" t="s">
        <v>188</v>
      </c>
      <c r="N18" s="45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中期尺寸表洗水前后</vt:lpstr>
      <vt:lpstr>尾期科捷</vt:lpstr>
      <vt:lpstr>尾期科捷尺寸表</vt:lpstr>
      <vt:lpstr>尾期第2批</vt:lpstr>
      <vt:lpstr>尾期第2批尺寸表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2020-03-11T17:34:00Z</dcterms:created>
  <dcterms:modified xsi:type="dcterms:W3CDTF">2023-12-20T12:41:44Z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C0571FEE5218421AAF8956EBCAAEDA9E_13</vt:lpwstr>
  </property>
  <property fmtid="{D5CDD505-2E9C-101B-9397-08002B2CF9AE}" pid="3" name="KSOProductBuildVer">
    <vt:lpwstr>2052-12.1.0.15712</vt:lpwstr>
  </property>
</Properties>
</file>