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27\12-7中期复检\"/>
    </mc:Choice>
  </mc:AlternateContent>
  <xr:revisionPtr revIDLastSave="0" documentId="13_ncr:1_{1E915CA5-F8A0-434F-87B9-725584424F40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6" r:id="rId6"/>
    <sheet name="中期尺寸表洗水前后" sheetId="14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</workbook>
</file>

<file path=xl/calcChain.xml><?xml version="1.0" encoding="utf-8"?>
<calcChain xmlns="http://schemas.openxmlformats.org/spreadsheetml/2006/main">
  <c r="E12" i="16" l="1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G17" i="13"/>
  <c r="F17" i="13"/>
  <c r="E17" i="13"/>
  <c r="C17" i="13"/>
  <c r="B17" i="13"/>
  <c r="G16" i="13"/>
  <c r="F16" i="13"/>
  <c r="E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<sst xmlns="http://schemas.openxmlformats.org/spreadsheetml/2006/main" count="954" uniqueCount="425">
  <si>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</si>
  <si>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</si>
  <si>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</si>
  <si>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</si>
  <si>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</si>
  <si>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</si>
  <si>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</si>
  <si>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</si>
  <si>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</si>
  <si>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</si>
  <si>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</si>
  <si>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</si>
  <si>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</si>
  <si>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</si>
  <si>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</si>
  <si>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</si>
  <si>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</si>
  <si>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</si>
  <si>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</si>
  <si>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</si>
  <si>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</si>
  <si>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</si>
  <si>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</si>
  <si>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</si>
  <si>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</si>
  <si>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</si>
  <si>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</si>
  <si>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</si>
  <si>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</si>
  <si>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</si>
  <si>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</si>
  <si>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</si>
  <si>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</si>
  <si>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</si>
  <si>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</si>
  <si>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</si>
  <si>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</si>
  <si>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</si>
  <si>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</si>
  <si>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</si>
  <si>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</si>
  <si>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</si>
  <si>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</si>
  <si>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</si>
  <si>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</si>
  <si>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</si>
  <si>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</si>
  <si>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</si>
  <si>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</si>
  <si>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</si>
  <si>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</si>
  <si>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</si>
  <si>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</si>
  <si>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</si>
  <si>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</si>
  <si>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</si>
  <si>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</si>
  <si>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</si>
  <si>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</si>
  <si>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</si>
  <si>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TAJJAM81527</t>
  </si>
  <si>
    <t>合同交期</t>
  </si>
  <si>
    <t>2023/12/31 2024/2/10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</si>
  <si>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</si>
  <si>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</si>
  <si>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</si>
  <si>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</si>
  <si>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</si>
  <si>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</si>
  <si>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</si>
  <si>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</si>
  <si>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</si>
  <si>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</si>
  <si>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</si>
  <si>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</si>
  <si>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</si>
  <si>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</si>
  <si>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</si>
  <si>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</si>
  <si>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</si>
  <si>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</si>
  <si>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</si>
  <si>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</si>
  <si>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</si>
  <si>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</si>
  <si>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</si>
  <si>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</si>
  <si>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</si>
  <si>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</si>
  <si>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</si>
  <si>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</si>
  <si>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</si>
  <si>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</si>
  <si>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</si>
  <si>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</si>
  <si>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</si>
  <si>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</si>
  <si>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</si>
  <si>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</si>
  <si>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</si>
  <si>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</si>
  <si>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</si>
  <si>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</si>
  <si>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</si>
  <si>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</si>
  <si>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</si>
  <si>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</si>
  <si>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</si>
  <si>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</si>
  <si>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</si>
  <si>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</si>
  <si>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</si>
  <si>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</si>
  <si>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</si>
  <si>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</si>
  <si>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</si>
  <si>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</si>
  <si>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</si>
  <si>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</si>
  <si>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</si>
  <si>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</si>
  <si>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白色M码10件，L码10件，XL码10件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</si>
  <si>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</si>
  <si>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</si>
  <si>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</si>
  <si>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</si>
  <si>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</si>
  <si>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</t>
  </si>
  <si>
    <t>2、</t>
  </si>
  <si>
    <t>3、</t>
  </si>
  <si>
    <t>4、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</si>
  <si>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</si>
  <si>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</si>
  <si>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</si>
  <si>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</si>
  <si>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</si>
  <si>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</si>
  <si>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</si>
  <si>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</si>
  <si>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</si>
  <si>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</si>
  <si>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</si>
  <si>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</si>
  <si>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</si>
  <si>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</si>
  <si>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</si>
  <si>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</si>
  <si>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</si>
  <si>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</si>
  <si>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</si>
  <si>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白色洗前/洗后</t>
  </si>
  <si>
    <t>白色洗前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</si>
  <si>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</si>
  <si>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</si>
  <si>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</si>
  <si>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</si>
  <si>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</si>
  <si>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</si>
  <si>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</si>
  <si>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</si>
  <si>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-0.5/-1</t>
  </si>
  <si>
    <t>-1</t>
  </si>
  <si>
    <t>胸围</t>
  </si>
  <si>
    <t>+0.5/0</t>
  </si>
  <si>
    <t>+1</t>
  </si>
  <si>
    <t>腰围</t>
  </si>
  <si>
    <t>106</t>
  </si>
  <si>
    <t>0/0</t>
  </si>
  <si>
    <t>0</t>
  </si>
  <si>
    <t>摆围</t>
  </si>
  <si>
    <t>0/1</t>
  </si>
  <si>
    <t>肩宽</t>
  </si>
  <si>
    <t>0/-0.3</t>
  </si>
  <si>
    <t>-0.5</t>
  </si>
  <si>
    <t>袖长</t>
  </si>
  <si>
    <t>-0.6</t>
  </si>
  <si>
    <t>袖肥/2</t>
  </si>
  <si>
    <t>袖口围/2</t>
  </si>
  <si>
    <t>+0.5</t>
  </si>
  <si>
    <t>下领围</t>
  </si>
  <si>
    <t>门禁长</t>
  </si>
  <si>
    <t>门禁宽</t>
  </si>
  <si>
    <t>袖口扁机宽</t>
  </si>
  <si>
    <t>-0.1/-0.1</t>
  </si>
  <si>
    <t>-0.1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</si>
  <si>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</si>
  <si>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</si>
  <si>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</si>
  <si>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</si>
  <si>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</si>
  <si>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佛山市源莱美纺织服饰有限公司</t>
  </si>
  <si>
    <t>12/15 12/31 2024/2/10</t>
  </si>
  <si>
    <t>首件检验报告</t>
  </si>
  <si>
    <t>裁剪完成数量</t>
  </si>
  <si>
    <t>首件检验未尽事项</t>
  </si>
  <si>
    <t>缝制完成数量</t>
  </si>
  <si>
    <t>首件检验未尽事项内容</t>
  </si>
  <si>
    <t>23375+25859</t>
  </si>
  <si>
    <t>包装完成数量</t>
  </si>
  <si>
    <t>【附属资料确认】</t>
  </si>
  <si>
    <t>【检验明细】：检验明细（要求齐色、齐号至少10件检查）</t>
  </si>
  <si>
    <t>白色  S 10 M 10 L 10 XL10  2XL 10  3XL 10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</si>
  <si>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</si>
  <si>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</si>
  <si>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</si>
  <si>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</si>
  <si>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0/-0.5</t>
  </si>
  <si>
    <t>-1/-2</t>
  </si>
  <si>
    <t>-1.5/-2.3</t>
  </si>
  <si>
    <t>0/-1</t>
  </si>
  <si>
    <t>-0.2/-1</t>
  </si>
  <si>
    <t>+1/0</t>
  </si>
  <si>
    <t>+1/-1</t>
  </si>
  <si>
    <t>1/0</t>
  </si>
  <si>
    <t>-0.3/0.5</t>
  </si>
  <si>
    <t>-0.2/-0.3</t>
  </si>
  <si>
    <t>-1/+0.5</t>
  </si>
  <si>
    <t>-0.3/-0.5</t>
  </si>
  <si>
    <t>-0.5/-0.3</t>
  </si>
  <si>
    <t>+0.3/+0.5</t>
  </si>
  <si>
    <t>+0.2/+0.2</t>
  </si>
  <si>
    <t>+0.5/+0.2</t>
  </si>
  <si>
    <t>+0.3/-0.5</t>
  </si>
  <si>
    <t>+0.5/-0.5</t>
  </si>
  <si>
    <t>验货时间：11月22日</t>
  </si>
  <si>
    <t>工厂负责人：包信俊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</si>
  <si>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</si>
  <si>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</si>
  <si>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</si>
  <si>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</si>
  <si>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</si>
  <si>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</si>
  <si>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</si>
  <si>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</si>
  <si>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</si>
  <si>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</si>
  <si>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</si>
  <si>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</si>
  <si>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</si>
  <si>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</si>
  <si>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</si>
  <si>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</si>
  <si>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</si>
  <si>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</si>
  <si>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</si>
  <si>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</si>
  <si>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</si>
  <si>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</si>
  <si>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</si>
  <si>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</si>
  <si>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</si>
  <si>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</si>
  <si>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</si>
  <si>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</si>
  <si>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</si>
  <si>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</si>
  <si>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</si>
  <si>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</si>
  <si>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</si>
  <si>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</si>
  <si>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</si>
  <si>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</si>
  <si>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</si>
  <si>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</si>
  <si>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</si>
  <si>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</si>
  <si>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</si>
  <si>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</si>
  <si>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</si>
  <si>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</si>
  <si>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</si>
  <si>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</si>
  <si>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</si>
  <si>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</si>
  <si>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</si>
  <si>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</si>
  <si>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</si>
  <si>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</si>
  <si>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</si>
  <si>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</si>
  <si>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</si>
  <si>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</si>
  <si>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</si>
  <si>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</si>
  <si>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</si>
  <si>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</si>
  <si>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</si>
  <si>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</si>
  <si>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</si>
  <si>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</si>
  <si>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</si>
  <si>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</si>
  <si>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</si>
  <si>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</si>
  <si>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</si>
  <si>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</si>
  <si>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</si>
  <si>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</si>
  <si>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</si>
  <si>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</si>
  <si>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</si>
  <si>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</si>
  <si>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</si>
  <si>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</si>
  <si>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</si>
  <si>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</si>
  <si>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</si>
  <si>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</si>
  <si>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</si>
  <si>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</si>
  <si>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</si>
  <si>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</si>
  <si>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</si>
  <si>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</si>
  <si>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</si>
  <si>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</si>
  <si>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</si>
  <si>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</si>
  <si>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</si>
  <si>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</si>
  <si>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</si>
  <si>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</si>
  <si>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</si>
  <si>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</si>
  <si>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</si>
  <si>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</si>
  <si>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</si>
  <si>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</si>
  <si>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</si>
  <si>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</si>
  <si>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</si>
  <si>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</si>
  <si>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</si>
  <si>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</si>
  <si>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</si>
  <si>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</si>
  <si>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</si>
  <si>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</si>
  <si>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</si>
  <si>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</si>
  <si>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</si>
  <si>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</si>
  <si>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</si>
  <si>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</si>
  <si>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转印标</t>
  </si>
  <si>
    <t>未脱落</t>
  </si>
  <si>
    <t>左肩上</t>
  </si>
  <si>
    <t>印花</t>
  </si>
  <si>
    <t>未脱色</t>
  </si>
  <si>
    <t>制表时间：2023年10月25日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</si>
  <si>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</si>
  <si>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</si>
  <si>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</si>
  <si>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</si>
  <si>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</si>
  <si>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</si>
  <si>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矿石蓝</t>
    <phoneticPr fontId="38" type="noConversion"/>
  </si>
  <si>
    <t>4.下摆冚车线跳线1件</t>
    <phoneticPr fontId="38" type="noConversion"/>
  </si>
  <si>
    <t>5.下摆内布边较宽，允许0.2cm内的 布边，2件</t>
    <phoneticPr fontId="38" type="noConversion"/>
  </si>
  <si>
    <t>6.门襟不直2件</t>
    <phoneticPr fontId="38" type="noConversion"/>
  </si>
  <si>
    <t>7.主标不良1件</t>
    <phoneticPr fontId="38" type="noConversion"/>
  </si>
  <si>
    <t>8.袖笼熨烫倒缝错误1件</t>
    <phoneticPr fontId="38" type="noConversion"/>
  </si>
  <si>
    <t>2.门襟釦子不居中7件</t>
    <phoneticPr fontId="38" type="noConversion"/>
  </si>
  <si>
    <t>9.袖笼螺纹边勾丝1件</t>
    <phoneticPr fontId="38" type="noConversion"/>
  </si>
  <si>
    <t>3.下摆边前后高低3件</t>
    <phoneticPr fontId="38" type="noConversion"/>
  </si>
  <si>
    <t>1.门襟边不平直，釦眼处鼓包6件</t>
    <phoneticPr fontId="38" type="noConversion"/>
  </si>
  <si>
    <t>后中长普遍-1-----2cm，大货要注意控制</t>
    <phoneticPr fontId="38" type="noConversion"/>
  </si>
  <si>
    <r>
      <t>11-29日中期（</t>
    </r>
    <r>
      <rPr>
        <b/>
        <sz val="12"/>
        <rFont val="宋体"/>
        <family val="3"/>
        <charset val="134"/>
      </rPr>
      <t>复检</t>
    </r>
    <r>
      <rPr>
        <sz val="11"/>
        <rFont val="宋体"/>
        <family val="3"/>
        <charset val="134"/>
      </rPr>
      <t>）验货，成品20000件，抽（翻箱后）包装好的是矿石蓝色L,XL,XXL,XXXL,共抽48件，不良品24件，严重超标</t>
    </r>
    <phoneticPr fontId="38" type="noConversion"/>
  </si>
  <si>
    <t>矿石蓝，冷松绿</t>
    <phoneticPr fontId="38" type="noConversion"/>
  </si>
  <si>
    <t>+0+0</t>
    <phoneticPr fontId="38" type="noConversion"/>
  </si>
  <si>
    <t>-0.5/-1-1</t>
    <phoneticPr fontId="38" type="noConversion"/>
  </si>
  <si>
    <t>+0+0-1</t>
    <phoneticPr fontId="38" type="noConversion"/>
  </si>
  <si>
    <t>+1/+0.5-1</t>
    <phoneticPr fontId="38" type="noConversion"/>
  </si>
  <si>
    <t>-0.2/0-0.5</t>
    <phoneticPr fontId="38" type="noConversion"/>
  </si>
  <si>
    <t>-0.3/-0.5+0</t>
    <phoneticPr fontId="38" type="noConversion"/>
  </si>
  <si>
    <t>0/-0.3+0</t>
    <phoneticPr fontId="38" type="noConversion"/>
  </si>
  <si>
    <t>+0.3/-0.5-1</t>
    <phoneticPr fontId="38" type="noConversion"/>
  </si>
  <si>
    <t>-1/-1.5-1.5</t>
    <phoneticPr fontId="38" type="noConversion"/>
  </si>
  <si>
    <t>+1/0-2</t>
    <phoneticPr fontId="38" type="noConversion"/>
  </si>
  <si>
    <t>+0+0-2</t>
    <phoneticPr fontId="38" type="noConversion"/>
  </si>
  <si>
    <t>+0.2/0-1</t>
    <phoneticPr fontId="38" type="noConversion"/>
  </si>
  <si>
    <t>-0.3/0+0</t>
    <phoneticPr fontId="38" type="noConversion"/>
  </si>
  <si>
    <t>+0.3/0+0.6</t>
    <phoneticPr fontId="38" type="noConversion"/>
  </si>
  <si>
    <t>+0.3/0-1</t>
    <phoneticPr fontId="38" type="noConversion"/>
  </si>
  <si>
    <t>验货时间：</t>
    <phoneticPr fontId="38" type="noConversion"/>
  </si>
  <si>
    <t>黑色</t>
    <phoneticPr fontId="38" type="noConversion"/>
  </si>
  <si>
    <t>-0.5</t>
    <phoneticPr fontId="38" type="noConversion"/>
  </si>
  <si>
    <t>+0</t>
    <phoneticPr fontId="38" type="noConversion"/>
  </si>
  <si>
    <t>-2</t>
    <phoneticPr fontId="38" type="noConversion"/>
  </si>
  <si>
    <t>-0.2</t>
    <phoneticPr fontId="38" type="noConversion"/>
  </si>
  <si>
    <t>+1.3</t>
    <phoneticPr fontId="38" type="noConversion"/>
  </si>
  <si>
    <t>-1.5</t>
    <phoneticPr fontId="38" type="noConversion"/>
  </si>
  <si>
    <t>+1</t>
    <phoneticPr fontId="38" type="noConversion"/>
  </si>
  <si>
    <t>-1</t>
    <phoneticPr fontId="38" type="noConversion"/>
  </si>
  <si>
    <t>白色</t>
    <phoneticPr fontId="38" type="noConversion"/>
  </si>
  <si>
    <t>+0.5</t>
    <phoneticPr fontId="38" type="noConversion"/>
  </si>
  <si>
    <t>+0.8</t>
    <phoneticPr fontId="38" type="noConversion"/>
  </si>
  <si>
    <t>矿石蓝，黑色</t>
    <phoneticPr fontId="38" type="noConversion"/>
  </si>
  <si>
    <t>-1.5+0</t>
    <phoneticPr fontId="38" type="noConversion"/>
  </si>
  <si>
    <t>+0-1</t>
    <phoneticPr fontId="38" type="noConversion"/>
  </si>
  <si>
    <t>-1+0</t>
    <phoneticPr fontId="38" type="noConversion"/>
  </si>
  <si>
    <t>+0-1.4</t>
    <phoneticPr fontId="38" type="noConversion"/>
  </si>
  <si>
    <t>-0.5-1</t>
    <phoneticPr fontId="38" type="noConversion"/>
  </si>
  <si>
    <t>+0.7-1</t>
    <phoneticPr fontId="38" type="noConversion"/>
  </si>
  <si>
    <t>冷松绿,白色</t>
    <phoneticPr fontId="38" type="noConversion"/>
  </si>
  <si>
    <t>-0.5-1.3</t>
    <phoneticPr fontId="38" type="noConversion"/>
  </si>
  <si>
    <t>+2+0</t>
    <phoneticPr fontId="38" type="noConversion"/>
  </si>
  <si>
    <t>-1+1</t>
    <phoneticPr fontId="38" type="noConversion"/>
  </si>
  <si>
    <t>-0.5+0</t>
    <phoneticPr fontId="38" type="noConversion"/>
  </si>
  <si>
    <t>+1+1.4</t>
    <phoneticPr fontId="38" type="noConversion"/>
  </si>
  <si>
    <t>-0.5+1</t>
    <phoneticPr fontId="38" type="noConversion"/>
  </si>
  <si>
    <t>冷松绿，白色</t>
    <phoneticPr fontId="38" type="noConversion"/>
  </si>
  <si>
    <t>-2+0.4</t>
    <phoneticPr fontId="38" type="noConversion"/>
  </si>
  <si>
    <t>+0+1</t>
    <phoneticPr fontId="38" type="noConversion"/>
  </si>
  <si>
    <t>-1-1</t>
    <phoneticPr fontId="38" type="noConversion"/>
  </si>
  <si>
    <t>-0.3-0.8</t>
    <phoneticPr fontId="38" type="noConversion"/>
  </si>
  <si>
    <t>+1+0</t>
    <phoneticPr fontId="38" type="noConversion"/>
  </si>
  <si>
    <t>1.袖笼熨烫倒缝不正确，熨烫定型不好，袖笼不圆顺，左右袖笼弧度不对称等问题14件</t>
    <phoneticPr fontId="38" type="noConversion"/>
  </si>
  <si>
    <t>2.门襟边不直，釦眼处鼓出，门襟下端歪斜不正5件</t>
    <phoneticPr fontId="38" type="noConversion"/>
  </si>
  <si>
    <t>3.面布脏污1件</t>
    <phoneticPr fontId="38" type="noConversion"/>
  </si>
  <si>
    <t>4.下摆针洞，拆改后斜纽1件</t>
    <phoneticPr fontId="38" type="noConversion"/>
  </si>
  <si>
    <t>5.面布勾丝2件</t>
    <phoneticPr fontId="38" type="noConversion"/>
  </si>
  <si>
    <t>12-7日中期复检，成品30000件，包装17000件，抽验齐色错开尺码共60件。</t>
    <phoneticPr fontId="38" type="noConversion"/>
  </si>
  <si>
    <t>此次验货抽验60件，不良品20件以上，主要是白色组问题较多，需要翻箱处理后再次复检。</t>
    <phoneticPr fontId="38" type="noConversion"/>
  </si>
  <si>
    <t>此款已经三次中期验货，问题依然较多，白色组是最先生产的，一直没有改善好，还是那么多问题，请各位重视。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</si>
</sst>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4" fillId="3" borderId="11" xfId="6" applyFont="1" applyFill="1" applyBorder="1"/>
    <xf numFmtId="49" fontId="14" fillId="3" borderId="2" xfId="3" applyNumberFormat="1" applyFont="1" applyFill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right" vertical="center"/>
    </xf>
    <xf numFmtId="0" fontId="14" fillId="3" borderId="12" xfId="6" applyFont="1" applyFill="1" applyBorder="1"/>
    <xf numFmtId="49" fontId="14" fillId="3" borderId="13" xfId="6" applyNumberFormat="1" applyFont="1" applyFill="1" applyBorder="1" applyAlignment="1">
      <alignment horizontal="center"/>
    </xf>
    <xf numFmtId="49" fontId="14" fillId="3" borderId="13" xfId="6" applyNumberFormat="1" applyFont="1" applyFill="1" applyBorder="1" applyAlignment="1">
      <alignment horizontal="right"/>
    </xf>
    <xf numFmtId="49" fontId="14" fillId="3" borderId="13" xfId="6" applyNumberFormat="1" applyFont="1" applyFill="1" applyBorder="1" applyAlignment="1">
      <alignment horizontal="right" vertical="center"/>
    </xf>
    <xf numFmtId="0" fontId="13" fillId="3" borderId="0" xfId="6" applyFont="1" applyFill="1"/>
    <xf numFmtId="0" fontId="14" fillId="3" borderId="0" xfId="6" applyFont="1" applyFill="1"/>
    <xf numFmtId="0" fontId="0" fillId="3" borderId="0" xfId="3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16" xfId="6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6" xfId="3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17" xfId="3" applyNumberFormat="1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5" xfId="3" applyNumberFormat="1" applyFont="1" applyFill="1" applyBorder="1" applyAlignment="1">
      <alignment horizontal="center" vertical="center"/>
    </xf>
    <xf numFmtId="49" fontId="14" fillId="3" borderId="13" xfId="3" applyNumberFormat="1" applyFont="1" applyFill="1" applyBorder="1" applyAlignment="1">
      <alignment horizontal="center" vertical="center"/>
    </xf>
    <xf numFmtId="49" fontId="14" fillId="3" borderId="18" xfId="6" applyNumberFormat="1" applyFont="1" applyFill="1" applyBorder="1" applyAlignment="1">
      <alignment horizontal="center"/>
    </xf>
    <xf numFmtId="14" fontId="13" fillId="3" borderId="0" xfId="6" applyNumberFormat="1" applyFont="1" applyFill="1"/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20" fillId="0" borderId="21" xfId="2" applyFont="1" applyBorder="1">
      <alignment vertical="center"/>
    </xf>
    <xf numFmtId="0" fontId="20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4" xfId="4" applyFont="1" applyBorder="1" applyAlignment="1">
      <alignment horizontal="center"/>
    </xf>
    <xf numFmtId="176" fontId="24" fillId="0" borderId="2" xfId="4" applyNumberFormat="1" applyFont="1" applyBorder="1" applyAlignment="1">
      <alignment horizontal="center"/>
    </xf>
    <xf numFmtId="0" fontId="22" fillId="0" borderId="2" xfId="4" applyFont="1" applyBorder="1" applyAlignment="1">
      <alignment horizontal="center"/>
    </xf>
    <xf numFmtId="49" fontId="23" fillId="0" borderId="4" xfId="5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76" fontId="25" fillId="0" borderId="2" xfId="4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6" fillId="0" borderId="4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9" fontId="16" fillId="0" borderId="23" xfId="2" applyNumberFormat="1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5" fillId="0" borderId="21" xfId="2" applyFont="1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5" fillId="0" borderId="23" xfId="2" applyFont="1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21" fillId="0" borderId="45" xfId="2" applyFont="1" applyBorder="1">
      <alignment vertical="center"/>
    </xf>
    <xf numFmtId="0" fontId="21" fillId="0" borderId="46" xfId="2" applyFont="1" applyBorder="1">
      <alignment vertical="center"/>
    </xf>
    <xf numFmtId="0" fontId="16" fillId="0" borderId="46" xfId="2" applyFont="1" applyBorder="1">
      <alignment vertical="center"/>
    </xf>
    <xf numFmtId="58" fontId="18" fillId="0" borderId="46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3" fillId="3" borderId="54" xfId="6" applyFont="1" applyFill="1" applyBorder="1"/>
    <xf numFmtId="0" fontId="14" fillId="3" borderId="54" xfId="6" applyFont="1" applyFill="1" applyBorder="1"/>
    <xf numFmtId="0" fontId="0" fillId="3" borderId="54" xfId="3" applyFont="1" applyFill="1" applyBorder="1">
      <alignment vertical="center"/>
    </xf>
    <xf numFmtId="49" fontId="14" fillId="3" borderId="55" xfId="3" applyNumberFormat="1" applyFont="1" applyFill="1" applyBorder="1" applyAlignment="1">
      <alignment horizontal="center" vertical="center"/>
    </xf>
    <xf numFmtId="49" fontId="14" fillId="3" borderId="56" xfId="3" applyNumberFormat="1" applyFont="1" applyFill="1" applyBorder="1" applyAlignment="1">
      <alignment horizontal="center" vertical="center"/>
    </xf>
    <xf numFmtId="49" fontId="14" fillId="3" borderId="57" xfId="3" applyNumberFormat="1" applyFont="1" applyFill="1" applyBorder="1" applyAlignment="1">
      <alignment horizontal="center"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4" xfId="2" applyFont="1" applyBorder="1">
      <alignment vertical="center"/>
    </xf>
    <xf numFmtId="0" fontId="15" fillId="0" borderId="48" xfId="2" applyFont="1" applyBorder="1">
      <alignment vertical="center"/>
    </xf>
    <xf numFmtId="0" fontId="18" fillId="0" borderId="49" xfId="2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8" fillId="0" borderId="49" xfId="2" applyBorder="1">
      <alignment vertical="center"/>
    </xf>
    <xf numFmtId="0" fontId="15" fillId="0" borderId="49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28" fillId="0" borderId="59" xfId="2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21" fillId="0" borderId="43" xfId="2" applyFont="1" applyBorder="1">
      <alignment vertical="center"/>
    </xf>
    <xf numFmtId="0" fontId="21" fillId="0" borderId="44" xfId="2" applyFont="1" applyBorder="1">
      <alignment vertical="center"/>
    </xf>
    <xf numFmtId="0" fontId="16" fillId="0" borderId="63" xfId="2" applyFont="1" applyBorder="1">
      <alignment vertical="center"/>
    </xf>
    <xf numFmtId="0" fontId="21" fillId="0" borderId="63" xfId="2" applyFont="1" applyBorder="1">
      <alignment vertical="center"/>
    </xf>
    <xf numFmtId="58" fontId="18" fillId="0" borderId="44" xfId="2" applyNumberFormat="1" applyBorder="1">
      <alignment vertical="center"/>
    </xf>
    <xf numFmtId="0" fontId="18" fillId="0" borderId="63" xfId="2" applyBorder="1">
      <alignment vertical="center"/>
    </xf>
    <xf numFmtId="0" fontId="16" fillId="0" borderId="53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1" fillId="0" borderId="37" xfId="2" applyFont="1" applyBorder="1" applyAlignment="1">
      <alignment horizontal="left" vertical="center" wrapText="1"/>
    </xf>
    <xf numFmtId="0" fontId="31" fillId="0" borderId="37" xfId="2" applyFont="1" applyBorder="1" applyAlignment="1">
      <alignment horizontal="left" vertical="center"/>
    </xf>
    <xf numFmtId="0" fontId="33" fillId="0" borderId="42" xfId="0" applyFont="1" applyBorder="1"/>
    <xf numFmtId="0" fontId="33" fillId="0" borderId="2" xfId="0" applyFont="1" applyBorder="1"/>
    <xf numFmtId="0" fontId="33" fillId="4" borderId="2" xfId="0" applyFont="1" applyFill="1" applyBorder="1"/>
    <xf numFmtId="0" fontId="0" fillId="0" borderId="42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3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49" fontId="39" fillId="3" borderId="2" xfId="3" applyNumberFormat="1" applyFont="1" applyFill="1" applyBorder="1" applyAlignment="1">
      <alignment horizontal="center" vertical="center"/>
    </xf>
    <xf numFmtId="49" fontId="42" fillId="3" borderId="2" xfId="3" applyNumberFormat="1" applyFont="1" applyFill="1" applyBorder="1" applyAlignment="1">
      <alignment horizontal="center" vertical="center"/>
    </xf>
    <xf numFmtId="49" fontId="42" fillId="3" borderId="5" xfId="3" applyNumberFormat="1" applyFont="1" applyFill="1" applyBorder="1" applyAlignment="1">
      <alignment horizontal="center" vertical="center"/>
    </xf>
    <xf numFmtId="49" fontId="42" fillId="3" borderId="15" xfId="3" applyNumberFormat="1" applyFont="1" applyFill="1" applyBorder="1" applyAlignment="1">
      <alignment horizontal="center" vertical="center"/>
    </xf>
    <xf numFmtId="0" fontId="39" fillId="3" borderId="0" xfId="6" applyFont="1" applyFill="1"/>
    <xf numFmtId="0" fontId="39" fillId="3" borderId="2" xfId="3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6" fillId="0" borderId="44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 shrinkToFit="1"/>
    </xf>
    <xf numFmtId="0" fontId="18" fillId="0" borderId="44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5" fillId="0" borderId="5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30" fillId="0" borderId="46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66" xfId="2" applyFont="1" applyBorder="1" applyAlignment="1">
      <alignment horizontal="center" vertical="center"/>
    </xf>
    <xf numFmtId="0" fontId="16" fillId="0" borderId="63" xfId="2" applyFont="1" applyBorder="1" applyAlignment="1">
      <alignment horizontal="center" vertical="center"/>
    </xf>
    <xf numFmtId="0" fontId="16" fillId="0" borderId="64" xfId="2" applyFont="1" applyBorder="1" applyAlignment="1">
      <alignment horizontal="center" vertical="center"/>
    </xf>
    <xf numFmtId="0" fontId="16" fillId="0" borderId="5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6" fillId="0" borderId="19" xfId="2" applyFont="1" applyBorder="1" applyAlignment="1">
      <alignment horizontal="center" vertical="top"/>
    </xf>
    <xf numFmtId="9" fontId="16" fillId="0" borderId="23" xfId="2" applyNumberFormat="1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40" fillId="7" borderId="32" xfId="2" applyFont="1" applyFill="1" applyBorder="1" applyAlignment="1">
      <alignment horizontal="left" vertical="center"/>
    </xf>
    <xf numFmtId="0" fontId="16" fillId="7" borderId="27" xfId="2" applyFont="1" applyFill="1" applyBorder="1" applyAlignment="1">
      <alignment horizontal="left" vertical="center"/>
    </xf>
    <xf numFmtId="0" fontId="16" fillId="7" borderId="39" xfId="2" applyFont="1" applyFill="1" applyBorder="1" applyAlignment="1">
      <alignment horizontal="left" vertical="center"/>
    </xf>
    <xf numFmtId="0" fontId="40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6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8" fillId="0" borderId="46" xfId="2" applyBorder="1" applyAlignment="1">
      <alignment horizontal="center" vertical="center"/>
    </xf>
    <xf numFmtId="0" fontId="18" fillId="0" borderId="51" xfId="2" applyBorder="1" applyAlignment="1">
      <alignment horizontal="center" vertical="center"/>
    </xf>
    <xf numFmtId="0" fontId="14" fillId="3" borderId="13" xfId="6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29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5" fillId="0" borderId="75" xfId="2" applyFont="1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15" fillId="0" borderId="76" xfId="2" applyFont="1" applyBorder="1" applyAlignment="1">
      <alignment horizontal="left" vertical="center"/>
    </xf>
    <xf numFmtId="0" fontId="15" fillId="0" borderId="77" xfId="2" applyFont="1" applyBorder="1" applyAlignment="1">
      <alignment horizontal="left" vertical="center"/>
    </xf>
    <xf numFmtId="0" fontId="15" fillId="0" borderId="78" xfId="2" applyFont="1" applyBorder="1" applyAlignment="1">
      <alignment horizontal="left" vertical="center"/>
    </xf>
    <xf numFmtId="0" fontId="43" fillId="7" borderId="2" xfId="2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43" fillId="7" borderId="0" xfId="2" applyFont="1" applyFill="1" applyBorder="1" applyAlignment="1">
      <alignment horizontal="left" vertical="center"/>
    </xf>
    <xf numFmtId="0" fontId="43" fillId="8" borderId="2" xfId="2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</cellXfs>
  <cellStyles count="7">
    <cellStyle name="常规" xfId="0" builtinId="0"/>
    <cellStyle name="常规 2" xfId="2" xr:uid="{00000000-0005-0000-0000-000032000000}"/>
    <cellStyle name="常规 23" xfId="4" xr:uid="{00000000-0005-0000-0000-000034000000}"/>
    <cellStyle name="常规 3" xfId="6" xr:uid="{00000000-0005-0000-0000-000036000000}"/>
    <cellStyle name="常规 4" xfId="3" xr:uid="{00000000-0005-0000-0000-000033000000}"/>
    <cellStyle name="常规 40" xfId="1" xr:uid="{00000000-0005-0000-0000-000031000000}"/>
    <cellStyle name="常规_110509_2006-09-28 2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56</xdr:row>
          <xdr:rowOff>0</xdr:rowOff>
        </xdr:from>
        <xdr:to>
          <xdr:col>252</xdr:col>
          <xdr:colOff>304800</xdr:colOff>
          <xdr:row>56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56</xdr:row>
          <xdr:rowOff>0</xdr:rowOff>
        </xdr:from>
        <xdr:to>
          <xdr:col>252</xdr:col>
          <xdr:colOff>390525</xdr:colOff>
          <xdr:row>56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4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4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4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4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4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4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4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4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4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4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4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4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4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4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5764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5764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8.xml"/><Relationship Id="rId21" Type="http://schemas.openxmlformats.org/officeDocument/2006/relationships/ctrlProp" Target="../ctrlProps/ctrlProp83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63" Type="http://schemas.openxmlformats.org/officeDocument/2006/relationships/ctrlProp" Target="../ctrlProps/ctrlProp125.xml"/><Relationship Id="rId68" Type="http://schemas.openxmlformats.org/officeDocument/2006/relationships/ctrlProp" Target="../ctrlProps/ctrlProp13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74" Type="http://schemas.openxmlformats.org/officeDocument/2006/relationships/ctrlProp" Target="../ctrlProps/ctrlProp136.xml"/><Relationship Id="rId5" Type="http://schemas.openxmlformats.org/officeDocument/2006/relationships/ctrlProp" Target="../ctrlProps/ctrlProp67.xml"/><Relationship Id="rId61" Type="http://schemas.openxmlformats.org/officeDocument/2006/relationships/ctrlProp" Target="../ctrlProps/ctrlProp123.xml"/><Relationship Id="rId19" Type="http://schemas.openxmlformats.org/officeDocument/2006/relationships/ctrlProp" Target="../ctrlProps/ctrlProp8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69" Type="http://schemas.openxmlformats.org/officeDocument/2006/relationships/ctrlProp" Target="../ctrlProps/ctrlProp131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72" Type="http://schemas.openxmlformats.org/officeDocument/2006/relationships/ctrlProp" Target="../ctrlProps/ctrlProp134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Relationship Id="rId70" Type="http://schemas.openxmlformats.org/officeDocument/2006/relationships/ctrlProp" Target="../ctrlProps/ctrlProp132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73" Type="http://schemas.openxmlformats.org/officeDocument/2006/relationships/ctrlProp" Target="../ctrlProps/ctrlProp135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39" Type="http://schemas.openxmlformats.org/officeDocument/2006/relationships/ctrlProp" Target="../ctrlProps/ctrlProp101.xml"/><Relationship Id="rId34" Type="http://schemas.openxmlformats.org/officeDocument/2006/relationships/ctrlProp" Target="../ctrlProps/ctrlProp96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" Type="http://schemas.openxmlformats.org/officeDocument/2006/relationships/ctrlProp" Target="../ctrlProps/ctrlProp69.xml"/><Relationship Id="rId71" Type="http://schemas.openxmlformats.org/officeDocument/2006/relationships/ctrlProp" Target="../ctrlProps/ctrlProp13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26" Type="http://schemas.openxmlformats.org/officeDocument/2006/relationships/ctrlProp" Target="../ctrlProps/ctrlProp160.xml"/><Relationship Id="rId39" Type="http://schemas.openxmlformats.org/officeDocument/2006/relationships/ctrlProp" Target="../ctrlProps/ctrlProp173.xml"/><Relationship Id="rId21" Type="http://schemas.openxmlformats.org/officeDocument/2006/relationships/ctrlProp" Target="../ctrlProps/ctrlProp155.xml"/><Relationship Id="rId34" Type="http://schemas.openxmlformats.org/officeDocument/2006/relationships/ctrlProp" Target="../ctrlProps/ctrlProp168.xml"/><Relationship Id="rId7" Type="http://schemas.openxmlformats.org/officeDocument/2006/relationships/ctrlProp" Target="../ctrlProps/ctrlProp141.x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5" Type="http://schemas.openxmlformats.org/officeDocument/2006/relationships/ctrlProp" Target="../ctrlProps/ctrlProp159.xml"/><Relationship Id="rId33" Type="http://schemas.openxmlformats.org/officeDocument/2006/relationships/ctrlProp" Target="../ctrlProps/ctrlProp167.xml"/><Relationship Id="rId38" Type="http://schemas.openxmlformats.org/officeDocument/2006/relationships/ctrlProp" Target="../ctrlProps/ctrlProp172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50.xml"/><Relationship Id="rId20" Type="http://schemas.openxmlformats.org/officeDocument/2006/relationships/ctrlProp" Target="../ctrlProps/ctrlProp154.xml"/><Relationship Id="rId29" Type="http://schemas.openxmlformats.org/officeDocument/2006/relationships/ctrlProp" Target="../ctrlProps/ctrlProp163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0.xml"/><Relationship Id="rId11" Type="http://schemas.openxmlformats.org/officeDocument/2006/relationships/ctrlProp" Target="../ctrlProps/ctrlProp145.xml"/><Relationship Id="rId24" Type="http://schemas.openxmlformats.org/officeDocument/2006/relationships/ctrlProp" Target="../ctrlProps/ctrlProp158.xml"/><Relationship Id="rId32" Type="http://schemas.openxmlformats.org/officeDocument/2006/relationships/ctrlProp" Target="../ctrlProps/ctrlProp166.xml"/><Relationship Id="rId37" Type="http://schemas.openxmlformats.org/officeDocument/2006/relationships/ctrlProp" Target="../ctrlProps/ctrlProp171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28" Type="http://schemas.openxmlformats.org/officeDocument/2006/relationships/ctrlProp" Target="../ctrlProps/ctrlProp162.xml"/><Relationship Id="rId36" Type="http://schemas.openxmlformats.org/officeDocument/2006/relationships/ctrlProp" Target="../ctrlProps/ctrlProp170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31" Type="http://schemas.openxmlformats.org/officeDocument/2006/relationships/ctrlProp" Target="../ctrlProps/ctrlProp165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Relationship Id="rId27" Type="http://schemas.openxmlformats.org/officeDocument/2006/relationships/ctrlProp" Target="../ctrlProps/ctrlProp161.xml"/><Relationship Id="rId30" Type="http://schemas.openxmlformats.org/officeDocument/2006/relationships/ctrlProp" Target="../ctrlProps/ctrlProp164.xml"/><Relationship Id="rId35" Type="http://schemas.openxmlformats.org/officeDocument/2006/relationships/ctrlProp" Target="../ctrlProps/ctrlProp169.xml"/><Relationship Id="rId8" Type="http://schemas.openxmlformats.org/officeDocument/2006/relationships/ctrlProp" Target="../ctrlProps/ctrlProp142.xml"/><Relationship Id="rId3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6" customWidth="1"/>
    <col min="3" max="3" width="10.125" customWidth="1"/>
  </cols>
  <sheetData>
    <row r="1" spans="1:2" ht="21" customHeight="1">
      <c r="A1" s="187"/>
      <c r="B1" s="188" t="s">
        <v>0</v>
      </c>
    </row>
    <row r="2" spans="1:2">
      <c r="A2" s="5">
        <v>1</v>
      </c>
      <c r="B2" s="189" t="s">
        <v>1</v>
      </c>
    </row>
    <row r="3" spans="1:2">
      <c r="A3" s="5">
        <v>2</v>
      </c>
      <c r="B3" s="189" t="s">
        <v>2</v>
      </c>
    </row>
    <row r="4" spans="1:2">
      <c r="A4" s="5">
        <v>3</v>
      </c>
      <c r="B4" s="189" t="s">
        <v>3</v>
      </c>
    </row>
    <row r="5" spans="1:2">
      <c r="A5" s="5">
        <v>4</v>
      </c>
      <c r="B5" s="189" t="s">
        <v>4</v>
      </c>
    </row>
    <row r="6" spans="1:2">
      <c r="A6" s="5">
        <v>5</v>
      </c>
      <c r="B6" s="189" t="s">
        <v>5</v>
      </c>
    </row>
    <row r="7" spans="1:2" ht="13.5" customHeight="1">
      <c r="A7" s="5">
        <v>6</v>
      </c>
      <c r="B7" s="189" t="s">
        <v>6</v>
      </c>
    </row>
    <row r="8" spans="1:2" s="185" customFormat="1" ht="15" customHeight="1">
      <c r="A8" s="190">
        <v>7</v>
      </c>
      <c r="B8" s="191" t="s">
        <v>7</v>
      </c>
    </row>
    <row r="9" spans="1:2">
      <c r="A9" s="5"/>
      <c r="B9" s="189"/>
    </row>
    <row r="10" spans="1:2" ht="18.95" customHeight="1">
      <c r="A10" s="187"/>
      <c r="B10" s="192" t="s">
        <v>8</v>
      </c>
    </row>
    <row r="11" spans="1:2" ht="15.95" customHeight="1">
      <c r="A11" s="5">
        <v>1</v>
      </c>
      <c r="B11" s="193" t="s">
        <v>9</v>
      </c>
    </row>
    <row r="12" spans="1:2">
      <c r="A12" s="5">
        <v>2</v>
      </c>
      <c r="B12" s="189" t="s">
        <v>10</v>
      </c>
    </row>
    <row r="13" spans="1:2">
      <c r="A13" s="5">
        <v>3</v>
      </c>
      <c r="B13" s="191" t="s">
        <v>11</v>
      </c>
    </row>
    <row r="14" spans="1:2">
      <c r="A14" s="5">
        <v>4</v>
      </c>
      <c r="B14" s="189" t="s">
        <v>12</v>
      </c>
    </row>
    <row r="15" spans="1:2">
      <c r="A15" s="5">
        <v>5</v>
      </c>
      <c r="B15" s="189" t="s">
        <v>13</v>
      </c>
    </row>
    <row r="16" spans="1:2">
      <c r="A16" s="5">
        <v>6</v>
      </c>
      <c r="B16" s="189" t="s">
        <v>14</v>
      </c>
    </row>
    <row r="17" spans="1:2">
      <c r="A17" s="5">
        <v>7</v>
      </c>
      <c r="B17" s="189" t="s">
        <v>15</v>
      </c>
    </row>
    <row r="18" spans="1:2">
      <c r="A18" s="5"/>
      <c r="B18" s="189"/>
    </row>
    <row r="19" spans="1:2" ht="20.25">
      <c r="A19" s="187"/>
      <c r="B19" s="188" t="s">
        <v>16</v>
      </c>
    </row>
    <row r="20" spans="1:2">
      <c r="A20" s="5">
        <v>1</v>
      </c>
      <c r="B20" s="189" t="s">
        <v>17</v>
      </c>
    </row>
    <row r="21" spans="1:2">
      <c r="A21" s="5">
        <v>2</v>
      </c>
      <c r="B21" s="189" t="s">
        <v>18</v>
      </c>
    </row>
    <row r="22" spans="1:2">
      <c r="A22" s="5">
        <v>3</v>
      </c>
      <c r="B22" s="189" t="s">
        <v>19</v>
      </c>
    </row>
    <row r="23" spans="1:2">
      <c r="A23" s="5">
        <v>4</v>
      </c>
      <c r="B23" s="189" t="s">
        <v>20</v>
      </c>
    </row>
    <row r="24" spans="1:2">
      <c r="A24" s="5">
        <v>5</v>
      </c>
      <c r="B24" s="189" t="s">
        <v>21</v>
      </c>
    </row>
    <row r="25" spans="1:2">
      <c r="A25" s="5">
        <v>6</v>
      </c>
      <c r="B25" s="189" t="s">
        <v>22</v>
      </c>
    </row>
    <row r="26" spans="1:2">
      <c r="A26" s="5">
        <v>7</v>
      </c>
      <c r="B26" s="189" t="s">
        <v>23</v>
      </c>
    </row>
    <row r="27" spans="1:2">
      <c r="A27" s="5"/>
      <c r="B27" s="189"/>
    </row>
    <row r="28" spans="1:2" ht="20.25">
      <c r="A28" s="187"/>
      <c r="B28" s="188" t="s">
        <v>24</v>
      </c>
    </row>
    <row r="29" spans="1:2">
      <c r="A29" s="5">
        <v>1</v>
      </c>
      <c r="B29" s="189" t="s">
        <v>25</v>
      </c>
    </row>
    <row r="30" spans="1:2">
      <c r="A30" s="5">
        <v>2</v>
      </c>
      <c r="B30" s="189" t="s">
        <v>26</v>
      </c>
    </row>
    <row r="31" spans="1:2">
      <c r="A31" s="5">
        <v>3</v>
      </c>
      <c r="B31" s="189" t="s">
        <v>27</v>
      </c>
    </row>
    <row r="32" spans="1:2">
      <c r="A32" s="5">
        <v>4</v>
      </c>
      <c r="B32" s="189" t="s">
        <v>28</v>
      </c>
    </row>
    <row r="33" spans="1:2">
      <c r="A33" s="5">
        <v>5</v>
      </c>
      <c r="B33" s="189" t="s">
        <v>29</v>
      </c>
    </row>
    <row r="34" spans="1:2">
      <c r="A34" s="5">
        <v>6</v>
      </c>
      <c r="B34" s="189" t="s">
        <v>30</v>
      </c>
    </row>
    <row r="35" spans="1:2">
      <c r="A35" s="5">
        <v>7</v>
      </c>
      <c r="B35" s="189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H26" sqref="H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275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276</v>
      </c>
      <c r="B2" s="391" t="s">
        <v>277</v>
      </c>
      <c r="C2" s="391" t="s">
        <v>278</v>
      </c>
      <c r="D2" s="391" t="s">
        <v>279</v>
      </c>
      <c r="E2" s="391" t="s">
        <v>280</v>
      </c>
      <c r="F2" s="391" t="s">
        <v>281</v>
      </c>
      <c r="G2" s="391" t="s">
        <v>282</v>
      </c>
      <c r="H2" s="391" t="s">
        <v>283</v>
      </c>
      <c r="I2" s="3" t="s">
        <v>284</v>
      </c>
      <c r="J2" s="3" t="s">
        <v>285</v>
      </c>
      <c r="K2" s="3" t="s">
        <v>286</v>
      </c>
      <c r="L2" s="3" t="s">
        <v>287</v>
      </c>
      <c r="M2" s="3" t="s">
        <v>288</v>
      </c>
      <c r="N2" s="391" t="s">
        <v>289</v>
      </c>
      <c r="O2" s="391" t="s">
        <v>290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291</v>
      </c>
      <c r="J3" s="3" t="s">
        <v>291</v>
      </c>
      <c r="K3" s="3" t="s">
        <v>291</v>
      </c>
      <c r="L3" s="3" t="s">
        <v>291</v>
      </c>
      <c r="M3" s="3" t="s">
        <v>291</v>
      </c>
      <c r="N3" s="392"/>
      <c r="O3" s="392"/>
    </row>
    <row r="4" spans="1:15" ht="17.100000000000001" customHeight="1">
      <c r="A4" s="10">
        <v>1</v>
      </c>
      <c r="B4" s="11">
        <v>230908063</v>
      </c>
      <c r="C4" s="10" t="s">
        <v>292</v>
      </c>
      <c r="D4" s="12" t="s">
        <v>118</v>
      </c>
      <c r="E4" s="13" t="s">
        <v>60</v>
      </c>
      <c r="F4" s="13" t="s">
        <v>293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294</v>
      </c>
    </row>
    <row r="5" spans="1:15" ht="17.100000000000001" customHeight="1">
      <c r="A5" s="10">
        <v>2</v>
      </c>
      <c r="B5" s="11">
        <v>230914026</v>
      </c>
      <c r="C5" s="10" t="s">
        <v>292</v>
      </c>
      <c r="D5" s="10" t="s">
        <v>119</v>
      </c>
      <c r="E5" s="13" t="s">
        <v>60</v>
      </c>
      <c r="F5" s="13" t="s">
        <v>293</v>
      </c>
      <c r="G5" s="34"/>
      <c r="H5" s="34"/>
      <c r="I5" s="10">
        <v>1</v>
      </c>
      <c r="J5" s="10">
        <v>0</v>
      </c>
      <c r="K5" s="10">
        <v>1</v>
      </c>
      <c r="L5" s="10">
        <v>0</v>
      </c>
      <c r="M5" s="10">
        <v>0</v>
      </c>
      <c r="N5" s="34"/>
      <c r="O5" s="10" t="s">
        <v>294</v>
      </c>
    </row>
    <row r="6" spans="1:15" ht="17.100000000000001" customHeight="1">
      <c r="A6" s="10">
        <v>3</v>
      </c>
      <c r="B6" s="11">
        <v>230924034</v>
      </c>
      <c r="C6" s="10" t="s">
        <v>292</v>
      </c>
      <c r="D6" s="10" t="s">
        <v>116</v>
      </c>
      <c r="E6" s="13" t="s">
        <v>60</v>
      </c>
      <c r="F6" s="13" t="s">
        <v>293</v>
      </c>
      <c r="G6" s="34"/>
      <c r="H6" s="34"/>
      <c r="I6" s="10">
        <v>1</v>
      </c>
      <c r="J6" s="10">
        <v>1</v>
      </c>
      <c r="K6" s="10">
        <v>0</v>
      </c>
      <c r="L6" s="10">
        <v>0</v>
      </c>
      <c r="M6" s="10">
        <v>1</v>
      </c>
      <c r="N6" s="34"/>
      <c r="O6" s="10" t="s">
        <v>294</v>
      </c>
    </row>
    <row r="7" spans="1:15" ht="17.100000000000001" customHeight="1">
      <c r="A7" s="10">
        <v>4</v>
      </c>
      <c r="B7" s="30">
        <v>230918059</v>
      </c>
      <c r="C7" s="10" t="s">
        <v>292</v>
      </c>
      <c r="D7" s="10" t="s">
        <v>117</v>
      </c>
      <c r="E7" s="13" t="s">
        <v>60</v>
      </c>
      <c r="F7" s="13" t="s">
        <v>293</v>
      </c>
      <c r="G7" s="34"/>
      <c r="H7" s="34"/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10"/>
      <c r="O7" s="10" t="s">
        <v>294</v>
      </c>
    </row>
    <row r="8" spans="1:15" s="2" customFormat="1">
      <c r="A8" s="382" t="s">
        <v>295</v>
      </c>
      <c r="B8" s="383"/>
      <c r="C8" s="383"/>
      <c r="D8" s="384"/>
      <c r="E8" s="385"/>
      <c r="F8" s="386"/>
      <c r="G8" s="386"/>
      <c r="H8" s="386"/>
      <c r="I8" s="387"/>
      <c r="J8" s="382" t="s">
        <v>296</v>
      </c>
      <c r="K8" s="383"/>
      <c r="L8" s="383"/>
      <c r="M8" s="384"/>
      <c r="N8" s="33"/>
      <c r="O8" s="37"/>
    </row>
    <row r="9" spans="1:15" ht="16.5">
      <c r="A9" s="388" t="s">
        <v>297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298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276</v>
      </c>
      <c r="B2" s="391" t="s">
        <v>281</v>
      </c>
      <c r="C2" s="391" t="s">
        <v>277</v>
      </c>
      <c r="D2" s="391" t="s">
        <v>278</v>
      </c>
      <c r="E2" s="391" t="s">
        <v>279</v>
      </c>
      <c r="F2" s="391" t="s">
        <v>280</v>
      </c>
      <c r="G2" s="390" t="s">
        <v>299</v>
      </c>
      <c r="H2" s="390"/>
      <c r="I2" s="390" t="s">
        <v>300</v>
      </c>
      <c r="J2" s="390"/>
      <c r="K2" s="396" t="s">
        <v>301</v>
      </c>
      <c r="L2" s="398" t="s">
        <v>302</v>
      </c>
      <c r="M2" s="400" t="s">
        <v>303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304</v>
      </c>
      <c r="H3" s="3" t="s">
        <v>305</v>
      </c>
      <c r="I3" s="3" t="s">
        <v>304</v>
      </c>
      <c r="J3" s="3" t="s">
        <v>305</v>
      </c>
      <c r="K3" s="397"/>
      <c r="L3" s="399"/>
      <c r="M3" s="401"/>
    </row>
    <row r="4" spans="1:13">
      <c r="A4" s="12">
        <v>1</v>
      </c>
      <c r="B4" s="10" t="s">
        <v>293</v>
      </c>
      <c r="C4" s="11">
        <v>230908063</v>
      </c>
      <c r="D4" s="10" t="s">
        <v>292</v>
      </c>
      <c r="E4" s="12" t="s">
        <v>118</v>
      </c>
      <c r="F4" s="13" t="s">
        <v>60</v>
      </c>
      <c r="G4" s="10">
        <v>2</v>
      </c>
      <c r="H4" s="10">
        <v>0.4</v>
      </c>
      <c r="I4" s="10">
        <v>1.4</v>
      </c>
      <c r="J4" s="10">
        <v>1</v>
      </c>
      <c r="K4" s="10"/>
      <c r="L4" s="10"/>
      <c r="M4" s="10" t="s">
        <v>294</v>
      </c>
    </row>
    <row r="5" spans="1:13">
      <c r="A5" s="12">
        <v>2</v>
      </c>
      <c r="B5" s="10" t="s">
        <v>293</v>
      </c>
      <c r="C5" s="11">
        <v>230914026</v>
      </c>
      <c r="D5" s="10" t="s">
        <v>292</v>
      </c>
      <c r="E5" s="10" t="s">
        <v>119</v>
      </c>
      <c r="F5" s="13" t="s">
        <v>60</v>
      </c>
      <c r="G5" s="10">
        <v>1</v>
      </c>
      <c r="H5" s="10">
        <v>1</v>
      </c>
      <c r="I5" s="10">
        <v>1.4</v>
      </c>
      <c r="J5" s="10">
        <v>1.6</v>
      </c>
      <c r="K5" s="10"/>
      <c r="L5" s="10"/>
      <c r="M5" s="10" t="s">
        <v>294</v>
      </c>
    </row>
    <row r="6" spans="1:13">
      <c r="A6" s="12">
        <v>3</v>
      </c>
      <c r="B6" s="10" t="s">
        <v>293</v>
      </c>
      <c r="C6" s="11">
        <v>230924034</v>
      </c>
      <c r="D6" s="10" t="s">
        <v>292</v>
      </c>
      <c r="E6" s="10" t="s">
        <v>116</v>
      </c>
      <c r="F6" s="13" t="s">
        <v>60</v>
      </c>
      <c r="G6" s="10">
        <v>1</v>
      </c>
      <c r="H6" s="10">
        <v>1</v>
      </c>
      <c r="I6" s="10">
        <v>1</v>
      </c>
      <c r="J6" s="10">
        <v>2</v>
      </c>
      <c r="K6" s="34"/>
      <c r="L6" s="34"/>
      <c r="M6" s="10" t="s">
        <v>294</v>
      </c>
    </row>
    <row r="7" spans="1:13">
      <c r="A7" s="12">
        <v>4</v>
      </c>
      <c r="B7" s="10" t="s">
        <v>293</v>
      </c>
      <c r="C7" s="10">
        <v>230918059</v>
      </c>
      <c r="D7" s="10" t="s">
        <v>292</v>
      </c>
      <c r="E7" s="14" t="s">
        <v>117</v>
      </c>
      <c r="F7" s="13" t="s">
        <v>60</v>
      </c>
      <c r="G7" s="10">
        <v>1</v>
      </c>
      <c r="H7" s="10">
        <v>1.8</v>
      </c>
      <c r="I7" s="10">
        <v>1.4</v>
      </c>
      <c r="J7" s="10">
        <v>2.6</v>
      </c>
      <c r="K7" s="34"/>
      <c r="L7" s="34"/>
      <c r="M7" s="10" t="s">
        <v>294</v>
      </c>
    </row>
    <row r="8" spans="1:13">
      <c r="A8" s="29"/>
      <c r="B8" s="30"/>
      <c r="C8" s="30"/>
      <c r="D8" s="30"/>
      <c r="E8" s="14"/>
      <c r="F8" s="31"/>
      <c r="G8" s="14"/>
      <c r="H8" s="32"/>
      <c r="I8" s="30"/>
      <c r="J8" s="30"/>
      <c r="K8" s="35"/>
      <c r="L8" s="36"/>
      <c r="M8" s="14"/>
    </row>
    <row r="9" spans="1:13" s="2" customFormat="1">
      <c r="A9" s="382" t="s">
        <v>295</v>
      </c>
      <c r="B9" s="383"/>
      <c r="C9" s="383"/>
      <c r="D9" s="383"/>
      <c r="E9" s="384"/>
      <c r="F9" s="385"/>
      <c r="G9" s="387"/>
      <c r="H9" s="382" t="s">
        <v>306</v>
      </c>
      <c r="I9" s="383"/>
      <c r="J9" s="383"/>
      <c r="K9" s="384"/>
      <c r="L9" s="393"/>
      <c r="M9" s="394"/>
    </row>
    <row r="10" spans="1:13" ht="16.5">
      <c r="A10" s="388" t="s">
        <v>307</v>
      </c>
      <c r="B10" s="395"/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8" type="noConversion"/>
  <dataValidations count="1">
    <dataValidation type="list" allowBlank="1" showInputMessage="1" showErrorMessage="1" sqref="M4 M5 M8 M1:M3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308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309</v>
      </c>
      <c r="B2" s="391" t="s">
        <v>281</v>
      </c>
      <c r="C2" s="391" t="s">
        <v>277</v>
      </c>
      <c r="D2" s="391" t="s">
        <v>278</v>
      </c>
      <c r="E2" s="391" t="s">
        <v>279</v>
      </c>
      <c r="F2" s="391" t="s">
        <v>280</v>
      </c>
      <c r="G2" s="402" t="s">
        <v>310</v>
      </c>
      <c r="H2" s="403"/>
      <c r="I2" s="404"/>
      <c r="J2" s="402" t="s">
        <v>311</v>
      </c>
      <c r="K2" s="403"/>
      <c r="L2" s="404"/>
      <c r="M2" s="402" t="s">
        <v>312</v>
      </c>
      <c r="N2" s="403"/>
      <c r="O2" s="404"/>
      <c r="P2" s="402" t="s">
        <v>313</v>
      </c>
      <c r="Q2" s="403"/>
      <c r="R2" s="404"/>
      <c r="S2" s="403" t="s">
        <v>314</v>
      </c>
      <c r="T2" s="403"/>
      <c r="U2" s="404"/>
      <c r="V2" s="406" t="s">
        <v>315</v>
      </c>
      <c r="W2" s="406" t="s">
        <v>290</v>
      </c>
    </row>
    <row r="3" spans="1:23" s="1" customFormat="1" ht="16.5">
      <c r="A3" s="392"/>
      <c r="B3" s="405"/>
      <c r="C3" s="405"/>
      <c r="D3" s="405"/>
      <c r="E3" s="405"/>
      <c r="F3" s="405"/>
      <c r="G3" s="3" t="s">
        <v>316</v>
      </c>
      <c r="H3" s="3" t="s">
        <v>66</v>
      </c>
      <c r="I3" s="3" t="s">
        <v>281</v>
      </c>
      <c r="J3" s="3" t="s">
        <v>316</v>
      </c>
      <c r="K3" s="3" t="s">
        <v>66</v>
      </c>
      <c r="L3" s="3" t="s">
        <v>281</v>
      </c>
      <c r="M3" s="3" t="s">
        <v>316</v>
      </c>
      <c r="N3" s="3" t="s">
        <v>66</v>
      </c>
      <c r="O3" s="3" t="s">
        <v>281</v>
      </c>
      <c r="P3" s="3" t="s">
        <v>316</v>
      </c>
      <c r="Q3" s="3" t="s">
        <v>66</v>
      </c>
      <c r="R3" s="3" t="s">
        <v>281</v>
      </c>
      <c r="S3" s="3" t="s">
        <v>316</v>
      </c>
      <c r="T3" s="3" t="s">
        <v>66</v>
      </c>
      <c r="U3" s="3" t="s">
        <v>281</v>
      </c>
      <c r="V3" s="407"/>
      <c r="W3" s="407"/>
    </row>
    <row r="4" spans="1:23">
      <c r="A4" s="413" t="s">
        <v>317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4"/>
      <c r="B5" s="6"/>
      <c r="C5" s="6"/>
      <c r="D5" s="6"/>
      <c r="E5" s="6"/>
      <c r="F5" s="6"/>
      <c r="G5" s="402" t="s">
        <v>318</v>
      </c>
      <c r="H5" s="403"/>
      <c r="I5" s="404"/>
      <c r="J5" s="402" t="s">
        <v>319</v>
      </c>
      <c r="K5" s="403"/>
      <c r="L5" s="404"/>
      <c r="M5" s="402" t="s">
        <v>320</v>
      </c>
      <c r="N5" s="403"/>
      <c r="O5" s="404"/>
      <c r="P5" s="402" t="s">
        <v>321</v>
      </c>
      <c r="Q5" s="403"/>
      <c r="R5" s="404"/>
      <c r="S5" s="403" t="s">
        <v>322</v>
      </c>
      <c r="T5" s="403"/>
      <c r="U5" s="404"/>
      <c r="V5" s="6"/>
      <c r="W5" s="6"/>
    </row>
    <row r="6" spans="1:23" ht="16.5">
      <c r="A6" s="414"/>
      <c r="B6" s="6"/>
      <c r="C6" s="6"/>
      <c r="D6" s="6"/>
      <c r="E6" s="6"/>
      <c r="F6" s="6"/>
      <c r="G6" s="3" t="s">
        <v>316</v>
      </c>
      <c r="H6" s="3" t="s">
        <v>66</v>
      </c>
      <c r="I6" s="3" t="s">
        <v>281</v>
      </c>
      <c r="J6" s="3" t="s">
        <v>316</v>
      </c>
      <c r="K6" s="3" t="s">
        <v>66</v>
      </c>
      <c r="L6" s="3" t="s">
        <v>281</v>
      </c>
      <c r="M6" s="3" t="s">
        <v>316</v>
      </c>
      <c r="N6" s="3" t="s">
        <v>66</v>
      </c>
      <c r="O6" s="3" t="s">
        <v>281</v>
      </c>
      <c r="P6" s="3" t="s">
        <v>316</v>
      </c>
      <c r="Q6" s="3" t="s">
        <v>66</v>
      </c>
      <c r="R6" s="3" t="s">
        <v>281</v>
      </c>
      <c r="S6" s="3" t="s">
        <v>316</v>
      </c>
      <c r="T6" s="3" t="s">
        <v>66</v>
      </c>
      <c r="U6" s="3" t="s">
        <v>281</v>
      </c>
      <c r="V6" s="6"/>
      <c r="W6" s="6"/>
    </row>
    <row r="7" spans="1:23">
      <c r="A7" s="41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6" t="s">
        <v>323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6" t="s">
        <v>324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6" t="s">
        <v>325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6" t="s">
        <v>326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8" t="s">
        <v>327</v>
      </c>
      <c r="B17" s="409"/>
      <c r="C17" s="409"/>
      <c r="D17" s="409"/>
      <c r="E17" s="410"/>
      <c r="F17" s="411"/>
      <c r="G17" s="412"/>
      <c r="H17" s="28"/>
      <c r="I17" s="28"/>
      <c r="J17" s="408" t="s">
        <v>328</v>
      </c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10"/>
      <c r="V17" s="7"/>
      <c r="W17" s="9"/>
    </row>
    <row r="18" spans="1:23" ht="56.25" customHeight="1">
      <c r="A18" s="388" t="s">
        <v>329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330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24" t="s">
        <v>331</v>
      </c>
      <c r="B2" s="25" t="s">
        <v>277</v>
      </c>
      <c r="C2" s="25" t="s">
        <v>278</v>
      </c>
      <c r="D2" s="25" t="s">
        <v>279</v>
      </c>
      <c r="E2" s="25" t="s">
        <v>280</v>
      </c>
      <c r="F2" s="25" t="s">
        <v>281</v>
      </c>
      <c r="G2" s="24" t="s">
        <v>332</v>
      </c>
      <c r="H2" s="24" t="s">
        <v>333</v>
      </c>
      <c r="I2" s="24" t="s">
        <v>334</v>
      </c>
      <c r="J2" s="24" t="s">
        <v>333</v>
      </c>
      <c r="K2" s="24" t="s">
        <v>335</v>
      </c>
      <c r="L2" s="24" t="s">
        <v>333</v>
      </c>
      <c r="M2" s="25" t="s">
        <v>315</v>
      </c>
      <c r="N2" s="25" t="s">
        <v>290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6" t="s">
        <v>331</v>
      </c>
      <c r="B4" s="27" t="s">
        <v>336</v>
      </c>
      <c r="C4" s="27" t="s">
        <v>316</v>
      </c>
      <c r="D4" s="27" t="s">
        <v>279</v>
      </c>
      <c r="E4" s="25" t="s">
        <v>280</v>
      </c>
      <c r="F4" s="25" t="s">
        <v>281</v>
      </c>
      <c r="G4" s="24" t="s">
        <v>332</v>
      </c>
      <c r="H4" s="24" t="s">
        <v>333</v>
      </c>
      <c r="I4" s="24" t="s">
        <v>334</v>
      </c>
      <c r="J4" s="24" t="s">
        <v>333</v>
      </c>
      <c r="K4" s="24" t="s">
        <v>335</v>
      </c>
      <c r="L4" s="24" t="s">
        <v>333</v>
      </c>
      <c r="M4" s="25" t="s">
        <v>315</v>
      </c>
      <c r="N4" s="25" t="s">
        <v>290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8" t="s">
        <v>327</v>
      </c>
      <c r="B11" s="409"/>
      <c r="C11" s="409"/>
      <c r="D11" s="410"/>
      <c r="E11" s="411"/>
      <c r="F11" s="418"/>
      <c r="G11" s="412"/>
      <c r="H11" s="28"/>
      <c r="I11" s="408" t="s">
        <v>328</v>
      </c>
      <c r="J11" s="409"/>
      <c r="K11" s="409"/>
      <c r="L11" s="7"/>
      <c r="M11" s="7"/>
      <c r="N11" s="9"/>
    </row>
    <row r="12" spans="1:14" ht="16.5">
      <c r="A12" s="388" t="s">
        <v>337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G24" sqref="G2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375" customWidth="1"/>
    <col min="8" max="9" width="14" customWidth="1"/>
    <col min="10" max="10" width="11.5" customWidth="1"/>
    <col min="11" max="11" width="12.625" customWidth="1"/>
  </cols>
  <sheetData>
    <row r="1" spans="1:12" ht="29.25">
      <c r="A1" s="381" t="s">
        <v>338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309</v>
      </c>
      <c r="B2" s="4" t="s">
        <v>281</v>
      </c>
      <c r="C2" s="4" t="s">
        <v>277</v>
      </c>
      <c r="D2" s="4" t="s">
        <v>278</v>
      </c>
      <c r="E2" s="4" t="s">
        <v>279</v>
      </c>
      <c r="F2" s="4" t="s">
        <v>280</v>
      </c>
      <c r="G2" s="3" t="s">
        <v>339</v>
      </c>
      <c r="H2" s="3" t="s">
        <v>340</v>
      </c>
      <c r="I2" s="3" t="s">
        <v>341</v>
      </c>
      <c r="J2" s="3" t="s">
        <v>342</v>
      </c>
      <c r="K2" s="4" t="s">
        <v>315</v>
      </c>
      <c r="L2" s="4" t="s">
        <v>290</v>
      </c>
    </row>
    <row r="3" spans="1:12">
      <c r="A3" s="5"/>
      <c r="B3" s="10" t="s">
        <v>293</v>
      </c>
      <c r="C3" s="11">
        <v>230908063</v>
      </c>
      <c r="D3" s="10" t="s">
        <v>292</v>
      </c>
      <c r="E3" s="12" t="s">
        <v>118</v>
      </c>
      <c r="F3" s="13" t="s">
        <v>60</v>
      </c>
      <c r="G3" s="6" t="s">
        <v>343</v>
      </c>
      <c r="H3" s="6" t="s">
        <v>344</v>
      </c>
      <c r="I3" s="6"/>
      <c r="J3" s="6"/>
      <c r="K3" s="23" t="s">
        <v>345</v>
      </c>
      <c r="L3" s="6"/>
    </row>
    <row r="4" spans="1:12">
      <c r="A4" s="5"/>
      <c r="B4" s="10" t="s">
        <v>293</v>
      </c>
      <c r="C4" s="11">
        <v>230914026</v>
      </c>
      <c r="D4" s="10" t="s">
        <v>292</v>
      </c>
      <c r="E4" s="10" t="s">
        <v>119</v>
      </c>
      <c r="F4" s="13" t="s">
        <v>60</v>
      </c>
      <c r="G4" s="6" t="s">
        <v>343</v>
      </c>
      <c r="H4" s="6" t="s">
        <v>344</v>
      </c>
      <c r="I4" s="6"/>
      <c r="J4" s="6"/>
      <c r="K4" s="23" t="s">
        <v>345</v>
      </c>
      <c r="L4" s="6"/>
    </row>
    <row r="5" spans="1:12">
      <c r="A5" s="5"/>
      <c r="B5" s="10" t="s">
        <v>293</v>
      </c>
      <c r="C5" s="11">
        <v>230924034</v>
      </c>
      <c r="D5" s="10" t="s">
        <v>292</v>
      </c>
      <c r="E5" s="10" t="s">
        <v>116</v>
      </c>
      <c r="F5" s="13" t="s">
        <v>60</v>
      </c>
      <c r="G5" s="6" t="s">
        <v>343</v>
      </c>
      <c r="H5" s="6" t="s">
        <v>344</v>
      </c>
      <c r="I5" s="6"/>
      <c r="J5" s="6"/>
      <c r="K5" s="23" t="s">
        <v>345</v>
      </c>
      <c r="L5" s="6"/>
    </row>
    <row r="6" spans="1:12">
      <c r="A6" s="5"/>
      <c r="B6" s="10" t="s">
        <v>293</v>
      </c>
      <c r="C6" s="10">
        <v>230918059</v>
      </c>
      <c r="D6" s="10" t="s">
        <v>292</v>
      </c>
      <c r="E6" s="14" t="s">
        <v>117</v>
      </c>
      <c r="F6" s="13" t="s">
        <v>60</v>
      </c>
      <c r="G6" s="6" t="s">
        <v>343</v>
      </c>
      <c r="H6" s="6" t="s">
        <v>344</v>
      </c>
      <c r="I6" s="6"/>
      <c r="J6" s="6"/>
      <c r="K6" s="23" t="s">
        <v>345</v>
      </c>
      <c r="L6" s="6"/>
    </row>
    <row r="7" spans="1:12">
      <c r="A7" s="5"/>
      <c r="B7" s="10" t="s">
        <v>293</v>
      </c>
      <c r="C7" s="11">
        <v>230908063</v>
      </c>
      <c r="D7" s="10" t="s">
        <v>292</v>
      </c>
      <c r="E7" s="12" t="s">
        <v>118</v>
      </c>
      <c r="F7" s="13" t="s">
        <v>60</v>
      </c>
      <c r="G7" s="6" t="s">
        <v>346</v>
      </c>
      <c r="H7" s="6"/>
      <c r="I7" s="6" t="s">
        <v>347</v>
      </c>
      <c r="J7" s="6"/>
      <c r="K7" s="6" t="s">
        <v>348</v>
      </c>
      <c r="L7" s="5"/>
    </row>
    <row r="8" spans="1:12">
      <c r="A8" s="5"/>
      <c r="B8" s="10" t="s">
        <v>293</v>
      </c>
      <c r="C8" s="11">
        <v>230914026</v>
      </c>
      <c r="D8" s="10" t="s">
        <v>292</v>
      </c>
      <c r="E8" s="10" t="s">
        <v>119</v>
      </c>
      <c r="F8" s="13" t="s">
        <v>60</v>
      </c>
      <c r="G8" s="6" t="s">
        <v>346</v>
      </c>
      <c r="H8" s="6"/>
      <c r="I8" s="6" t="s">
        <v>347</v>
      </c>
      <c r="J8" s="5"/>
      <c r="K8" s="6" t="s">
        <v>348</v>
      </c>
      <c r="L8" s="5"/>
    </row>
    <row r="9" spans="1:12">
      <c r="A9" s="5"/>
      <c r="B9" s="10" t="s">
        <v>293</v>
      </c>
      <c r="C9" s="11">
        <v>230924034</v>
      </c>
      <c r="D9" s="10" t="s">
        <v>292</v>
      </c>
      <c r="E9" s="10" t="s">
        <v>116</v>
      </c>
      <c r="F9" s="13" t="s">
        <v>60</v>
      </c>
      <c r="G9" s="6" t="s">
        <v>346</v>
      </c>
      <c r="H9" s="6"/>
      <c r="I9" s="6" t="s">
        <v>347</v>
      </c>
      <c r="J9" s="5"/>
      <c r="K9" s="6" t="s">
        <v>348</v>
      </c>
      <c r="L9" s="5"/>
    </row>
    <row r="10" spans="1:12">
      <c r="A10" s="5"/>
      <c r="B10" s="10" t="s">
        <v>293</v>
      </c>
      <c r="C10" s="10">
        <v>230918059</v>
      </c>
      <c r="D10" s="10" t="s">
        <v>292</v>
      </c>
      <c r="E10" s="14" t="s">
        <v>117</v>
      </c>
      <c r="F10" s="13" t="s">
        <v>60</v>
      </c>
      <c r="G10" s="6" t="s">
        <v>346</v>
      </c>
      <c r="H10" s="5"/>
      <c r="I10" s="6" t="s">
        <v>347</v>
      </c>
      <c r="J10" s="5"/>
      <c r="K10" s="6" t="s">
        <v>348</v>
      </c>
      <c r="L10" s="5"/>
    </row>
    <row r="11" spans="1:12">
      <c r="A11" s="5"/>
      <c r="B11" s="6"/>
      <c r="C11" s="15"/>
      <c r="D11" s="6"/>
      <c r="E11" s="16"/>
      <c r="F11" s="17"/>
      <c r="G11" s="6"/>
      <c r="H11" s="5"/>
      <c r="I11" s="6"/>
      <c r="J11" s="5"/>
      <c r="K11" s="23"/>
      <c r="L11" s="5"/>
    </row>
    <row r="12" spans="1:12">
      <c r="A12" s="5"/>
      <c r="B12" s="6"/>
      <c r="C12" s="15"/>
      <c r="D12" s="6"/>
      <c r="E12" s="16"/>
      <c r="F12" s="17"/>
      <c r="G12" s="6"/>
      <c r="H12" s="5"/>
      <c r="I12" s="6"/>
      <c r="J12" s="5"/>
      <c r="K12" s="23"/>
      <c r="L12" s="5"/>
    </row>
    <row r="13" spans="1:12">
      <c r="A13" s="5"/>
      <c r="B13" s="6"/>
      <c r="C13" s="15"/>
      <c r="D13" s="6"/>
      <c r="E13" s="18"/>
      <c r="F13" s="5"/>
      <c r="G13" s="6"/>
      <c r="H13" s="5"/>
      <c r="I13" s="6"/>
      <c r="J13" s="5"/>
      <c r="K13" s="23"/>
      <c r="L13" s="5"/>
    </row>
    <row r="14" spans="1:12">
      <c r="A14" s="5"/>
      <c r="B14" s="6"/>
      <c r="C14" s="19"/>
      <c r="D14" s="6"/>
      <c r="E14" s="5"/>
      <c r="F14" s="5"/>
      <c r="G14" s="6"/>
      <c r="H14" s="5"/>
      <c r="I14" s="6"/>
      <c r="J14" s="5"/>
      <c r="K14" s="23"/>
      <c r="L14" s="5"/>
    </row>
    <row r="15" spans="1:12">
      <c r="A15" s="5"/>
      <c r="B15" s="6"/>
      <c r="C15" s="19"/>
      <c r="D15" s="6"/>
      <c r="E15" s="5"/>
      <c r="F15" s="5"/>
      <c r="G15" s="6"/>
      <c r="H15" s="5"/>
      <c r="I15" s="6"/>
      <c r="J15" s="5"/>
      <c r="K15" s="23"/>
      <c r="L15" s="5"/>
    </row>
    <row r="16" spans="1:12">
      <c r="A16" s="5"/>
      <c r="B16" s="6"/>
      <c r="C16" s="20"/>
      <c r="D16" s="6"/>
      <c r="E16" s="21"/>
      <c r="F16" s="5"/>
      <c r="G16" s="6"/>
      <c r="H16" s="6"/>
      <c r="I16" s="6"/>
      <c r="J16" s="5"/>
      <c r="K16" s="23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>
      <c r="A18" s="5"/>
      <c r="B18" s="6"/>
      <c r="C18" s="22"/>
      <c r="D18" s="6"/>
      <c r="E18" s="21"/>
      <c r="F18" s="5"/>
      <c r="G18" s="6"/>
      <c r="H18" s="5"/>
      <c r="I18" s="6"/>
      <c r="J18" s="5"/>
      <c r="K18" s="23"/>
      <c r="L18" s="5"/>
    </row>
    <row r="19" spans="1:12" s="2" customFormat="1" ht="32.1" customHeight="1">
      <c r="A19" s="408" t="s">
        <v>349</v>
      </c>
      <c r="B19" s="409"/>
      <c r="C19" s="409"/>
      <c r="D19" s="409"/>
      <c r="E19" s="410"/>
      <c r="F19" s="411"/>
      <c r="G19" s="412"/>
      <c r="H19" s="408" t="s">
        <v>350</v>
      </c>
      <c r="I19" s="409"/>
      <c r="J19" s="409"/>
      <c r="K19" s="7"/>
      <c r="L19" s="9"/>
    </row>
    <row r="20" spans="1:12" ht="72" customHeight="1">
      <c r="A20" s="388" t="s">
        <v>351</v>
      </c>
      <c r="B20" s="388"/>
      <c r="C20" s="389"/>
      <c r="D20" s="389"/>
      <c r="E20" s="389"/>
      <c r="F20" s="389"/>
      <c r="G20" s="389"/>
      <c r="H20" s="389"/>
      <c r="I20" s="389"/>
      <c r="J20" s="389"/>
      <c r="K20" s="389"/>
      <c r="L20" s="389"/>
    </row>
  </sheetData>
  <mergeCells count="5">
    <mergeCell ref="A1:J1"/>
    <mergeCell ref="A19:E19"/>
    <mergeCell ref="F19:G19"/>
    <mergeCell ref="H19:J19"/>
    <mergeCell ref="A20:L20"/>
  </mergeCells>
  <phoneticPr fontId="38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352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276</v>
      </c>
      <c r="B2" s="391" t="s">
        <v>281</v>
      </c>
      <c r="C2" s="391" t="s">
        <v>316</v>
      </c>
      <c r="D2" s="391" t="s">
        <v>279</v>
      </c>
      <c r="E2" s="391" t="s">
        <v>280</v>
      </c>
      <c r="F2" s="3" t="s">
        <v>353</v>
      </c>
      <c r="G2" s="3" t="s">
        <v>300</v>
      </c>
      <c r="H2" s="396" t="s">
        <v>301</v>
      </c>
      <c r="I2" s="400" t="s">
        <v>303</v>
      </c>
    </row>
    <row r="3" spans="1:9" s="1" customFormat="1" ht="16.5">
      <c r="A3" s="390"/>
      <c r="B3" s="392"/>
      <c r="C3" s="392"/>
      <c r="D3" s="392"/>
      <c r="E3" s="392"/>
      <c r="F3" s="3" t="s">
        <v>354</v>
      </c>
      <c r="G3" s="3" t="s">
        <v>304</v>
      </c>
      <c r="H3" s="397"/>
      <c r="I3" s="401"/>
    </row>
    <row r="4" spans="1:9">
      <c r="A4" s="5"/>
      <c r="B4" s="5"/>
      <c r="C4" s="6"/>
      <c r="D4" s="6"/>
      <c r="E4" s="6"/>
      <c r="F4" s="6"/>
      <c r="G4" s="6"/>
      <c r="H4" s="6"/>
      <c r="I4" s="6" t="s">
        <v>294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8" t="s">
        <v>327</v>
      </c>
      <c r="B12" s="409"/>
      <c r="C12" s="409"/>
      <c r="D12" s="410"/>
      <c r="E12" s="8"/>
      <c r="F12" s="408" t="s">
        <v>328</v>
      </c>
      <c r="G12" s="409"/>
      <c r="H12" s="410"/>
      <c r="I12" s="9"/>
    </row>
    <row r="13" spans="1:9" ht="45.75" customHeight="1">
      <c r="A13" s="388" t="s">
        <v>355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0" t="s">
        <v>32</v>
      </c>
      <c r="C2" s="201"/>
      <c r="D2" s="201"/>
      <c r="E2" s="201"/>
      <c r="F2" s="201"/>
      <c r="G2" s="201"/>
      <c r="H2" s="201"/>
      <c r="I2" s="202"/>
    </row>
    <row r="3" spans="2:9" ht="27.95" customHeight="1">
      <c r="B3" s="173"/>
      <c r="C3" s="174"/>
      <c r="D3" s="203" t="s">
        <v>33</v>
      </c>
      <c r="E3" s="204"/>
      <c r="F3" s="205" t="s">
        <v>34</v>
      </c>
      <c r="G3" s="206"/>
      <c r="H3" s="203" t="s">
        <v>35</v>
      </c>
      <c r="I3" s="207"/>
    </row>
    <row r="4" spans="2:9" ht="27.95" customHeight="1">
      <c r="B4" s="173" t="s">
        <v>36</v>
      </c>
      <c r="C4" s="174" t="s">
        <v>37</v>
      </c>
      <c r="D4" s="174" t="s">
        <v>38</v>
      </c>
      <c r="E4" s="174" t="s">
        <v>39</v>
      </c>
      <c r="F4" s="175" t="s">
        <v>38</v>
      </c>
      <c r="G4" s="175" t="s">
        <v>39</v>
      </c>
      <c r="H4" s="174" t="s">
        <v>38</v>
      </c>
      <c r="I4" s="182" t="s">
        <v>39</v>
      </c>
    </row>
    <row r="5" spans="2:9" ht="27.95" customHeight="1">
      <c r="B5" s="176" t="s">
        <v>40</v>
      </c>
      <c r="C5" s="5">
        <v>13</v>
      </c>
      <c r="D5" s="5">
        <v>0</v>
      </c>
      <c r="E5" s="5">
        <v>1</v>
      </c>
      <c r="F5" s="177">
        <v>0</v>
      </c>
      <c r="G5" s="177">
        <v>1</v>
      </c>
      <c r="H5" s="5">
        <v>1</v>
      </c>
      <c r="I5" s="183">
        <v>2</v>
      </c>
    </row>
    <row r="6" spans="2:9" ht="27.95" customHeight="1">
      <c r="B6" s="176" t="s">
        <v>41</v>
      </c>
      <c r="C6" s="5">
        <v>20</v>
      </c>
      <c r="D6" s="5">
        <v>0</v>
      </c>
      <c r="E6" s="5">
        <v>1</v>
      </c>
      <c r="F6" s="177">
        <v>1</v>
      </c>
      <c r="G6" s="177">
        <v>2</v>
      </c>
      <c r="H6" s="5">
        <v>2</v>
      </c>
      <c r="I6" s="183">
        <v>3</v>
      </c>
    </row>
    <row r="7" spans="2:9" ht="27.95" customHeight="1">
      <c r="B7" s="176" t="s">
        <v>42</v>
      </c>
      <c r="C7" s="5">
        <v>32</v>
      </c>
      <c r="D7" s="5">
        <v>0</v>
      </c>
      <c r="E7" s="5">
        <v>1</v>
      </c>
      <c r="F7" s="177">
        <v>2</v>
      </c>
      <c r="G7" s="177">
        <v>3</v>
      </c>
      <c r="H7" s="5">
        <v>3</v>
      </c>
      <c r="I7" s="183">
        <v>4</v>
      </c>
    </row>
    <row r="8" spans="2:9" ht="27.95" customHeight="1">
      <c r="B8" s="176" t="s">
        <v>43</v>
      </c>
      <c r="C8" s="5">
        <v>50</v>
      </c>
      <c r="D8" s="5">
        <v>1</v>
      </c>
      <c r="E8" s="5">
        <v>2</v>
      </c>
      <c r="F8" s="177">
        <v>3</v>
      </c>
      <c r="G8" s="177">
        <v>4</v>
      </c>
      <c r="H8" s="5">
        <v>5</v>
      </c>
      <c r="I8" s="183">
        <v>6</v>
      </c>
    </row>
    <row r="9" spans="2:9" ht="27.95" customHeight="1">
      <c r="B9" s="176" t="s">
        <v>44</v>
      </c>
      <c r="C9" s="5">
        <v>80</v>
      </c>
      <c r="D9" s="5">
        <v>2</v>
      </c>
      <c r="E9" s="5">
        <v>3</v>
      </c>
      <c r="F9" s="177">
        <v>5</v>
      </c>
      <c r="G9" s="177">
        <v>6</v>
      </c>
      <c r="H9" s="5">
        <v>7</v>
      </c>
      <c r="I9" s="183">
        <v>8</v>
      </c>
    </row>
    <row r="10" spans="2:9" ht="27.95" customHeight="1">
      <c r="B10" s="176" t="s">
        <v>45</v>
      </c>
      <c r="C10" s="5">
        <v>125</v>
      </c>
      <c r="D10" s="5">
        <v>3</v>
      </c>
      <c r="E10" s="5">
        <v>4</v>
      </c>
      <c r="F10" s="177">
        <v>7</v>
      </c>
      <c r="G10" s="177">
        <v>8</v>
      </c>
      <c r="H10" s="5">
        <v>10</v>
      </c>
      <c r="I10" s="183">
        <v>11</v>
      </c>
    </row>
    <row r="11" spans="2:9" ht="27.95" customHeight="1">
      <c r="B11" s="176" t="s">
        <v>46</v>
      </c>
      <c r="C11" s="5">
        <v>200</v>
      </c>
      <c r="D11" s="5">
        <v>5</v>
      </c>
      <c r="E11" s="5">
        <v>6</v>
      </c>
      <c r="F11" s="177">
        <v>10</v>
      </c>
      <c r="G11" s="177">
        <v>11</v>
      </c>
      <c r="H11" s="5">
        <v>14</v>
      </c>
      <c r="I11" s="183">
        <v>15</v>
      </c>
    </row>
    <row r="12" spans="2:9" ht="27.95" customHeight="1">
      <c r="B12" s="178" t="s">
        <v>47</v>
      </c>
      <c r="C12" s="179">
        <v>315</v>
      </c>
      <c r="D12" s="179">
        <v>7</v>
      </c>
      <c r="E12" s="179">
        <v>8</v>
      </c>
      <c r="F12" s="180">
        <v>14</v>
      </c>
      <c r="G12" s="180">
        <v>15</v>
      </c>
      <c r="H12" s="179">
        <v>21</v>
      </c>
      <c r="I12" s="184">
        <v>22</v>
      </c>
    </row>
    <row r="14" spans="2:9">
      <c r="B14" s="181" t="s">
        <v>48</v>
      </c>
      <c r="C14" s="181"/>
      <c r="D14" s="181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32" zoomScale="125" zoomScaleNormal="125" zoomScalePageLayoutView="125" workbookViewId="0">
      <selection activeCell="J50" sqref="J50:K50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208" t="s">
        <v>49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14.25">
      <c r="A2" s="112" t="s">
        <v>50</v>
      </c>
      <c r="B2" s="209" t="s">
        <v>51</v>
      </c>
      <c r="C2" s="209"/>
      <c r="D2" s="210" t="s">
        <v>52</v>
      </c>
      <c r="E2" s="210"/>
      <c r="F2" s="211" t="s">
        <v>53</v>
      </c>
      <c r="G2" s="211"/>
      <c r="H2" s="113" t="s">
        <v>54</v>
      </c>
      <c r="I2" s="212" t="s">
        <v>55</v>
      </c>
      <c r="J2" s="212"/>
      <c r="K2" s="213"/>
    </row>
    <row r="3" spans="1:11" ht="14.25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spans="1:11" ht="14.25">
      <c r="A4" s="116" t="s">
        <v>59</v>
      </c>
      <c r="B4" s="220" t="s">
        <v>60</v>
      </c>
      <c r="C4" s="221"/>
      <c r="D4" s="222" t="s">
        <v>61</v>
      </c>
      <c r="E4" s="223"/>
      <c r="F4" s="224" t="s">
        <v>62</v>
      </c>
      <c r="G4" s="225"/>
      <c r="H4" s="222" t="s">
        <v>63</v>
      </c>
      <c r="I4" s="223"/>
      <c r="J4" s="117" t="s">
        <v>64</v>
      </c>
      <c r="K4" s="118" t="s">
        <v>65</v>
      </c>
    </row>
    <row r="5" spans="1:11" ht="14.25">
      <c r="A5" s="120" t="s">
        <v>66</v>
      </c>
      <c r="B5" s="220" t="s">
        <v>67</v>
      </c>
      <c r="C5" s="221"/>
      <c r="D5" s="222" t="s">
        <v>68</v>
      </c>
      <c r="E5" s="223"/>
      <c r="F5" s="224">
        <v>45233</v>
      </c>
      <c r="G5" s="225"/>
      <c r="H5" s="222" t="s">
        <v>69</v>
      </c>
      <c r="I5" s="223"/>
      <c r="J5" s="117" t="s">
        <v>64</v>
      </c>
      <c r="K5" s="118" t="s">
        <v>65</v>
      </c>
    </row>
    <row r="6" spans="1:11" ht="14.25">
      <c r="A6" s="116" t="s">
        <v>70</v>
      </c>
      <c r="B6" s="148">
        <v>4</v>
      </c>
      <c r="C6" s="149">
        <v>6</v>
      </c>
      <c r="D6" s="120" t="s">
        <v>71</v>
      </c>
      <c r="E6" s="133"/>
      <c r="F6" s="224">
        <v>45280</v>
      </c>
      <c r="G6" s="225"/>
      <c r="H6" s="222" t="s">
        <v>72</v>
      </c>
      <c r="I6" s="223"/>
      <c r="J6" s="117" t="s">
        <v>64</v>
      </c>
      <c r="K6" s="118" t="s">
        <v>65</v>
      </c>
    </row>
    <row r="7" spans="1:11" ht="14.25">
      <c r="A7" s="116" t="s">
        <v>73</v>
      </c>
      <c r="B7" s="226">
        <v>50834</v>
      </c>
      <c r="C7" s="227"/>
      <c r="D7" s="120" t="s">
        <v>74</v>
      </c>
      <c r="E7" s="132"/>
      <c r="F7" s="224">
        <v>45285</v>
      </c>
      <c r="G7" s="225"/>
      <c r="H7" s="222" t="s">
        <v>75</v>
      </c>
      <c r="I7" s="223"/>
      <c r="J7" s="117" t="s">
        <v>64</v>
      </c>
      <c r="K7" s="118" t="s">
        <v>65</v>
      </c>
    </row>
    <row r="8" spans="1:11" ht="14.25">
      <c r="A8" s="150"/>
      <c r="B8" s="228"/>
      <c r="C8" s="229"/>
      <c r="D8" s="230" t="s">
        <v>76</v>
      </c>
      <c r="E8" s="231"/>
      <c r="F8" s="232">
        <v>45288</v>
      </c>
      <c r="G8" s="233"/>
      <c r="H8" s="230" t="s">
        <v>77</v>
      </c>
      <c r="I8" s="231"/>
      <c r="J8" s="134" t="s">
        <v>64</v>
      </c>
      <c r="K8" s="140" t="s">
        <v>65</v>
      </c>
    </row>
    <row r="9" spans="1:11" ht="14.25">
      <c r="A9" s="234" t="s">
        <v>78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4.25">
      <c r="A10" s="237" t="s">
        <v>79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4.25">
      <c r="A11" s="151" t="s">
        <v>80</v>
      </c>
      <c r="B11" s="152" t="s">
        <v>81</v>
      </c>
      <c r="C11" s="153" t="s">
        <v>82</v>
      </c>
      <c r="D11" s="154"/>
      <c r="E11" s="155" t="s">
        <v>83</v>
      </c>
      <c r="F11" s="152" t="s">
        <v>81</v>
      </c>
      <c r="G11" s="153" t="s">
        <v>82</v>
      </c>
      <c r="H11" s="153" t="s">
        <v>84</v>
      </c>
      <c r="I11" s="155" t="s">
        <v>85</v>
      </c>
      <c r="J11" s="152" t="s">
        <v>81</v>
      </c>
      <c r="K11" s="169" t="s">
        <v>82</v>
      </c>
    </row>
    <row r="12" spans="1:11" ht="14.25">
      <c r="A12" s="120" t="s">
        <v>86</v>
      </c>
      <c r="B12" s="131" t="s">
        <v>81</v>
      </c>
      <c r="C12" s="117" t="s">
        <v>82</v>
      </c>
      <c r="D12" s="132"/>
      <c r="E12" s="133" t="s">
        <v>87</v>
      </c>
      <c r="F12" s="131" t="s">
        <v>81</v>
      </c>
      <c r="G12" s="117" t="s">
        <v>82</v>
      </c>
      <c r="H12" s="117" t="s">
        <v>84</v>
      </c>
      <c r="I12" s="133" t="s">
        <v>88</v>
      </c>
      <c r="J12" s="131" t="s">
        <v>81</v>
      </c>
      <c r="K12" s="118" t="s">
        <v>82</v>
      </c>
    </row>
    <row r="13" spans="1:11" ht="14.25">
      <c r="A13" s="120" t="s">
        <v>89</v>
      </c>
      <c r="B13" s="131" t="s">
        <v>81</v>
      </c>
      <c r="C13" s="117" t="s">
        <v>82</v>
      </c>
      <c r="D13" s="132"/>
      <c r="E13" s="133" t="s">
        <v>90</v>
      </c>
      <c r="F13" s="117" t="s">
        <v>91</v>
      </c>
      <c r="G13" s="117" t="s">
        <v>92</v>
      </c>
      <c r="H13" s="117" t="s">
        <v>84</v>
      </c>
      <c r="I13" s="133" t="s">
        <v>93</v>
      </c>
      <c r="J13" s="131" t="s">
        <v>81</v>
      </c>
      <c r="K13" s="118" t="s">
        <v>82</v>
      </c>
    </row>
    <row r="14" spans="1:11" ht="14.25">
      <c r="A14" s="230" t="s">
        <v>94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40"/>
    </row>
    <row r="15" spans="1:11" ht="14.25">
      <c r="A15" s="237" t="s">
        <v>95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4.25">
      <c r="A16" s="156" t="s">
        <v>96</v>
      </c>
      <c r="B16" s="153" t="s">
        <v>91</v>
      </c>
      <c r="C16" s="153" t="s">
        <v>92</v>
      </c>
      <c r="D16" s="157"/>
      <c r="E16" s="158" t="s">
        <v>97</v>
      </c>
      <c r="F16" s="153" t="s">
        <v>91</v>
      </c>
      <c r="G16" s="153" t="s">
        <v>92</v>
      </c>
      <c r="H16" s="159"/>
      <c r="I16" s="158" t="s">
        <v>98</v>
      </c>
      <c r="J16" s="153" t="s">
        <v>91</v>
      </c>
      <c r="K16" s="169" t="s">
        <v>92</v>
      </c>
    </row>
    <row r="17" spans="1:22" ht="16.5" customHeight="1">
      <c r="A17" s="123" t="s">
        <v>99</v>
      </c>
      <c r="B17" s="117" t="s">
        <v>91</v>
      </c>
      <c r="C17" s="117" t="s">
        <v>92</v>
      </c>
      <c r="D17" s="79"/>
      <c r="E17" s="135" t="s">
        <v>100</v>
      </c>
      <c r="F17" s="117" t="s">
        <v>91</v>
      </c>
      <c r="G17" s="117" t="s">
        <v>92</v>
      </c>
      <c r="H17" s="160"/>
      <c r="I17" s="135" t="s">
        <v>101</v>
      </c>
      <c r="J17" s="117" t="s">
        <v>91</v>
      </c>
      <c r="K17" s="118" t="s">
        <v>92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8" customHeight="1">
      <c r="A18" s="241" t="s">
        <v>102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ht="18" customHeight="1">
      <c r="A19" s="237" t="s">
        <v>103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44" t="s">
        <v>104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61" t="s">
        <v>105</v>
      </c>
      <c r="B21" s="135" t="s">
        <v>106</v>
      </c>
      <c r="C21" s="135" t="s">
        <v>107</v>
      </c>
      <c r="D21" s="135" t="s">
        <v>108</v>
      </c>
      <c r="E21" s="135" t="s">
        <v>109</v>
      </c>
      <c r="F21" s="135" t="s">
        <v>110</v>
      </c>
      <c r="G21" s="135" t="s">
        <v>111</v>
      </c>
      <c r="H21" s="135" t="s">
        <v>112</v>
      </c>
      <c r="I21" s="135" t="s">
        <v>113</v>
      </c>
      <c r="J21" s="135" t="s">
        <v>114</v>
      </c>
      <c r="K21" s="99" t="s">
        <v>115</v>
      </c>
    </row>
    <row r="22" spans="1:22" ht="16.5" customHeight="1">
      <c r="A22" s="162" t="s">
        <v>116</v>
      </c>
      <c r="B22" s="121"/>
      <c r="C22" s="121"/>
      <c r="D22" s="121">
        <v>0.6</v>
      </c>
      <c r="E22" s="121">
        <v>0.6</v>
      </c>
      <c r="F22" s="121">
        <v>0.6</v>
      </c>
      <c r="G22" s="121">
        <v>0.6</v>
      </c>
      <c r="H22" s="121">
        <v>0.6</v>
      </c>
      <c r="I22" s="121">
        <v>0.6</v>
      </c>
      <c r="J22" s="121"/>
      <c r="K22" s="171"/>
    </row>
    <row r="23" spans="1:22" ht="16.5" customHeight="1">
      <c r="A23" s="162" t="s">
        <v>117</v>
      </c>
      <c r="B23" s="121"/>
      <c r="C23" s="121"/>
      <c r="D23" s="121">
        <v>0.6</v>
      </c>
      <c r="E23" s="121">
        <v>0.6</v>
      </c>
      <c r="F23" s="121">
        <v>0.6</v>
      </c>
      <c r="G23" s="121">
        <v>0.6</v>
      </c>
      <c r="H23" s="121">
        <v>0.6</v>
      </c>
      <c r="I23" s="121">
        <v>0.6</v>
      </c>
      <c r="J23" s="121"/>
      <c r="K23" s="172"/>
    </row>
    <row r="24" spans="1:22" ht="16.5" customHeight="1">
      <c r="A24" s="162" t="s">
        <v>118</v>
      </c>
      <c r="B24" s="121"/>
      <c r="C24" s="121"/>
      <c r="D24" s="121">
        <v>0.6</v>
      </c>
      <c r="E24" s="121">
        <v>0.6</v>
      </c>
      <c r="F24" s="121">
        <v>0.6</v>
      </c>
      <c r="G24" s="121">
        <v>0.6</v>
      </c>
      <c r="H24" s="121">
        <v>0.6</v>
      </c>
      <c r="I24" s="121">
        <v>0.6</v>
      </c>
      <c r="J24" s="121"/>
      <c r="K24" s="172"/>
    </row>
    <row r="25" spans="1:22" ht="16.5" customHeight="1">
      <c r="A25" s="162" t="s">
        <v>119</v>
      </c>
      <c r="B25" s="121"/>
      <c r="C25" s="121"/>
      <c r="D25" s="121">
        <v>1</v>
      </c>
      <c r="E25" s="121">
        <v>1</v>
      </c>
      <c r="F25" s="121">
        <v>1</v>
      </c>
      <c r="G25" s="121">
        <v>1</v>
      </c>
      <c r="H25" s="121">
        <v>1</v>
      </c>
      <c r="I25" s="121">
        <v>1</v>
      </c>
      <c r="J25" s="121"/>
      <c r="K25" s="97"/>
    </row>
    <row r="26" spans="1:22" ht="16.5" customHeight="1">
      <c r="A26" s="124"/>
      <c r="B26" s="121"/>
      <c r="C26" s="121"/>
      <c r="D26" s="121"/>
      <c r="E26" s="121"/>
      <c r="F26" s="121"/>
      <c r="G26" s="121"/>
      <c r="H26" s="121"/>
      <c r="I26" s="121"/>
      <c r="J26" s="121"/>
      <c r="K26" s="97"/>
    </row>
    <row r="27" spans="1:22" ht="16.5" customHeight="1">
      <c r="A27" s="124"/>
      <c r="B27" s="121"/>
      <c r="C27" s="121"/>
      <c r="D27" s="121"/>
      <c r="E27" s="121"/>
      <c r="F27" s="121"/>
      <c r="G27" s="121"/>
      <c r="H27" s="121"/>
      <c r="I27" s="121"/>
      <c r="J27" s="121"/>
      <c r="K27" s="97"/>
    </row>
    <row r="28" spans="1:22" ht="16.5" customHeight="1">
      <c r="A28" s="124"/>
      <c r="B28" s="121"/>
      <c r="C28" s="121"/>
      <c r="D28" s="121"/>
      <c r="E28" s="121"/>
      <c r="F28" s="121"/>
      <c r="G28" s="121"/>
      <c r="H28" s="121"/>
      <c r="I28" s="121"/>
      <c r="J28" s="121"/>
      <c r="K28" s="97"/>
    </row>
    <row r="29" spans="1:22" ht="18" customHeight="1">
      <c r="A29" s="247" t="s">
        <v>120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 t="s">
        <v>121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8" customHeight="1">
      <c r="A32" s="247" t="s">
        <v>122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4.25">
      <c r="A33" s="256" t="s">
        <v>123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4.25">
      <c r="A34" s="259" t="s">
        <v>124</v>
      </c>
      <c r="B34" s="260"/>
      <c r="C34" s="117" t="s">
        <v>64</v>
      </c>
      <c r="D34" s="117" t="s">
        <v>65</v>
      </c>
      <c r="E34" s="261" t="s">
        <v>125</v>
      </c>
      <c r="F34" s="262"/>
      <c r="G34" s="262"/>
      <c r="H34" s="262"/>
      <c r="I34" s="262"/>
      <c r="J34" s="262"/>
      <c r="K34" s="263"/>
    </row>
    <row r="35" spans="1:11" ht="14.25">
      <c r="A35" s="264" t="s">
        <v>126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1" ht="14.25">
      <c r="A36" s="265" t="s">
        <v>127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4.25">
      <c r="A37" s="268" t="s">
        <v>128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27"/>
    </row>
    <row r="38" spans="1:11" ht="14.25">
      <c r="A38" s="268" t="s">
        <v>129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27"/>
    </row>
    <row r="39" spans="1:11" ht="14.25">
      <c r="A39" s="268" t="s">
        <v>130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27"/>
    </row>
    <row r="40" spans="1:11" ht="14.25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27"/>
    </row>
    <row r="41" spans="1:11" ht="14.25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27"/>
    </row>
    <row r="42" spans="1:11" ht="14.25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27"/>
    </row>
    <row r="43" spans="1:11" ht="14.25">
      <c r="A43" s="270" t="s">
        <v>131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2"/>
    </row>
    <row r="44" spans="1:11" ht="14.25">
      <c r="A44" s="237" t="s">
        <v>132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spans="1:11" ht="14.25">
      <c r="A45" s="156" t="s">
        <v>133</v>
      </c>
      <c r="B45" s="153" t="s">
        <v>91</v>
      </c>
      <c r="C45" s="153" t="s">
        <v>92</v>
      </c>
      <c r="D45" s="153" t="s">
        <v>84</v>
      </c>
      <c r="E45" s="158" t="s">
        <v>134</v>
      </c>
      <c r="F45" s="153" t="s">
        <v>91</v>
      </c>
      <c r="G45" s="153" t="s">
        <v>92</v>
      </c>
      <c r="H45" s="153" t="s">
        <v>84</v>
      </c>
      <c r="I45" s="158" t="s">
        <v>135</v>
      </c>
      <c r="J45" s="153" t="s">
        <v>91</v>
      </c>
      <c r="K45" s="169" t="s">
        <v>92</v>
      </c>
    </row>
    <row r="46" spans="1:11" ht="14.25">
      <c r="A46" s="123" t="s">
        <v>83</v>
      </c>
      <c r="B46" s="117" t="s">
        <v>91</v>
      </c>
      <c r="C46" s="117" t="s">
        <v>92</v>
      </c>
      <c r="D46" s="117" t="s">
        <v>84</v>
      </c>
      <c r="E46" s="135" t="s">
        <v>90</v>
      </c>
      <c r="F46" s="117" t="s">
        <v>91</v>
      </c>
      <c r="G46" s="117" t="s">
        <v>92</v>
      </c>
      <c r="H46" s="117" t="s">
        <v>84</v>
      </c>
      <c r="I46" s="135" t="s">
        <v>101</v>
      </c>
      <c r="J46" s="117" t="s">
        <v>91</v>
      </c>
      <c r="K46" s="118" t="s">
        <v>92</v>
      </c>
    </row>
    <row r="47" spans="1:11" ht="14.25">
      <c r="A47" s="230" t="s">
        <v>94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40"/>
    </row>
    <row r="48" spans="1:11" ht="14.25">
      <c r="A48" s="264" t="s">
        <v>136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</row>
    <row r="49" spans="1:11" ht="14.25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4.25">
      <c r="A50" s="163" t="s">
        <v>137</v>
      </c>
      <c r="B50" s="273" t="s">
        <v>138</v>
      </c>
      <c r="C50" s="273"/>
      <c r="D50" s="164" t="s">
        <v>139</v>
      </c>
      <c r="E50" s="165" t="s">
        <v>140</v>
      </c>
      <c r="F50" s="166" t="s">
        <v>141</v>
      </c>
      <c r="G50" s="167">
        <v>45239</v>
      </c>
      <c r="H50" s="274" t="s">
        <v>142</v>
      </c>
      <c r="I50" s="275"/>
      <c r="J50" s="276" t="s">
        <v>143</v>
      </c>
      <c r="K50" s="277"/>
    </row>
    <row r="51" spans="1:11" ht="14.25">
      <c r="A51" s="264" t="s">
        <v>144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 ht="14.25">
      <c r="A52" s="278"/>
      <c r="B52" s="279"/>
      <c r="C52" s="279"/>
      <c r="D52" s="279"/>
      <c r="E52" s="279"/>
      <c r="F52" s="279"/>
      <c r="G52" s="279"/>
      <c r="H52" s="279"/>
      <c r="I52" s="279"/>
      <c r="J52" s="279"/>
      <c r="K52" s="280"/>
    </row>
    <row r="53" spans="1:11" ht="14.25">
      <c r="A53" s="163" t="s">
        <v>137</v>
      </c>
      <c r="B53" s="273" t="s">
        <v>138</v>
      </c>
      <c r="C53" s="273"/>
      <c r="D53" s="164" t="s">
        <v>139</v>
      </c>
      <c r="E53" s="168"/>
      <c r="F53" s="166" t="s">
        <v>145</v>
      </c>
      <c r="G53" s="167"/>
      <c r="H53" s="274" t="s">
        <v>142</v>
      </c>
      <c r="I53" s="275"/>
      <c r="J53" s="276"/>
      <c r="K53" s="27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workbookViewId="0">
      <selection sqref="A1:XFD1048576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pans="1:14" ht="30" customHeight="1">
      <c r="A1" s="281" t="s">
        <v>146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.1" customHeight="1">
      <c r="A2" s="38" t="s">
        <v>59</v>
      </c>
      <c r="B2" s="283" t="s">
        <v>60</v>
      </c>
      <c r="C2" s="283"/>
      <c r="D2" s="39" t="s">
        <v>66</v>
      </c>
      <c r="E2" s="283" t="s">
        <v>67</v>
      </c>
      <c r="F2" s="283"/>
      <c r="G2" s="283"/>
      <c r="H2" s="288"/>
      <c r="I2" s="59" t="s">
        <v>54</v>
      </c>
      <c r="J2" s="283" t="s">
        <v>55</v>
      </c>
      <c r="K2" s="283"/>
      <c r="L2" s="283"/>
      <c r="M2" s="283"/>
      <c r="N2" s="284"/>
    </row>
    <row r="3" spans="1:14" ht="29.1" customHeight="1">
      <c r="A3" s="287" t="s">
        <v>147</v>
      </c>
      <c r="B3" s="285" t="s">
        <v>148</v>
      </c>
      <c r="C3" s="285"/>
      <c r="D3" s="285"/>
      <c r="E3" s="285"/>
      <c r="F3" s="285"/>
      <c r="G3" s="285"/>
      <c r="H3" s="289"/>
      <c r="I3" s="285" t="s">
        <v>149</v>
      </c>
      <c r="J3" s="285"/>
      <c r="K3" s="285"/>
      <c r="L3" s="285"/>
      <c r="M3" s="285"/>
      <c r="N3" s="286"/>
    </row>
    <row r="4" spans="1:14" ht="29.1" customHeight="1">
      <c r="A4" s="287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9"/>
      <c r="I4" s="60"/>
      <c r="J4" s="60" t="s">
        <v>150</v>
      </c>
      <c r="K4" s="60" t="s">
        <v>151</v>
      </c>
      <c r="L4" s="60"/>
      <c r="M4" s="60"/>
      <c r="N4" s="61"/>
    </row>
    <row r="5" spans="1:14" ht="29.1" customHeight="1">
      <c r="A5" s="287"/>
      <c r="B5" s="100" t="s">
        <v>152</v>
      </c>
      <c r="C5" s="100" t="s">
        <v>153</v>
      </c>
      <c r="D5" s="101" t="s">
        <v>154</v>
      </c>
      <c r="E5" s="100" t="s">
        <v>155</v>
      </c>
      <c r="F5" s="100" t="s">
        <v>156</v>
      </c>
      <c r="G5" s="100" t="s">
        <v>157</v>
      </c>
      <c r="H5" s="289"/>
      <c r="I5" s="62"/>
      <c r="J5" s="62" t="s">
        <v>158</v>
      </c>
      <c r="K5" s="62" t="s">
        <v>111</v>
      </c>
      <c r="L5" s="62"/>
      <c r="M5" s="62"/>
      <c r="N5" s="63"/>
    </row>
    <row r="6" spans="1:14" ht="29.1" customHeight="1">
      <c r="A6" s="102" t="s">
        <v>159</v>
      </c>
      <c r="B6" s="103">
        <f>C6-1</f>
        <v>67</v>
      </c>
      <c r="C6" s="103">
        <f>D6-2</f>
        <v>68</v>
      </c>
      <c r="D6" s="101">
        <v>70</v>
      </c>
      <c r="E6" s="103">
        <f>D6+2</f>
        <v>72</v>
      </c>
      <c r="F6" s="103">
        <f>E6+2</f>
        <v>74</v>
      </c>
      <c r="G6" s="103">
        <f>F6+1</f>
        <v>75</v>
      </c>
      <c r="H6" s="289"/>
      <c r="I6" s="64"/>
      <c r="J6" s="64" t="s">
        <v>160</v>
      </c>
      <c r="K6" s="64" t="s">
        <v>161</v>
      </c>
      <c r="L6" s="64"/>
      <c r="M6" s="64"/>
      <c r="N6" s="65"/>
    </row>
    <row r="7" spans="1:14" ht="29.1" customHeight="1">
      <c r="A7" s="104" t="s">
        <v>162</v>
      </c>
      <c r="B7" s="103">
        <f t="shared" ref="B7:B9" si="0">C7-4</f>
        <v>100</v>
      </c>
      <c r="C7" s="103">
        <f t="shared" ref="C7:C9" si="1">D7-4</f>
        <v>104</v>
      </c>
      <c r="D7" s="105">
        <v>108</v>
      </c>
      <c r="E7" s="103">
        <f t="shared" ref="E7:E9" si="2">D7+4</f>
        <v>112</v>
      </c>
      <c r="F7" s="103">
        <f>E7+4</f>
        <v>116</v>
      </c>
      <c r="G7" s="103">
        <f t="shared" ref="G7:G9" si="3">F7+6</f>
        <v>122</v>
      </c>
      <c r="H7" s="289"/>
      <c r="I7" s="64"/>
      <c r="J7" s="64" t="s">
        <v>163</v>
      </c>
      <c r="K7" s="64" t="s">
        <v>164</v>
      </c>
      <c r="L7" s="64"/>
      <c r="M7" s="64"/>
      <c r="N7" s="65"/>
    </row>
    <row r="8" spans="1:14" ht="29.1" customHeight="1">
      <c r="A8" s="104" t="s">
        <v>165</v>
      </c>
      <c r="B8" s="103">
        <f t="shared" si="0"/>
        <v>98</v>
      </c>
      <c r="C8" s="103">
        <f t="shared" si="1"/>
        <v>102</v>
      </c>
      <c r="D8" s="105" t="s">
        <v>166</v>
      </c>
      <c r="E8" s="103">
        <f t="shared" si="2"/>
        <v>110</v>
      </c>
      <c r="F8" s="103">
        <f>E8+5</f>
        <v>115</v>
      </c>
      <c r="G8" s="103">
        <f t="shared" si="3"/>
        <v>121</v>
      </c>
      <c r="H8" s="289"/>
      <c r="I8" s="50"/>
      <c r="J8" s="50" t="s">
        <v>167</v>
      </c>
      <c r="K8" s="50" t="s">
        <v>168</v>
      </c>
      <c r="L8" s="50"/>
      <c r="M8" s="66"/>
      <c r="N8" s="145"/>
    </row>
    <row r="9" spans="1:14" ht="29.1" customHeight="1">
      <c r="A9" s="104" t="s">
        <v>169</v>
      </c>
      <c r="B9" s="106">
        <f t="shared" si="0"/>
        <v>98</v>
      </c>
      <c r="C9" s="106">
        <f t="shared" si="1"/>
        <v>102</v>
      </c>
      <c r="D9" s="107" t="s">
        <v>166</v>
      </c>
      <c r="E9" s="106">
        <f t="shared" si="2"/>
        <v>110</v>
      </c>
      <c r="F9" s="106">
        <f>E9+5</f>
        <v>115</v>
      </c>
      <c r="G9" s="106">
        <f t="shared" si="3"/>
        <v>121</v>
      </c>
      <c r="H9" s="289"/>
      <c r="I9" s="50"/>
      <c r="J9" s="50" t="s">
        <v>170</v>
      </c>
      <c r="K9" s="50" t="s">
        <v>168</v>
      </c>
      <c r="L9" s="50"/>
      <c r="M9" s="66"/>
      <c r="N9" s="145"/>
    </row>
    <row r="10" spans="1:14" ht="29.1" customHeight="1">
      <c r="A10" s="104" t="s">
        <v>171</v>
      </c>
      <c r="B10" s="103">
        <f>C10-1.2</f>
        <v>43.599999999999994</v>
      </c>
      <c r="C10" s="103">
        <f>D10-1.2</f>
        <v>44.8</v>
      </c>
      <c r="D10" s="101">
        <v>46</v>
      </c>
      <c r="E10" s="103">
        <f>D10+1.2</f>
        <v>47.2</v>
      </c>
      <c r="F10" s="103">
        <f>E10+1.2</f>
        <v>48.400000000000006</v>
      </c>
      <c r="G10" s="103">
        <f>F10+1.4</f>
        <v>49.800000000000004</v>
      </c>
      <c r="H10" s="289"/>
      <c r="I10" s="50"/>
      <c r="J10" s="50" t="s">
        <v>172</v>
      </c>
      <c r="K10" s="50" t="s">
        <v>173</v>
      </c>
      <c r="L10" s="50"/>
      <c r="M10" s="66"/>
      <c r="N10" s="145"/>
    </row>
    <row r="11" spans="1:14" ht="29.1" customHeight="1">
      <c r="A11" s="104" t="s">
        <v>174</v>
      </c>
      <c r="B11" s="103">
        <f>C11-0.5</f>
        <v>19.5</v>
      </c>
      <c r="C11" s="103">
        <f>D11-0.5</f>
        <v>20</v>
      </c>
      <c r="D11" s="101">
        <v>20.5</v>
      </c>
      <c r="E11" s="103">
        <f t="shared" ref="E11:G11" si="4">D11+0.5</f>
        <v>21</v>
      </c>
      <c r="F11" s="103">
        <f t="shared" si="4"/>
        <v>21.5</v>
      </c>
      <c r="G11" s="103">
        <f t="shared" si="4"/>
        <v>22</v>
      </c>
      <c r="H11" s="289"/>
      <c r="I11" s="50"/>
      <c r="J11" s="50" t="s">
        <v>160</v>
      </c>
      <c r="K11" s="50" t="s">
        <v>175</v>
      </c>
      <c r="L11" s="50"/>
      <c r="M11" s="66"/>
      <c r="N11" s="145"/>
    </row>
    <row r="12" spans="1:14" ht="29.1" customHeight="1">
      <c r="A12" s="104" t="s">
        <v>176</v>
      </c>
      <c r="B12" s="103">
        <f>C12-0.7</f>
        <v>18.100000000000001</v>
      </c>
      <c r="C12" s="103">
        <f>D12-0.7</f>
        <v>18.8</v>
      </c>
      <c r="D12" s="101">
        <v>19.5</v>
      </c>
      <c r="E12" s="103">
        <v>0</v>
      </c>
      <c r="F12" s="103">
        <f>E12+0.7</f>
        <v>0.7</v>
      </c>
      <c r="G12" s="103">
        <f>F12+1</f>
        <v>1.7</v>
      </c>
      <c r="H12" s="289"/>
      <c r="I12" s="64"/>
      <c r="J12" s="64" t="s">
        <v>167</v>
      </c>
      <c r="K12" s="64" t="s">
        <v>168</v>
      </c>
      <c r="L12" s="64"/>
      <c r="M12" s="68"/>
      <c r="N12" s="69"/>
    </row>
    <row r="13" spans="1:14" ht="29.1" customHeight="1">
      <c r="A13" s="104" t="s">
        <v>177</v>
      </c>
      <c r="B13" s="103">
        <f>C13-0.7</f>
        <v>16.100000000000001</v>
      </c>
      <c r="C13" s="103">
        <f>D13-0.7</f>
        <v>16.8</v>
      </c>
      <c r="D13" s="101">
        <v>17.5</v>
      </c>
      <c r="E13" s="103">
        <f>D13+0.7</f>
        <v>18.2</v>
      </c>
      <c r="F13" s="103">
        <f>E13+0.7</f>
        <v>18.899999999999999</v>
      </c>
      <c r="G13" s="103">
        <f>F13+1</f>
        <v>19.899999999999999</v>
      </c>
      <c r="H13" s="289"/>
      <c r="I13" s="50"/>
      <c r="J13" s="50" t="s">
        <v>167</v>
      </c>
      <c r="K13" s="50" t="s">
        <v>178</v>
      </c>
      <c r="L13" s="50"/>
      <c r="M13" s="66"/>
      <c r="N13" s="146"/>
    </row>
    <row r="14" spans="1:14" ht="29.1" customHeight="1">
      <c r="A14" s="104" t="s">
        <v>179</v>
      </c>
      <c r="B14" s="103">
        <f>C14-1</f>
        <v>45</v>
      </c>
      <c r="C14" s="103">
        <f>D14-1</f>
        <v>46</v>
      </c>
      <c r="D14" s="101">
        <v>47</v>
      </c>
      <c r="E14" s="103">
        <f>D14+1</f>
        <v>48</v>
      </c>
      <c r="F14" s="103">
        <f>E14+1</f>
        <v>49</v>
      </c>
      <c r="G14" s="103">
        <f>F14+1.5</f>
        <v>50.5</v>
      </c>
      <c r="H14" s="289"/>
      <c r="I14" s="50"/>
      <c r="J14" s="50" t="s">
        <v>160</v>
      </c>
      <c r="K14" s="50" t="s">
        <v>161</v>
      </c>
      <c r="L14" s="50"/>
      <c r="M14" s="66"/>
      <c r="N14" s="145"/>
    </row>
    <row r="15" spans="1:14" ht="29.1" customHeight="1">
      <c r="A15" s="109" t="s">
        <v>180</v>
      </c>
      <c r="B15" s="103">
        <f t="shared" ref="B15:B17" si="5">C15</f>
        <v>14</v>
      </c>
      <c r="C15" s="103">
        <f>D15-0.5</f>
        <v>14</v>
      </c>
      <c r="D15" s="101">
        <v>14.5</v>
      </c>
      <c r="E15" s="103">
        <f t="shared" ref="E15:G15" si="6">D15+0.5</f>
        <v>15</v>
      </c>
      <c r="F15" s="103">
        <f t="shared" si="6"/>
        <v>15.5</v>
      </c>
      <c r="G15" s="103">
        <f t="shared" si="6"/>
        <v>16</v>
      </c>
      <c r="H15" s="289"/>
      <c r="I15" s="50"/>
      <c r="J15" s="50" t="s">
        <v>167</v>
      </c>
      <c r="K15" s="50" t="s">
        <v>168</v>
      </c>
      <c r="L15" s="50"/>
      <c r="M15" s="66"/>
      <c r="N15" s="145"/>
    </row>
    <row r="16" spans="1:14" ht="29.1" customHeight="1">
      <c r="A16" s="109" t="s">
        <v>181</v>
      </c>
      <c r="B16" s="103">
        <f t="shared" si="5"/>
        <v>2.5</v>
      </c>
      <c r="C16" s="103">
        <f>D16</f>
        <v>2.5</v>
      </c>
      <c r="D16" s="101">
        <v>2.5</v>
      </c>
      <c r="E16" s="103">
        <f>D16</f>
        <v>2.5</v>
      </c>
      <c r="F16" s="103">
        <f>D16</f>
        <v>2.5</v>
      </c>
      <c r="G16" s="103">
        <f>D16</f>
        <v>2.5</v>
      </c>
      <c r="H16" s="289"/>
      <c r="I16" s="50"/>
      <c r="J16" s="50" t="s">
        <v>167</v>
      </c>
      <c r="K16" s="50" t="s">
        <v>168</v>
      </c>
      <c r="L16" s="50"/>
      <c r="M16" s="66"/>
      <c r="N16" s="67"/>
    </row>
    <row r="17" spans="1:14" ht="29.1" customHeight="1">
      <c r="A17" s="109" t="s">
        <v>182</v>
      </c>
      <c r="B17" s="103">
        <f t="shared" si="5"/>
        <v>1.8</v>
      </c>
      <c r="C17" s="103">
        <f>D17</f>
        <v>1.8</v>
      </c>
      <c r="D17" s="101">
        <v>1.8</v>
      </c>
      <c r="E17" s="103">
        <f>D17</f>
        <v>1.8</v>
      </c>
      <c r="F17" s="103">
        <f>D17</f>
        <v>1.8</v>
      </c>
      <c r="G17" s="103">
        <f>D17</f>
        <v>1.8</v>
      </c>
      <c r="H17" s="289"/>
      <c r="I17" s="50"/>
      <c r="J17" s="50" t="s">
        <v>183</v>
      </c>
      <c r="K17" s="50" t="s">
        <v>184</v>
      </c>
      <c r="L17" s="50"/>
      <c r="M17" s="66"/>
      <c r="N17" s="147"/>
    </row>
    <row r="18" spans="1:14" ht="14.25">
      <c r="A18" s="142" t="s">
        <v>125</v>
      </c>
      <c r="B18" s="143"/>
      <c r="C18" s="143"/>
      <c r="D18" s="144"/>
      <c r="E18" s="144"/>
      <c r="F18" s="144"/>
      <c r="G18" s="144"/>
      <c r="H18" s="58"/>
      <c r="I18" s="58"/>
      <c r="J18" s="58"/>
      <c r="K18" s="58"/>
      <c r="L18" s="58"/>
      <c r="M18" s="58"/>
      <c r="N18" s="58"/>
    </row>
    <row r="19" spans="1:14" ht="14.25">
      <c r="A19" s="57" t="s">
        <v>185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ht="14.25">
      <c r="A20" s="58"/>
      <c r="B20" s="58"/>
      <c r="C20" s="58"/>
      <c r="D20" s="58"/>
      <c r="E20" s="58"/>
      <c r="F20" s="58"/>
      <c r="G20" s="58"/>
      <c r="H20" s="58"/>
      <c r="I20" s="56" t="s">
        <v>186</v>
      </c>
      <c r="J20" s="72"/>
      <c r="K20" s="56" t="s">
        <v>187</v>
      </c>
      <c r="L20" s="56"/>
      <c r="M20" s="56" t="s">
        <v>188</v>
      </c>
      <c r="N20" s="57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61"/>
  <sheetViews>
    <sheetView tabSelected="1" topLeftCell="A29" zoomScaleNormal="100" zoomScalePageLayoutView="125" workbookViewId="0">
      <selection activeCell="N36" sqref="N36"/>
    </sheetView>
  </sheetViews>
  <sheetFormatPr defaultColWidth="10" defaultRowHeight="16.5" customHeight="1"/>
  <cols>
    <col min="1" max="16384" width="10" style="73"/>
  </cols>
  <sheetData>
    <row r="1" spans="1:11" ht="22.5" customHeight="1">
      <c r="A1" s="290" t="s">
        <v>189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112" t="s">
        <v>50</v>
      </c>
      <c r="B2" s="209" t="s">
        <v>51</v>
      </c>
      <c r="C2" s="209"/>
      <c r="D2" s="210" t="s">
        <v>52</v>
      </c>
      <c r="E2" s="210"/>
      <c r="F2" s="211" t="s">
        <v>190</v>
      </c>
      <c r="G2" s="211"/>
      <c r="H2" s="113" t="s">
        <v>54</v>
      </c>
      <c r="I2" s="212" t="s">
        <v>55</v>
      </c>
      <c r="J2" s="212"/>
      <c r="K2" s="213"/>
    </row>
    <row r="3" spans="1:11" ht="16.5" customHeight="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spans="1:11" ht="16.5" customHeight="1">
      <c r="A4" s="116" t="s">
        <v>59</v>
      </c>
      <c r="B4" s="220" t="s">
        <v>60</v>
      </c>
      <c r="C4" s="221"/>
      <c r="D4" s="222" t="s">
        <v>61</v>
      </c>
      <c r="E4" s="223"/>
      <c r="F4" s="224" t="s">
        <v>191</v>
      </c>
      <c r="G4" s="225"/>
      <c r="H4" s="222" t="s">
        <v>192</v>
      </c>
      <c r="I4" s="223"/>
      <c r="J4" s="117" t="s">
        <v>64</v>
      </c>
      <c r="K4" s="118" t="s">
        <v>65</v>
      </c>
    </row>
    <row r="5" spans="1:11" ht="16.5" customHeight="1">
      <c r="A5" s="120" t="s">
        <v>66</v>
      </c>
      <c r="B5" s="220" t="s">
        <v>67</v>
      </c>
      <c r="C5" s="221"/>
      <c r="D5" s="222" t="s">
        <v>193</v>
      </c>
      <c r="E5" s="223"/>
      <c r="F5" s="291">
        <v>1.01</v>
      </c>
      <c r="G5" s="225"/>
      <c r="H5" s="222" t="s">
        <v>194</v>
      </c>
      <c r="I5" s="223"/>
      <c r="J5" s="117" t="s">
        <v>64</v>
      </c>
      <c r="K5" s="118" t="s">
        <v>65</v>
      </c>
    </row>
    <row r="6" spans="1:11" ht="16.5" customHeight="1">
      <c r="A6" s="116" t="s">
        <v>70</v>
      </c>
      <c r="B6" s="79">
        <v>4</v>
      </c>
      <c r="C6" s="122">
        <v>6</v>
      </c>
      <c r="D6" s="222" t="s">
        <v>195</v>
      </c>
      <c r="E6" s="223"/>
      <c r="F6" s="291">
        <v>0.2</v>
      </c>
      <c r="G6" s="225"/>
      <c r="H6" s="292" t="s">
        <v>196</v>
      </c>
      <c r="I6" s="293"/>
      <c r="J6" s="293"/>
      <c r="K6" s="294"/>
    </row>
    <row r="7" spans="1:11" ht="16.5" customHeight="1">
      <c r="A7" s="116" t="s">
        <v>73</v>
      </c>
      <c r="B7" s="226" t="s">
        <v>197</v>
      </c>
      <c r="C7" s="227"/>
      <c r="D7" s="116" t="s">
        <v>198</v>
      </c>
      <c r="E7" s="119"/>
      <c r="F7" s="291">
        <v>0.05</v>
      </c>
      <c r="G7" s="225"/>
      <c r="H7" s="295"/>
      <c r="I7" s="220"/>
      <c r="J7" s="220"/>
      <c r="K7" s="221"/>
    </row>
    <row r="8" spans="1:11" ht="16.5" customHeight="1">
      <c r="A8" s="125"/>
      <c r="B8" s="228"/>
      <c r="C8" s="229"/>
      <c r="D8" s="230" t="s">
        <v>76</v>
      </c>
      <c r="E8" s="231"/>
      <c r="F8" s="232"/>
      <c r="G8" s="233"/>
      <c r="H8" s="296"/>
      <c r="I8" s="297"/>
      <c r="J8" s="297"/>
      <c r="K8" s="298"/>
    </row>
    <row r="9" spans="1:11" ht="16.5" customHeight="1">
      <c r="A9" s="299" t="s">
        <v>199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126" t="s">
        <v>80</v>
      </c>
      <c r="B10" s="127" t="s">
        <v>81</v>
      </c>
      <c r="C10" s="128" t="s">
        <v>82</v>
      </c>
      <c r="D10" s="129"/>
      <c r="E10" s="130" t="s">
        <v>85</v>
      </c>
      <c r="F10" s="127" t="s">
        <v>81</v>
      </c>
      <c r="G10" s="128" t="s">
        <v>82</v>
      </c>
      <c r="H10" s="127"/>
      <c r="I10" s="130" t="s">
        <v>83</v>
      </c>
      <c r="J10" s="127" t="s">
        <v>81</v>
      </c>
      <c r="K10" s="141" t="s">
        <v>82</v>
      </c>
    </row>
    <row r="11" spans="1:11" ht="16.5" customHeight="1">
      <c r="A11" s="120" t="s">
        <v>86</v>
      </c>
      <c r="B11" s="131" t="s">
        <v>81</v>
      </c>
      <c r="C11" s="117" t="s">
        <v>82</v>
      </c>
      <c r="D11" s="132"/>
      <c r="E11" s="133" t="s">
        <v>88</v>
      </c>
      <c r="F11" s="131" t="s">
        <v>81</v>
      </c>
      <c r="G11" s="117" t="s">
        <v>82</v>
      </c>
      <c r="H11" s="131"/>
      <c r="I11" s="133" t="s">
        <v>93</v>
      </c>
      <c r="J11" s="131" t="s">
        <v>81</v>
      </c>
      <c r="K11" s="118" t="s">
        <v>82</v>
      </c>
    </row>
    <row r="12" spans="1:11" ht="16.5" customHeight="1">
      <c r="A12" s="230" t="s">
        <v>125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40"/>
    </row>
    <row r="13" spans="1:11" ht="16.5" customHeight="1">
      <c r="A13" s="300" t="s">
        <v>200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 t="s">
        <v>201</v>
      </c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0" t="s">
        <v>202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12" t="s">
        <v>122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9" t="s">
        <v>124</v>
      </c>
      <c r="B23" s="260"/>
      <c r="C23" s="117" t="s">
        <v>64</v>
      </c>
      <c r="D23" s="117" t="s">
        <v>65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222" t="s">
        <v>203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9" t="s">
        <v>132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114" t="s">
        <v>133</v>
      </c>
      <c r="B27" s="128" t="s">
        <v>91</v>
      </c>
      <c r="C27" s="128" t="s">
        <v>92</v>
      </c>
      <c r="D27" s="128" t="s">
        <v>84</v>
      </c>
      <c r="E27" s="115" t="s">
        <v>134</v>
      </c>
      <c r="F27" s="128" t="s">
        <v>91</v>
      </c>
      <c r="G27" s="128" t="s">
        <v>92</v>
      </c>
      <c r="H27" s="128" t="s">
        <v>84</v>
      </c>
      <c r="I27" s="115" t="s">
        <v>135</v>
      </c>
      <c r="J27" s="128" t="s">
        <v>91</v>
      </c>
      <c r="K27" s="141" t="s">
        <v>92</v>
      </c>
    </row>
    <row r="28" spans="1:11" ht="16.5" customHeight="1">
      <c r="A28" s="123" t="s">
        <v>83</v>
      </c>
      <c r="B28" s="117" t="s">
        <v>91</v>
      </c>
      <c r="C28" s="117" t="s">
        <v>92</v>
      </c>
      <c r="D28" s="117" t="s">
        <v>84</v>
      </c>
      <c r="E28" s="135" t="s">
        <v>90</v>
      </c>
      <c r="F28" s="117" t="s">
        <v>91</v>
      </c>
      <c r="G28" s="117" t="s">
        <v>92</v>
      </c>
      <c r="H28" s="117" t="s">
        <v>84</v>
      </c>
      <c r="I28" s="135" t="s">
        <v>101</v>
      </c>
      <c r="J28" s="117" t="s">
        <v>91</v>
      </c>
      <c r="K28" s="118" t="s">
        <v>92</v>
      </c>
    </row>
    <row r="29" spans="1:11" ht="16.5" customHeight="1">
      <c r="A29" s="222" t="s">
        <v>94</v>
      </c>
      <c r="B29" s="260"/>
      <c r="C29" s="260"/>
      <c r="D29" s="260"/>
      <c r="E29" s="260"/>
      <c r="F29" s="260"/>
      <c r="G29" s="260"/>
      <c r="H29" s="260"/>
      <c r="I29" s="260"/>
      <c r="J29" s="260"/>
      <c r="K29" s="319"/>
    </row>
    <row r="30" spans="1:11" ht="16.5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2"/>
    </row>
    <row r="31" spans="1:11" ht="16.5" customHeight="1">
      <c r="A31" s="299" t="s">
        <v>204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20" t="s">
        <v>367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323" t="s">
        <v>365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27"/>
    </row>
    <row r="34" spans="1:11" ht="17.25" customHeight="1">
      <c r="A34" s="323" t="s">
        <v>362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27"/>
    </row>
    <row r="35" spans="1:11" ht="17.25" customHeight="1">
      <c r="A35" s="323" t="s">
        <v>364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27"/>
    </row>
    <row r="36" spans="1:11" ht="17.25" customHeight="1">
      <c r="A36" s="323" t="s">
        <v>357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27"/>
    </row>
    <row r="37" spans="1:11" ht="17.25" customHeight="1">
      <c r="A37" s="323" t="s">
        <v>358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27"/>
    </row>
    <row r="38" spans="1:11" ht="17.25" customHeight="1">
      <c r="A38" s="323" t="s">
        <v>359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27"/>
    </row>
    <row r="39" spans="1:11" ht="17.25" customHeight="1">
      <c r="A39" s="323" t="s">
        <v>360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27"/>
    </row>
    <row r="40" spans="1:11" ht="17.25" customHeight="1">
      <c r="A40" s="323" t="s">
        <v>361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27"/>
    </row>
    <row r="41" spans="1:11" ht="17.25" customHeight="1">
      <c r="A41" s="323" t="s">
        <v>363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27"/>
    </row>
    <row r="42" spans="1:11" ht="17.25" customHeight="1">
      <c r="A42" s="323" t="s">
        <v>366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27"/>
    </row>
    <row r="43" spans="1:11" ht="17.25" customHeight="1">
      <c r="A43" s="421" t="s">
        <v>131</v>
      </c>
      <c r="B43" s="422"/>
      <c r="C43" s="422"/>
      <c r="D43" s="422"/>
      <c r="E43" s="422"/>
      <c r="F43" s="422"/>
      <c r="G43" s="422"/>
      <c r="H43" s="422"/>
      <c r="I43" s="422"/>
      <c r="J43" s="422"/>
      <c r="K43" s="423"/>
    </row>
    <row r="44" spans="1:11" ht="17.25" customHeight="1">
      <c r="A44" s="428" t="s">
        <v>422</v>
      </c>
      <c r="B44" s="429"/>
      <c r="C44" s="429"/>
      <c r="D44" s="429"/>
      <c r="E44" s="429"/>
      <c r="F44" s="429"/>
      <c r="G44" s="429"/>
      <c r="H44" s="429"/>
      <c r="I44" s="429"/>
      <c r="J44" s="429"/>
      <c r="K44" s="429"/>
    </row>
    <row r="45" spans="1:11" ht="17.25" customHeight="1">
      <c r="A45" s="428" t="s">
        <v>417</v>
      </c>
      <c r="B45" s="429"/>
      <c r="C45" s="429"/>
      <c r="D45" s="429"/>
      <c r="E45" s="429"/>
      <c r="F45" s="429"/>
      <c r="G45" s="429"/>
      <c r="H45" s="429"/>
      <c r="I45" s="429"/>
      <c r="J45" s="429"/>
      <c r="K45" s="429"/>
    </row>
    <row r="46" spans="1:11" ht="17.25" customHeight="1">
      <c r="A46" s="428" t="s">
        <v>418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</row>
    <row r="47" spans="1:11" ht="17.25" customHeight="1">
      <c r="A47" s="428" t="s">
        <v>419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</row>
    <row r="48" spans="1:11" ht="17.25" customHeight="1">
      <c r="A48" s="428" t="s">
        <v>420</v>
      </c>
      <c r="B48" s="429"/>
      <c r="C48" s="429"/>
      <c r="D48" s="429"/>
      <c r="E48" s="429"/>
      <c r="F48" s="429"/>
      <c r="G48" s="429"/>
      <c r="H48" s="429"/>
      <c r="I48" s="429"/>
      <c r="J48" s="429"/>
      <c r="K48" s="429"/>
    </row>
    <row r="49" spans="1:11" ht="17.25" customHeight="1">
      <c r="A49" s="428" t="s">
        <v>421</v>
      </c>
      <c r="B49" s="429"/>
      <c r="C49" s="429"/>
      <c r="D49" s="429"/>
      <c r="E49" s="429"/>
      <c r="F49" s="429"/>
      <c r="G49" s="429"/>
      <c r="H49" s="429"/>
      <c r="I49" s="429"/>
      <c r="J49" s="429"/>
      <c r="K49" s="429"/>
    </row>
    <row r="50" spans="1:11" ht="17.25" customHeight="1">
      <c r="A50" s="424" t="s">
        <v>423</v>
      </c>
      <c r="B50" s="425"/>
      <c r="C50" s="425"/>
      <c r="D50" s="425"/>
      <c r="E50" s="425"/>
      <c r="F50" s="425"/>
      <c r="G50" s="425"/>
      <c r="H50" s="425"/>
      <c r="I50" s="425"/>
      <c r="J50" s="425"/>
      <c r="K50" s="425"/>
    </row>
    <row r="51" spans="1:11" ht="17.25" customHeight="1" thickBot="1">
      <c r="A51" s="427" t="s">
        <v>424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</row>
    <row r="52" spans="1:11" ht="17.25" customHeight="1">
      <c r="A52" s="419"/>
      <c r="B52" s="420"/>
      <c r="C52" s="420"/>
      <c r="D52" s="420"/>
      <c r="E52" s="420"/>
      <c r="F52" s="420"/>
      <c r="G52" s="420"/>
      <c r="H52" s="420"/>
      <c r="I52" s="420"/>
      <c r="J52" s="420"/>
      <c r="K52" s="420"/>
    </row>
    <row r="53" spans="1:11" ht="16.5" customHeight="1">
      <c r="A53" s="299" t="s">
        <v>205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</row>
    <row r="54" spans="1:11" ht="18" customHeight="1">
      <c r="A54" s="324" t="s">
        <v>125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6"/>
    </row>
    <row r="55" spans="1:11" ht="18" customHeight="1">
      <c r="A55" s="324"/>
      <c r="B55" s="325"/>
      <c r="C55" s="325"/>
      <c r="D55" s="325"/>
      <c r="E55" s="325"/>
      <c r="F55" s="325"/>
      <c r="G55" s="325"/>
      <c r="H55" s="325"/>
      <c r="I55" s="325"/>
      <c r="J55" s="325"/>
      <c r="K55" s="326"/>
    </row>
    <row r="56" spans="1:11" ht="18" customHeight="1">
      <c r="A56" s="316"/>
      <c r="B56" s="317"/>
      <c r="C56" s="317"/>
      <c r="D56" s="317"/>
      <c r="E56" s="317"/>
      <c r="F56" s="317"/>
      <c r="G56" s="317"/>
      <c r="H56" s="317"/>
      <c r="I56" s="317"/>
      <c r="J56" s="317"/>
      <c r="K56" s="318"/>
    </row>
    <row r="57" spans="1:11" ht="21" customHeight="1">
      <c r="A57" s="136" t="s">
        <v>137</v>
      </c>
      <c r="B57" s="327" t="s">
        <v>138</v>
      </c>
      <c r="C57" s="327"/>
      <c r="D57" s="137" t="s">
        <v>139</v>
      </c>
      <c r="E57" s="138" t="s">
        <v>140</v>
      </c>
      <c r="F57" s="137" t="s">
        <v>141</v>
      </c>
      <c r="G57" s="139">
        <v>45252</v>
      </c>
      <c r="H57" s="328" t="s">
        <v>142</v>
      </c>
      <c r="I57" s="328"/>
      <c r="J57" s="327" t="s">
        <v>143</v>
      </c>
      <c r="K57" s="329"/>
    </row>
    <row r="58" spans="1:11" ht="16.5" customHeight="1">
      <c r="A58" s="237" t="s">
        <v>144</v>
      </c>
      <c r="B58" s="238"/>
      <c r="C58" s="238"/>
      <c r="D58" s="238"/>
      <c r="E58" s="238"/>
      <c r="F58" s="238"/>
      <c r="G58" s="238"/>
      <c r="H58" s="238"/>
      <c r="I58" s="238"/>
      <c r="J58" s="238"/>
      <c r="K58" s="239"/>
    </row>
    <row r="59" spans="1:11" ht="16.5" customHeight="1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2"/>
    </row>
    <row r="60" spans="1:11" ht="16.5" customHeight="1">
      <c r="A60" s="333"/>
      <c r="B60" s="334"/>
      <c r="C60" s="334"/>
      <c r="D60" s="334"/>
      <c r="E60" s="334"/>
      <c r="F60" s="334"/>
      <c r="G60" s="334"/>
      <c r="H60" s="334"/>
      <c r="I60" s="334"/>
      <c r="J60" s="334"/>
      <c r="K60" s="335"/>
    </row>
    <row r="61" spans="1:11" ht="21" customHeight="1">
      <c r="A61" s="136" t="s">
        <v>137</v>
      </c>
      <c r="B61" s="327" t="s">
        <v>138</v>
      </c>
      <c r="C61" s="327"/>
      <c r="D61" s="137" t="s">
        <v>139</v>
      </c>
      <c r="E61" s="137"/>
      <c r="F61" s="137" t="s">
        <v>141</v>
      </c>
      <c r="G61" s="137"/>
      <c r="H61" s="328" t="s">
        <v>142</v>
      </c>
      <c r="I61" s="328"/>
      <c r="J61" s="336"/>
      <c r="K61" s="337"/>
    </row>
  </sheetData>
  <mergeCells count="92">
    <mergeCell ref="A49:K49"/>
    <mergeCell ref="A50:K50"/>
    <mergeCell ref="A51:K51"/>
    <mergeCell ref="A52:K52"/>
    <mergeCell ref="A44:K44"/>
    <mergeCell ref="A45:K45"/>
    <mergeCell ref="A46:K46"/>
    <mergeCell ref="A47:K47"/>
    <mergeCell ref="A48:K48"/>
    <mergeCell ref="A58:K58"/>
    <mergeCell ref="A59:K59"/>
    <mergeCell ref="A60:K60"/>
    <mergeCell ref="B61:C61"/>
    <mergeCell ref="H61:I61"/>
    <mergeCell ref="J61:K61"/>
    <mergeCell ref="A53:K53"/>
    <mergeCell ref="A54:K54"/>
    <mergeCell ref="A55:K55"/>
    <mergeCell ref="A56:K56"/>
    <mergeCell ref="B57:C57"/>
    <mergeCell ref="H57:I57"/>
    <mergeCell ref="J57:K57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56</xdr:row>
                    <xdr:rowOff>0</xdr:rowOff>
                  </from>
                  <to>
                    <xdr:col>252</xdr:col>
                    <xdr:colOff>304800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56</xdr:row>
                    <xdr:rowOff>0</xdr:rowOff>
                  </from>
                  <to>
                    <xdr:col>252</xdr:col>
                    <xdr:colOff>390525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3" name="Check Box 61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4" name="Check Box 62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5" name="Check Box 63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6" name="Check Box 64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7" name="Check Box 65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8" name="Check Box 66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9" name="Check Box 67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0" name="Check Box 68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1" name="Check Box 69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2" name="Check Box 70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3" name="Check Box 71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4" name="Check Box 72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D664-AD02-423C-943A-5A41F0359E94}">
  <dimension ref="A1:N18"/>
  <sheetViews>
    <sheetView topLeftCell="A4" zoomScale="90" zoomScaleNormal="90" workbookViewId="0">
      <selection activeCell="N14" sqref="N14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pans="1:14" ht="30" customHeight="1" thickBot="1">
      <c r="A1" s="281" t="s">
        <v>146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.1" customHeight="1" thickTop="1">
      <c r="A2" s="38" t="s">
        <v>59</v>
      </c>
      <c r="B2" s="283" t="s">
        <v>60</v>
      </c>
      <c r="C2" s="283"/>
      <c r="D2" s="39" t="s">
        <v>66</v>
      </c>
      <c r="E2" s="283" t="s">
        <v>67</v>
      </c>
      <c r="F2" s="283"/>
      <c r="G2" s="283"/>
      <c r="H2" s="288"/>
      <c r="I2" s="59" t="s">
        <v>54</v>
      </c>
      <c r="J2" s="283" t="s">
        <v>55</v>
      </c>
      <c r="K2" s="283"/>
      <c r="L2" s="283"/>
      <c r="M2" s="283"/>
      <c r="N2" s="284"/>
    </row>
    <row r="3" spans="1:14" ht="29.1" customHeight="1">
      <c r="A3" s="287" t="s">
        <v>147</v>
      </c>
      <c r="B3" s="285" t="s">
        <v>148</v>
      </c>
      <c r="C3" s="285"/>
      <c r="D3" s="285"/>
      <c r="E3" s="285"/>
      <c r="F3" s="285"/>
      <c r="G3" s="285"/>
      <c r="H3" s="289"/>
      <c r="I3" s="285" t="s">
        <v>149</v>
      </c>
      <c r="J3" s="285"/>
      <c r="K3" s="285"/>
      <c r="L3" s="285"/>
      <c r="M3" s="285"/>
      <c r="N3" s="286"/>
    </row>
    <row r="4" spans="1:14" ht="29.1" customHeight="1">
      <c r="A4" s="287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9"/>
      <c r="I4" s="40" t="s">
        <v>108</v>
      </c>
      <c r="J4" s="40" t="s">
        <v>109</v>
      </c>
      <c r="K4" s="41" t="s">
        <v>110</v>
      </c>
      <c r="L4" s="40" t="s">
        <v>111</v>
      </c>
      <c r="M4" s="40" t="s">
        <v>112</v>
      </c>
      <c r="N4" s="40" t="s">
        <v>113</v>
      </c>
    </row>
    <row r="5" spans="1:14" ht="29.1" customHeight="1">
      <c r="A5" s="287"/>
      <c r="B5" s="100" t="s">
        <v>152</v>
      </c>
      <c r="C5" s="100" t="s">
        <v>153</v>
      </c>
      <c r="D5" s="101" t="s">
        <v>154</v>
      </c>
      <c r="E5" s="100" t="s">
        <v>155</v>
      </c>
      <c r="F5" s="100" t="s">
        <v>156</v>
      </c>
      <c r="G5" s="100" t="s">
        <v>157</v>
      </c>
      <c r="H5" s="289"/>
      <c r="I5" s="199" t="s">
        <v>404</v>
      </c>
      <c r="J5" s="199" t="s">
        <v>394</v>
      </c>
      <c r="K5" s="199" t="s">
        <v>385</v>
      </c>
      <c r="L5" s="199" t="s">
        <v>385</v>
      </c>
      <c r="M5" s="199" t="s">
        <v>397</v>
      </c>
      <c r="N5" s="199" t="s">
        <v>411</v>
      </c>
    </row>
    <row r="6" spans="1:14" ht="29.1" customHeight="1">
      <c r="A6" s="102" t="s">
        <v>159</v>
      </c>
      <c r="B6" s="103">
        <f>C6-1</f>
        <v>67</v>
      </c>
      <c r="C6" s="103">
        <f>D6-2</f>
        <v>68</v>
      </c>
      <c r="D6" s="101">
        <v>70</v>
      </c>
      <c r="E6" s="103">
        <f>D6+2</f>
        <v>72</v>
      </c>
      <c r="F6" s="103">
        <f>E6+2</f>
        <v>74</v>
      </c>
      <c r="G6" s="103">
        <f>F6+1</f>
        <v>75</v>
      </c>
      <c r="H6" s="289"/>
      <c r="I6" s="194" t="s">
        <v>405</v>
      </c>
      <c r="J6" s="194" t="s">
        <v>395</v>
      </c>
      <c r="K6" s="194" t="s">
        <v>391</v>
      </c>
      <c r="L6" s="194" t="s">
        <v>386</v>
      </c>
      <c r="M6" s="194" t="s">
        <v>398</v>
      </c>
      <c r="N6" s="194" t="s">
        <v>412</v>
      </c>
    </row>
    <row r="7" spans="1:14" ht="29.1" customHeight="1">
      <c r="A7" s="104" t="s">
        <v>162</v>
      </c>
      <c r="B7" s="103">
        <f t="shared" ref="B7:C8" si="0">C7-4</f>
        <v>100</v>
      </c>
      <c r="C7" s="103">
        <f t="shared" si="0"/>
        <v>104</v>
      </c>
      <c r="D7" s="105">
        <v>108</v>
      </c>
      <c r="E7" s="103">
        <f t="shared" ref="E7:E8" si="1">D7+4</f>
        <v>112</v>
      </c>
      <c r="F7" s="103">
        <f>E7+4</f>
        <v>116</v>
      </c>
      <c r="G7" s="103">
        <f t="shared" ref="G7:G8" si="2">F7+6</f>
        <v>122</v>
      </c>
      <c r="H7" s="289"/>
      <c r="I7" s="194" t="s">
        <v>406</v>
      </c>
      <c r="J7" s="194" t="s">
        <v>388</v>
      </c>
      <c r="K7" s="194" t="s">
        <v>388</v>
      </c>
      <c r="L7" s="194" t="s">
        <v>387</v>
      </c>
      <c r="M7" s="194" t="s">
        <v>399</v>
      </c>
      <c r="N7" s="194" t="s">
        <v>413</v>
      </c>
    </row>
    <row r="8" spans="1:14" ht="29.1" customHeight="1">
      <c r="A8" s="104" t="s">
        <v>169</v>
      </c>
      <c r="B8" s="106">
        <f t="shared" si="0"/>
        <v>98</v>
      </c>
      <c r="C8" s="106">
        <f t="shared" si="0"/>
        <v>102</v>
      </c>
      <c r="D8" s="107" t="s">
        <v>166</v>
      </c>
      <c r="E8" s="106">
        <f t="shared" si="1"/>
        <v>110</v>
      </c>
      <c r="F8" s="106">
        <f>E8+5</f>
        <v>115</v>
      </c>
      <c r="G8" s="106">
        <f t="shared" si="2"/>
        <v>121</v>
      </c>
      <c r="H8" s="289"/>
      <c r="I8" s="195" t="s">
        <v>407</v>
      </c>
      <c r="J8" s="195" t="s">
        <v>391</v>
      </c>
      <c r="K8" s="195" t="s">
        <v>388</v>
      </c>
      <c r="L8" s="195" t="s">
        <v>388</v>
      </c>
      <c r="M8" s="196" t="s">
        <v>400</v>
      </c>
      <c r="N8" s="196" t="s">
        <v>414</v>
      </c>
    </row>
    <row r="9" spans="1:14" ht="29.1" customHeight="1">
      <c r="A9" s="104" t="s">
        <v>171</v>
      </c>
      <c r="B9" s="103">
        <f>C9-1.2</f>
        <v>43.599999999999994</v>
      </c>
      <c r="C9" s="103">
        <f>D9-1.2</f>
        <v>44.8</v>
      </c>
      <c r="D9" s="101">
        <v>46</v>
      </c>
      <c r="E9" s="103">
        <f>D9+1.2</f>
        <v>47.2</v>
      </c>
      <c r="F9" s="103">
        <f>E9+1.2</f>
        <v>48.400000000000006</v>
      </c>
      <c r="G9" s="103">
        <f>F9+1.4</f>
        <v>49.800000000000004</v>
      </c>
      <c r="H9" s="289"/>
      <c r="I9" s="195" t="s">
        <v>399</v>
      </c>
      <c r="J9" s="195" t="s">
        <v>391</v>
      </c>
      <c r="K9" s="195" t="s">
        <v>391</v>
      </c>
      <c r="L9" s="195" t="s">
        <v>389</v>
      </c>
      <c r="M9" s="196" t="s">
        <v>401</v>
      </c>
      <c r="N9" s="196" t="s">
        <v>415</v>
      </c>
    </row>
    <row r="10" spans="1:14" ht="29.1" customHeight="1">
      <c r="A10" s="104" t="s">
        <v>174</v>
      </c>
      <c r="B10" s="103">
        <f>C10-0.5</f>
        <v>19.5</v>
      </c>
      <c r="C10" s="103">
        <f>D10-0.5</f>
        <v>20</v>
      </c>
      <c r="D10" s="101">
        <v>20.5</v>
      </c>
      <c r="E10" s="103">
        <f t="shared" ref="E10:G10" si="3">D10+0.5</f>
        <v>21</v>
      </c>
      <c r="F10" s="103">
        <f t="shared" si="3"/>
        <v>21.5</v>
      </c>
      <c r="G10" s="103">
        <f t="shared" si="3"/>
        <v>22</v>
      </c>
      <c r="H10" s="289"/>
      <c r="I10" s="195" t="s">
        <v>408</v>
      </c>
      <c r="J10" s="195" t="s">
        <v>387</v>
      </c>
      <c r="K10" s="195" t="s">
        <v>387</v>
      </c>
      <c r="L10" s="195" t="s">
        <v>387</v>
      </c>
      <c r="M10" s="196" t="s">
        <v>402</v>
      </c>
      <c r="N10" s="196" t="s">
        <v>369</v>
      </c>
    </row>
    <row r="11" spans="1:14" ht="29.1" customHeight="1">
      <c r="A11" s="104" t="s">
        <v>177</v>
      </c>
      <c r="B11" s="103">
        <f>C11-0.7</f>
        <v>16.100000000000001</v>
      </c>
      <c r="C11" s="103">
        <f>D11-0.7</f>
        <v>16.8</v>
      </c>
      <c r="D11" s="101">
        <v>17.5</v>
      </c>
      <c r="E11" s="103">
        <f>D11+0.7</f>
        <v>18.2</v>
      </c>
      <c r="F11" s="103">
        <f>E11+0.7</f>
        <v>18.899999999999999</v>
      </c>
      <c r="G11" s="103">
        <f>F11+1</f>
        <v>19.899999999999999</v>
      </c>
      <c r="H11" s="289"/>
      <c r="I11" s="195" t="s">
        <v>409</v>
      </c>
      <c r="J11" s="195" t="s">
        <v>396</v>
      </c>
      <c r="K11" s="195" t="s">
        <v>392</v>
      </c>
      <c r="L11" s="195" t="s">
        <v>390</v>
      </c>
      <c r="M11" s="196" t="s">
        <v>403</v>
      </c>
      <c r="N11" s="196" t="s">
        <v>416</v>
      </c>
    </row>
    <row r="12" spans="1:14" ht="29.1" customHeight="1">
      <c r="A12" s="104" t="s">
        <v>179</v>
      </c>
      <c r="B12" s="103">
        <f>C12-1</f>
        <v>45</v>
      </c>
      <c r="C12" s="103">
        <f>D12-1</f>
        <v>46</v>
      </c>
      <c r="D12" s="101">
        <v>47</v>
      </c>
      <c r="E12" s="103">
        <f>D12+1</f>
        <v>48</v>
      </c>
      <c r="F12" s="103">
        <f>E12+1</f>
        <v>49</v>
      </c>
      <c r="G12" s="103">
        <f>F12+1.5</f>
        <v>50.5</v>
      </c>
      <c r="H12" s="289"/>
      <c r="I12" s="195" t="s">
        <v>410</v>
      </c>
      <c r="J12" s="195" t="s">
        <v>393</v>
      </c>
      <c r="K12" s="195" t="s">
        <v>393</v>
      </c>
      <c r="L12" s="195" t="s">
        <v>387</v>
      </c>
      <c r="M12" s="196" t="s">
        <v>400</v>
      </c>
      <c r="N12" s="196" t="s">
        <v>414</v>
      </c>
    </row>
    <row r="13" spans="1:14" ht="29.1" customHeight="1">
      <c r="A13" s="109"/>
      <c r="B13" s="103"/>
      <c r="C13" s="103"/>
      <c r="D13" s="101"/>
      <c r="E13" s="103"/>
      <c r="F13" s="103"/>
      <c r="G13" s="103"/>
      <c r="H13" s="289"/>
      <c r="I13" s="50"/>
      <c r="J13" s="50"/>
      <c r="K13" s="50"/>
      <c r="L13" s="50"/>
      <c r="M13" s="66"/>
      <c r="N13" s="66"/>
    </row>
    <row r="14" spans="1:14" ht="29.1" customHeight="1">
      <c r="A14" s="109"/>
      <c r="B14" s="103"/>
      <c r="C14" s="103"/>
      <c r="D14" s="101"/>
      <c r="E14" s="103"/>
      <c r="F14" s="103"/>
      <c r="G14" s="103"/>
      <c r="H14" s="289"/>
      <c r="I14" s="50"/>
      <c r="J14" s="50"/>
      <c r="K14" s="50"/>
      <c r="L14" s="50"/>
      <c r="M14" s="66"/>
      <c r="N14" s="67"/>
    </row>
    <row r="15" spans="1:14" ht="29.1" customHeight="1" thickBot="1">
      <c r="A15" s="109"/>
      <c r="B15" s="103"/>
      <c r="C15" s="103"/>
      <c r="D15" s="101"/>
      <c r="E15" s="103"/>
      <c r="F15" s="103"/>
      <c r="G15" s="103"/>
      <c r="H15" s="289"/>
      <c r="I15" s="50"/>
      <c r="J15" s="50"/>
      <c r="K15" s="50"/>
      <c r="L15" s="50"/>
      <c r="M15" s="66"/>
      <c r="N15" s="147"/>
    </row>
    <row r="16" spans="1:14" ht="15" thickTop="1">
      <c r="A16" s="142" t="s">
        <v>125</v>
      </c>
      <c r="B16" s="143"/>
      <c r="C16" s="143"/>
      <c r="D16" s="144"/>
      <c r="E16" s="144"/>
      <c r="F16" s="144"/>
      <c r="G16" s="144"/>
      <c r="H16" s="58"/>
      <c r="I16" s="58"/>
      <c r="J16" s="58"/>
      <c r="K16" s="58"/>
      <c r="L16" s="58"/>
      <c r="M16" s="58"/>
      <c r="N16" s="58"/>
    </row>
    <row r="17" spans="1:14" ht="14.25">
      <c r="A17" s="57" t="s">
        <v>185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4.25">
      <c r="A18" s="58"/>
      <c r="B18" s="58"/>
      <c r="C18" s="58"/>
      <c r="D18" s="58"/>
      <c r="E18" s="58"/>
      <c r="F18" s="58"/>
      <c r="G18" s="58"/>
      <c r="H18" s="58"/>
      <c r="I18" s="198" t="s">
        <v>384</v>
      </c>
      <c r="J18" s="72">
        <v>45267</v>
      </c>
      <c r="K18" s="56" t="s">
        <v>187</v>
      </c>
      <c r="L18" s="56"/>
      <c r="M18" s="56" t="s">
        <v>188</v>
      </c>
      <c r="N18" s="57" t="s">
        <v>143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9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14" width="15.625" style="57" customWidth="1"/>
    <col min="15" max="16384" width="9" style="57"/>
  </cols>
  <sheetData>
    <row r="1" spans="1:14" ht="30" customHeight="1">
      <c r="A1" s="281" t="s">
        <v>146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9.1" customHeight="1">
      <c r="A2" s="38" t="s">
        <v>59</v>
      </c>
      <c r="B2" s="283" t="s">
        <v>60</v>
      </c>
      <c r="C2" s="283"/>
      <c r="D2" s="39" t="s">
        <v>66</v>
      </c>
      <c r="E2" s="283" t="s">
        <v>67</v>
      </c>
      <c r="F2" s="283"/>
      <c r="G2" s="283"/>
      <c r="H2" s="288"/>
      <c r="I2" s="59" t="s">
        <v>54</v>
      </c>
      <c r="J2" s="283" t="s">
        <v>55</v>
      </c>
      <c r="K2" s="283"/>
      <c r="L2" s="283"/>
      <c r="M2" s="283"/>
      <c r="N2" s="284"/>
    </row>
    <row r="3" spans="1:14" ht="29.1" customHeight="1">
      <c r="A3" s="287" t="s">
        <v>147</v>
      </c>
      <c r="B3" s="285" t="s">
        <v>148</v>
      </c>
      <c r="C3" s="285"/>
      <c r="D3" s="285"/>
      <c r="E3" s="285"/>
      <c r="F3" s="285"/>
      <c r="G3" s="285"/>
      <c r="H3" s="289"/>
      <c r="I3" s="285" t="s">
        <v>149</v>
      </c>
      <c r="J3" s="285"/>
      <c r="K3" s="285"/>
      <c r="L3" s="285"/>
      <c r="M3" s="285"/>
      <c r="N3" s="286"/>
    </row>
    <row r="4" spans="1:14" ht="29.1" customHeight="1">
      <c r="A4" s="287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9"/>
      <c r="I4" s="60" t="s">
        <v>108</v>
      </c>
      <c r="J4" s="60" t="s">
        <v>109</v>
      </c>
      <c r="K4" s="60" t="s">
        <v>110</v>
      </c>
      <c r="L4" s="60" t="s">
        <v>111</v>
      </c>
      <c r="M4" s="60" t="s">
        <v>112</v>
      </c>
      <c r="N4" s="61" t="s">
        <v>113</v>
      </c>
    </row>
    <row r="5" spans="1:14" ht="29.1" customHeight="1">
      <c r="A5" s="287"/>
      <c r="B5" s="100" t="s">
        <v>152</v>
      </c>
      <c r="C5" s="100" t="s">
        <v>153</v>
      </c>
      <c r="D5" s="101" t="s">
        <v>154</v>
      </c>
      <c r="E5" s="100" t="s">
        <v>155</v>
      </c>
      <c r="F5" s="100" t="s">
        <v>156</v>
      </c>
      <c r="G5" s="100" t="s">
        <v>157</v>
      </c>
      <c r="H5" s="289"/>
      <c r="I5" s="194" t="s">
        <v>356</v>
      </c>
      <c r="J5" s="194" t="s">
        <v>356</v>
      </c>
      <c r="K5" s="194" t="s">
        <v>368</v>
      </c>
      <c r="L5" s="194" t="s">
        <v>368</v>
      </c>
      <c r="M5" s="194" t="s">
        <v>356</v>
      </c>
      <c r="N5" s="194" t="s">
        <v>356</v>
      </c>
    </row>
    <row r="6" spans="1:14" ht="29.1" customHeight="1">
      <c r="A6" s="102" t="s">
        <v>159</v>
      </c>
      <c r="B6" s="103">
        <f>C6-1</f>
        <v>67</v>
      </c>
      <c r="C6" s="103">
        <f>D6-2</f>
        <v>68</v>
      </c>
      <c r="D6" s="101">
        <v>70</v>
      </c>
      <c r="E6" s="103">
        <f>D6+2</f>
        <v>72</v>
      </c>
      <c r="F6" s="103">
        <f>E6+2</f>
        <v>74</v>
      </c>
      <c r="G6" s="103">
        <f>F6+1</f>
        <v>75</v>
      </c>
      <c r="H6" s="289"/>
      <c r="I6" s="64" t="s">
        <v>163</v>
      </c>
      <c r="J6" s="64" t="s">
        <v>206</v>
      </c>
      <c r="K6" s="194" t="s">
        <v>370</v>
      </c>
      <c r="L6" s="194" t="s">
        <v>377</v>
      </c>
      <c r="M6" s="64" t="s">
        <v>207</v>
      </c>
      <c r="N6" s="65" t="s">
        <v>208</v>
      </c>
    </row>
    <row r="7" spans="1:14" ht="29.1" customHeight="1">
      <c r="A7" s="104" t="s">
        <v>162</v>
      </c>
      <c r="B7" s="103">
        <f t="shared" ref="B7:B8" si="0">C7-4</f>
        <v>100</v>
      </c>
      <c r="C7" s="103">
        <f t="shared" ref="C7:C8" si="1">D7-4</f>
        <v>104</v>
      </c>
      <c r="D7" s="105">
        <v>108</v>
      </c>
      <c r="E7" s="103">
        <f t="shared" ref="E7:E8" si="2">D7+4</f>
        <v>112</v>
      </c>
      <c r="F7" s="103">
        <f>E7+4</f>
        <v>116</v>
      </c>
      <c r="G7" s="103">
        <f t="shared" ref="G7:G8" si="3">F7+6</f>
        <v>122</v>
      </c>
      <c r="H7" s="289"/>
      <c r="I7" s="50" t="s">
        <v>209</v>
      </c>
      <c r="J7" s="50" t="s">
        <v>210</v>
      </c>
      <c r="K7" s="195" t="s">
        <v>371</v>
      </c>
      <c r="L7" s="195" t="s">
        <v>378</v>
      </c>
      <c r="M7" s="196" t="s">
        <v>369</v>
      </c>
      <c r="N7" s="197" t="s">
        <v>369</v>
      </c>
    </row>
    <row r="8" spans="1:14" ht="29.1" customHeight="1">
      <c r="A8" s="104" t="s">
        <v>169</v>
      </c>
      <c r="B8" s="106">
        <f t="shared" si="0"/>
        <v>98</v>
      </c>
      <c r="C8" s="106">
        <f t="shared" si="1"/>
        <v>102</v>
      </c>
      <c r="D8" s="107" t="s">
        <v>166</v>
      </c>
      <c r="E8" s="106">
        <f t="shared" si="2"/>
        <v>110</v>
      </c>
      <c r="F8" s="106">
        <f>E8+5</f>
        <v>115</v>
      </c>
      <c r="G8" s="106">
        <f t="shared" si="3"/>
        <v>121</v>
      </c>
      <c r="H8" s="289"/>
      <c r="I8" s="50" t="s">
        <v>209</v>
      </c>
      <c r="J8" s="50" t="s">
        <v>212</v>
      </c>
      <c r="K8" s="195" t="s">
        <v>372</v>
      </c>
      <c r="L8" s="195" t="s">
        <v>379</v>
      </c>
      <c r="M8" s="66" t="s">
        <v>211</v>
      </c>
      <c r="N8" s="67" t="s">
        <v>213</v>
      </c>
    </row>
    <row r="9" spans="1:14" ht="29.1" customHeight="1">
      <c r="A9" s="104" t="s">
        <v>171</v>
      </c>
      <c r="B9" s="103">
        <f>C9-1.2</f>
        <v>43.599999999999994</v>
      </c>
      <c r="C9" s="103">
        <f>D9-1.2</f>
        <v>44.8</v>
      </c>
      <c r="D9" s="101">
        <v>46</v>
      </c>
      <c r="E9" s="103">
        <f>D9+1.2</f>
        <v>47.2</v>
      </c>
      <c r="F9" s="103">
        <f>E9+1.2</f>
        <v>48.400000000000006</v>
      </c>
      <c r="G9" s="103">
        <f>F9+1.4</f>
        <v>49.800000000000004</v>
      </c>
      <c r="H9" s="289"/>
      <c r="I9" s="50" t="s">
        <v>214</v>
      </c>
      <c r="J9" s="50" t="s">
        <v>215</v>
      </c>
      <c r="K9" s="195" t="s">
        <v>373</v>
      </c>
      <c r="L9" s="195" t="s">
        <v>380</v>
      </c>
      <c r="M9" s="196" t="s">
        <v>369</v>
      </c>
      <c r="N9" s="67" t="s">
        <v>216</v>
      </c>
    </row>
    <row r="10" spans="1:14" ht="29.1" customHeight="1">
      <c r="A10" s="104" t="s">
        <v>174</v>
      </c>
      <c r="B10" s="108">
        <f>C10-0.5</f>
        <v>19.5</v>
      </c>
      <c r="C10" s="108">
        <f>D10-0.5</f>
        <v>20</v>
      </c>
      <c r="D10" s="101">
        <v>20.5</v>
      </c>
      <c r="E10" s="108">
        <f t="shared" ref="E10:G10" si="4">D10+0.5</f>
        <v>21</v>
      </c>
      <c r="F10" s="108">
        <f t="shared" si="4"/>
        <v>21.5</v>
      </c>
      <c r="G10" s="108">
        <f t="shared" si="4"/>
        <v>22</v>
      </c>
      <c r="H10" s="289"/>
      <c r="I10" s="50" t="s">
        <v>217</v>
      </c>
      <c r="J10" s="50" t="s">
        <v>215</v>
      </c>
      <c r="K10" s="195" t="s">
        <v>374</v>
      </c>
      <c r="L10" s="195" t="s">
        <v>381</v>
      </c>
      <c r="M10" s="66" t="s">
        <v>217</v>
      </c>
      <c r="N10" s="67" t="s">
        <v>218</v>
      </c>
    </row>
    <row r="11" spans="1:14" ht="29.1" customHeight="1">
      <c r="A11" s="104" t="s">
        <v>177</v>
      </c>
      <c r="B11" s="108">
        <f>C11-0.7</f>
        <v>16.100000000000001</v>
      </c>
      <c r="C11" s="108">
        <f>D11-0.7</f>
        <v>16.8</v>
      </c>
      <c r="D11" s="101">
        <v>17.5</v>
      </c>
      <c r="E11" s="108">
        <f>D11+0.7</f>
        <v>18.2</v>
      </c>
      <c r="F11" s="108">
        <f>E11+0.7</f>
        <v>18.899999999999999</v>
      </c>
      <c r="G11" s="108">
        <f>F11+1</f>
        <v>19.899999999999999</v>
      </c>
      <c r="H11" s="289"/>
      <c r="I11" s="50" t="s">
        <v>219</v>
      </c>
      <c r="J11" s="50" t="s">
        <v>220</v>
      </c>
      <c r="K11" s="195" t="s">
        <v>375</v>
      </c>
      <c r="L11" s="195" t="s">
        <v>382</v>
      </c>
      <c r="M11" s="66" t="s">
        <v>221</v>
      </c>
      <c r="N11" s="67" t="s">
        <v>211</v>
      </c>
    </row>
    <row r="12" spans="1:14" ht="29.1" customHeight="1">
      <c r="A12" s="104" t="s">
        <v>179</v>
      </c>
      <c r="B12" s="103">
        <f>C12-1</f>
        <v>45</v>
      </c>
      <c r="C12" s="103">
        <f>D12-1</f>
        <v>46</v>
      </c>
      <c r="D12" s="101">
        <v>47</v>
      </c>
      <c r="E12" s="103">
        <f>D12+1</f>
        <v>48</v>
      </c>
      <c r="F12" s="103">
        <f>E12+1</f>
        <v>49</v>
      </c>
      <c r="G12" s="103">
        <f>F12+1.5</f>
        <v>50.5</v>
      </c>
      <c r="H12" s="289"/>
      <c r="I12" s="50" t="s">
        <v>211</v>
      </c>
      <c r="J12" s="50" t="s">
        <v>222</v>
      </c>
      <c r="K12" s="195" t="s">
        <v>376</v>
      </c>
      <c r="L12" s="195" t="s">
        <v>383</v>
      </c>
      <c r="M12" s="66" t="s">
        <v>206</v>
      </c>
      <c r="N12" s="67" t="s">
        <v>223</v>
      </c>
    </row>
    <row r="13" spans="1:14" ht="29.1" customHeight="1">
      <c r="A13" s="109"/>
      <c r="B13" s="103"/>
      <c r="C13" s="103"/>
      <c r="D13" s="101"/>
      <c r="E13" s="103"/>
      <c r="F13" s="103"/>
      <c r="G13" s="103"/>
      <c r="H13" s="289"/>
      <c r="I13" s="50"/>
      <c r="J13" s="50"/>
      <c r="K13" s="50"/>
      <c r="L13" s="50"/>
      <c r="M13" s="66"/>
      <c r="N13" s="67"/>
    </row>
    <row r="14" spans="1:14" ht="17.25">
      <c r="A14" s="109"/>
      <c r="B14" s="103"/>
      <c r="C14" s="103"/>
      <c r="D14" s="101"/>
      <c r="E14" s="103"/>
      <c r="F14" s="103"/>
      <c r="G14" s="103"/>
      <c r="H14" s="289"/>
      <c r="I14" s="50"/>
      <c r="J14" s="50"/>
      <c r="K14" s="50"/>
      <c r="L14" s="50"/>
      <c r="M14" s="50"/>
      <c r="N14" s="67"/>
    </row>
    <row r="15" spans="1:14" ht="17.25">
      <c r="A15" s="109"/>
      <c r="B15" s="103"/>
      <c r="C15" s="103"/>
      <c r="D15" s="101"/>
      <c r="E15" s="103"/>
      <c r="F15" s="103"/>
      <c r="G15" s="103"/>
      <c r="H15" s="289"/>
      <c r="I15" s="50"/>
      <c r="J15" s="50"/>
      <c r="K15" s="50"/>
      <c r="L15" s="50"/>
      <c r="M15" s="50"/>
      <c r="N15" s="67"/>
    </row>
    <row r="16" spans="1:14" ht="14.25">
      <c r="A16" s="110"/>
      <c r="B16" s="111"/>
      <c r="C16" s="111"/>
      <c r="D16" s="111"/>
      <c r="E16" s="111"/>
      <c r="F16" s="111"/>
      <c r="G16" s="111"/>
      <c r="H16" s="338"/>
      <c r="I16" s="53"/>
      <c r="J16" s="53"/>
      <c r="K16" s="70"/>
      <c r="L16" s="53"/>
      <c r="M16" s="53"/>
      <c r="N16" s="71"/>
    </row>
    <row r="17" spans="1:14" ht="26.1" customHeight="1">
      <c r="A17" s="56" t="s">
        <v>125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26.1" customHeight="1">
      <c r="A18" s="57" t="s">
        <v>185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ht="26.1" customHeight="1">
      <c r="A19" s="58"/>
      <c r="B19" s="58"/>
      <c r="C19" s="58"/>
      <c r="D19" s="58"/>
      <c r="E19" s="58"/>
      <c r="F19" s="58"/>
      <c r="G19" s="58"/>
      <c r="H19" s="58"/>
      <c r="I19" s="56" t="s">
        <v>224</v>
      </c>
      <c r="J19" s="72"/>
      <c r="K19" s="56" t="s">
        <v>187</v>
      </c>
      <c r="L19" s="56"/>
      <c r="M19" s="56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topLeftCell="A4" zoomScale="125" zoomScaleNormal="125" zoomScalePageLayoutView="125" workbookViewId="0">
      <selection activeCell="L1" sqref="L1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39" t="s">
        <v>226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74" t="s">
        <v>50</v>
      </c>
      <c r="B2" s="340" t="s">
        <v>51</v>
      </c>
      <c r="C2" s="340"/>
      <c r="D2" s="75" t="s">
        <v>59</v>
      </c>
      <c r="E2" s="76" t="s">
        <v>60</v>
      </c>
      <c r="F2" s="77" t="s">
        <v>227</v>
      </c>
      <c r="G2" s="341" t="s">
        <v>67</v>
      </c>
      <c r="H2" s="341"/>
      <c r="I2" s="94" t="s">
        <v>54</v>
      </c>
      <c r="J2" s="341" t="s">
        <v>55</v>
      </c>
      <c r="K2" s="342"/>
    </row>
    <row r="3" spans="1:11">
      <c r="A3" s="78" t="s">
        <v>73</v>
      </c>
      <c r="B3" s="343"/>
      <c r="C3" s="343"/>
      <c r="D3" s="80" t="s">
        <v>228</v>
      </c>
      <c r="E3" s="344"/>
      <c r="F3" s="345"/>
      <c r="G3" s="345"/>
      <c r="H3" s="314" t="s">
        <v>229</v>
      </c>
      <c r="I3" s="314"/>
      <c r="J3" s="314"/>
      <c r="K3" s="315"/>
    </row>
    <row r="4" spans="1:11">
      <c r="A4" s="81" t="s">
        <v>70</v>
      </c>
      <c r="B4" s="82"/>
      <c r="C4" s="82"/>
      <c r="D4" s="83" t="s">
        <v>230</v>
      </c>
      <c r="E4" s="345"/>
      <c r="F4" s="345"/>
      <c r="G4" s="345"/>
      <c r="H4" s="260" t="s">
        <v>231</v>
      </c>
      <c r="I4" s="260"/>
      <c r="J4" s="92" t="s">
        <v>64</v>
      </c>
      <c r="K4" s="97" t="s">
        <v>65</v>
      </c>
    </row>
    <row r="5" spans="1:11">
      <c r="A5" s="81" t="s">
        <v>232</v>
      </c>
      <c r="B5" s="343"/>
      <c r="C5" s="343"/>
      <c r="D5" s="80" t="s">
        <v>233</v>
      </c>
      <c r="E5" s="80" t="s">
        <v>234</v>
      </c>
      <c r="F5" s="80" t="s">
        <v>235</v>
      </c>
      <c r="G5" s="80" t="s">
        <v>236</v>
      </c>
      <c r="H5" s="260" t="s">
        <v>237</v>
      </c>
      <c r="I5" s="260"/>
      <c r="J5" s="92" t="s">
        <v>64</v>
      </c>
      <c r="K5" s="97" t="s">
        <v>65</v>
      </c>
    </row>
    <row r="6" spans="1:11">
      <c r="A6" s="84" t="s">
        <v>238</v>
      </c>
      <c r="B6" s="346"/>
      <c r="C6" s="346"/>
      <c r="D6" s="85" t="s">
        <v>239</v>
      </c>
      <c r="E6" s="86"/>
      <c r="F6" s="87"/>
      <c r="G6" s="85"/>
      <c r="H6" s="347" t="s">
        <v>240</v>
      </c>
      <c r="I6" s="347"/>
      <c r="J6" s="87" t="s">
        <v>64</v>
      </c>
      <c r="K6" s="98" t="s">
        <v>65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241</v>
      </c>
      <c r="B8" s="77" t="s">
        <v>242</v>
      </c>
      <c r="C8" s="77" t="s">
        <v>243</v>
      </c>
      <c r="D8" s="77" t="s">
        <v>244</v>
      </c>
      <c r="E8" s="77" t="s">
        <v>245</v>
      </c>
      <c r="F8" s="77" t="s">
        <v>246</v>
      </c>
      <c r="G8" s="348"/>
      <c r="H8" s="349"/>
      <c r="I8" s="349"/>
      <c r="J8" s="349"/>
      <c r="K8" s="350"/>
    </row>
    <row r="9" spans="1:11">
      <c r="A9" s="259" t="s">
        <v>247</v>
      </c>
      <c r="B9" s="260"/>
      <c r="C9" s="92" t="s">
        <v>64</v>
      </c>
      <c r="D9" s="92" t="s">
        <v>65</v>
      </c>
      <c r="E9" s="80" t="s">
        <v>248</v>
      </c>
      <c r="F9" s="93" t="s">
        <v>249</v>
      </c>
      <c r="G9" s="351"/>
      <c r="H9" s="352"/>
      <c r="I9" s="352"/>
      <c r="J9" s="352"/>
      <c r="K9" s="353"/>
    </row>
    <row r="10" spans="1:11">
      <c r="A10" s="259" t="s">
        <v>250</v>
      </c>
      <c r="B10" s="260"/>
      <c r="C10" s="92" t="s">
        <v>64</v>
      </c>
      <c r="D10" s="92" t="s">
        <v>65</v>
      </c>
      <c r="E10" s="80" t="s">
        <v>251</v>
      </c>
      <c r="F10" s="93" t="s">
        <v>252</v>
      </c>
      <c r="G10" s="351" t="s">
        <v>253</v>
      </c>
      <c r="H10" s="352"/>
      <c r="I10" s="352"/>
      <c r="J10" s="352"/>
      <c r="K10" s="353"/>
    </row>
    <row r="11" spans="1:11">
      <c r="A11" s="324" t="s">
        <v>199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>
      <c r="A12" s="78" t="s">
        <v>85</v>
      </c>
      <c r="B12" s="92" t="s">
        <v>81</v>
      </c>
      <c r="C12" s="92" t="s">
        <v>82</v>
      </c>
      <c r="D12" s="93"/>
      <c r="E12" s="80" t="s">
        <v>83</v>
      </c>
      <c r="F12" s="92" t="s">
        <v>81</v>
      </c>
      <c r="G12" s="92" t="s">
        <v>82</v>
      </c>
      <c r="H12" s="92"/>
      <c r="I12" s="80" t="s">
        <v>254</v>
      </c>
      <c r="J12" s="92" t="s">
        <v>81</v>
      </c>
      <c r="K12" s="97" t="s">
        <v>82</v>
      </c>
    </row>
    <row r="13" spans="1:11">
      <c r="A13" s="78" t="s">
        <v>88</v>
      </c>
      <c r="B13" s="92" t="s">
        <v>81</v>
      </c>
      <c r="C13" s="92" t="s">
        <v>82</v>
      </c>
      <c r="D13" s="93"/>
      <c r="E13" s="80" t="s">
        <v>93</v>
      </c>
      <c r="F13" s="92" t="s">
        <v>81</v>
      </c>
      <c r="G13" s="92" t="s">
        <v>82</v>
      </c>
      <c r="H13" s="92"/>
      <c r="I13" s="80" t="s">
        <v>255</v>
      </c>
      <c r="J13" s="92" t="s">
        <v>81</v>
      </c>
      <c r="K13" s="97" t="s">
        <v>82</v>
      </c>
    </row>
    <row r="14" spans="1:11">
      <c r="A14" s="84" t="s">
        <v>256</v>
      </c>
      <c r="B14" s="87" t="s">
        <v>81</v>
      </c>
      <c r="C14" s="87" t="s">
        <v>82</v>
      </c>
      <c r="D14" s="86"/>
      <c r="E14" s="85" t="s">
        <v>257</v>
      </c>
      <c r="F14" s="87" t="s">
        <v>81</v>
      </c>
      <c r="G14" s="87" t="s">
        <v>82</v>
      </c>
      <c r="H14" s="87"/>
      <c r="I14" s="85" t="s">
        <v>258</v>
      </c>
      <c r="J14" s="87" t="s">
        <v>81</v>
      </c>
      <c r="K14" s="98" t="s">
        <v>82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13" t="s">
        <v>259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59" t="s">
        <v>260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19"/>
    </row>
    <row r="18" spans="1:11">
      <c r="A18" s="259" t="s">
        <v>261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19"/>
    </row>
    <row r="19" spans="1:11">
      <c r="A19" s="354"/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7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7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59" t="s">
        <v>124</v>
      </c>
      <c r="B24" s="260"/>
      <c r="C24" s="92" t="s">
        <v>64</v>
      </c>
      <c r="D24" s="92" t="s">
        <v>65</v>
      </c>
      <c r="E24" s="314"/>
      <c r="F24" s="314"/>
      <c r="G24" s="314"/>
      <c r="H24" s="314"/>
      <c r="I24" s="314"/>
      <c r="J24" s="314"/>
      <c r="K24" s="315"/>
    </row>
    <row r="25" spans="1:11">
      <c r="A25" s="95" t="s">
        <v>262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263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>
      <c r="A29" s="367"/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ht="23.1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57"/>
    </row>
    <row r="35" spans="1:11" ht="23.1" customHeight="1">
      <c r="A35" s="370"/>
      <c r="B35" s="306"/>
      <c r="C35" s="306"/>
      <c r="D35" s="306"/>
      <c r="E35" s="306"/>
      <c r="F35" s="306"/>
      <c r="G35" s="306"/>
      <c r="H35" s="306"/>
      <c r="I35" s="306"/>
      <c r="J35" s="306"/>
      <c r="K35" s="357"/>
    </row>
    <row r="36" spans="1:11" ht="23.1" customHeigh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1" ht="18.75" customHeight="1">
      <c r="A37" s="374" t="s">
        <v>264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1" ht="18.75" customHeight="1">
      <c r="A38" s="259" t="s">
        <v>265</v>
      </c>
      <c r="B38" s="260"/>
      <c r="C38" s="260"/>
      <c r="D38" s="314" t="s">
        <v>266</v>
      </c>
      <c r="E38" s="314"/>
      <c r="F38" s="309" t="s">
        <v>267</v>
      </c>
      <c r="G38" s="377"/>
      <c r="H38" s="260" t="s">
        <v>268</v>
      </c>
      <c r="I38" s="260"/>
      <c r="J38" s="260" t="s">
        <v>269</v>
      </c>
      <c r="K38" s="319"/>
    </row>
    <row r="39" spans="1:11" ht="18.75" customHeight="1">
      <c r="A39" s="81" t="s">
        <v>125</v>
      </c>
      <c r="B39" s="260" t="s">
        <v>270</v>
      </c>
      <c r="C39" s="260"/>
      <c r="D39" s="260"/>
      <c r="E39" s="260"/>
      <c r="F39" s="260"/>
      <c r="G39" s="260"/>
      <c r="H39" s="260"/>
      <c r="I39" s="260"/>
      <c r="J39" s="260"/>
      <c r="K39" s="319"/>
    </row>
    <row r="40" spans="1:11" ht="30.9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19"/>
    </row>
    <row r="41" spans="1:11" ht="18.75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19"/>
    </row>
    <row r="42" spans="1:11" ht="32.1" customHeight="1">
      <c r="A42" s="84" t="s">
        <v>137</v>
      </c>
      <c r="B42" s="378" t="s">
        <v>271</v>
      </c>
      <c r="C42" s="378"/>
      <c r="D42" s="85" t="s">
        <v>272</v>
      </c>
      <c r="E42" s="86"/>
      <c r="F42" s="85" t="s">
        <v>141</v>
      </c>
      <c r="G42" s="96"/>
      <c r="H42" s="379" t="s">
        <v>142</v>
      </c>
      <c r="I42" s="379"/>
      <c r="J42" s="378"/>
      <c r="K42" s="38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81" t="s">
        <v>146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28.5" customHeight="1">
      <c r="A2" s="38" t="s">
        <v>59</v>
      </c>
      <c r="B2" s="283"/>
      <c r="C2" s="283"/>
      <c r="D2" s="39" t="s">
        <v>66</v>
      </c>
      <c r="E2" s="283"/>
      <c r="F2" s="283"/>
      <c r="G2" s="283"/>
      <c r="H2" s="288"/>
      <c r="I2" s="59" t="s">
        <v>54</v>
      </c>
      <c r="J2" s="283"/>
      <c r="K2" s="283"/>
      <c r="L2" s="283"/>
      <c r="M2" s="283"/>
      <c r="N2" s="284"/>
    </row>
    <row r="3" spans="1:14" ht="28.5" customHeight="1">
      <c r="A3" s="287" t="s">
        <v>147</v>
      </c>
      <c r="B3" s="285" t="s">
        <v>148</v>
      </c>
      <c r="C3" s="285"/>
      <c r="D3" s="285"/>
      <c r="E3" s="285"/>
      <c r="F3" s="285"/>
      <c r="G3" s="285"/>
      <c r="H3" s="289"/>
      <c r="I3" s="285" t="s">
        <v>149</v>
      </c>
      <c r="J3" s="285"/>
      <c r="K3" s="285"/>
      <c r="L3" s="285"/>
      <c r="M3" s="285"/>
      <c r="N3" s="286"/>
    </row>
    <row r="4" spans="1:14" ht="28.5" customHeight="1">
      <c r="A4" s="287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89"/>
      <c r="I4" s="60"/>
      <c r="J4" s="60"/>
      <c r="K4" s="60"/>
      <c r="L4" s="60"/>
      <c r="M4" s="60"/>
      <c r="N4" s="61"/>
    </row>
    <row r="5" spans="1:14" ht="28.5" customHeight="1">
      <c r="A5" s="287"/>
      <c r="B5" s="42"/>
      <c r="C5" s="42"/>
      <c r="D5" s="41"/>
      <c r="E5" s="42"/>
      <c r="F5" s="42"/>
      <c r="G5" s="42"/>
      <c r="H5" s="289"/>
      <c r="I5" s="62"/>
      <c r="J5" s="62"/>
      <c r="K5" s="62"/>
      <c r="L5" s="62"/>
      <c r="M5" s="62"/>
      <c r="N5" s="63"/>
    </row>
    <row r="6" spans="1:14" ht="28.5" customHeight="1">
      <c r="A6" s="43"/>
      <c r="B6" s="42"/>
      <c r="C6" s="42"/>
      <c r="D6" s="44"/>
      <c r="E6" s="42"/>
      <c r="F6" s="42"/>
      <c r="G6" s="42"/>
      <c r="H6" s="289"/>
      <c r="I6" s="64"/>
      <c r="J6" s="64"/>
      <c r="K6" s="64"/>
      <c r="L6" s="64"/>
      <c r="M6" s="64"/>
      <c r="N6" s="65"/>
    </row>
    <row r="7" spans="1:14" ht="28.5" customHeight="1">
      <c r="A7" s="43"/>
      <c r="B7" s="42"/>
      <c r="C7" s="42"/>
      <c r="D7" s="44"/>
      <c r="E7" s="42"/>
      <c r="F7" s="42"/>
      <c r="G7" s="42"/>
      <c r="H7" s="289"/>
      <c r="I7" s="50"/>
      <c r="J7" s="50"/>
      <c r="K7" s="50"/>
      <c r="L7" s="50"/>
      <c r="M7" s="66"/>
      <c r="N7" s="67"/>
    </row>
    <row r="8" spans="1:14" ht="28.5" customHeight="1">
      <c r="A8" s="43"/>
      <c r="B8" s="42"/>
      <c r="C8" s="42"/>
      <c r="D8" s="44"/>
      <c r="E8" s="42"/>
      <c r="F8" s="42"/>
      <c r="G8" s="42"/>
      <c r="H8" s="289"/>
      <c r="I8" s="50"/>
      <c r="J8" s="50"/>
      <c r="K8" s="50"/>
      <c r="L8" s="50"/>
      <c r="M8" s="66"/>
      <c r="N8" s="67"/>
    </row>
    <row r="9" spans="1:14" ht="28.5" customHeight="1">
      <c r="A9" s="43"/>
      <c r="B9" s="42"/>
      <c r="C9" s="42"/>
      <c r="D9" s="44"/>
      <c r="E9" s="42"/>
      <c r="F9" s="42"/>
      <c r="G9" s="42"/>
      <c r="H9" s="289"/>
      <c r="I9" s="64"/>
      <c r="J9" s="64"/>
      <c r="K9" s="64"/>
      <c r="L9" s="64"/>
      <c r="M9" s="68"/>
      <c r="N9" s="69"/>
    </row>
    <row r="10" spans="1:14" ht="28.5" customHeight="1">
      <c r="A10" s="43"/>
      <c r="B10" s="42"/>
      <c r="C10" s="42"/>
      <c r="D10" s="44"/>
      <c r="E10" s="42"/>
      <c r="F10" s="42"/>
      <c r="G10" s="42"/>
      <c r="H10" s="289"/>
      <c r="I10" s="50"/>
      <c r="J10" s="50"/>
      <c r="K10" s="50"/>
      <c r="L10" s="50"/>
      <c r="M10" s="66"/>
      <c r="N10" s="67"/>
    </row>
    <row r="11" spans="1:14" ht="28.5" customHeight="1">
      <c r="A11" s="43"/>
      <c r="B11" s="42"/>
      <c r="C11" s="42"/>
      <c r="D11" s="44"/>
      <c r="E11" s="42"/>
      <c r="F11" s="42"/>
      <c r="G11" s="42"/>
      <c r="H11" s="289"/>
      <c r="I11" s="50"/>
      <c r="J11" s="50"/>
      <c r="K11" s="50"/>
      <c r="L11" s="50"/>
      <c r="M11" s="66"/>
      <c r="N11" s="67"/>
    </row>
    <row r="12" spans="1:14" ht="28.5" customHeight="1">
      <c r="A12" s="43"/>
      <c r="B12" s="42"/>
      <c r="C12" s="42"/>
      <c r="D12" s="44"/>
      <c r="E12" s="42"/>
      <c r="F12" s="42"/>
      <c r="G12" s="42"/>
      <c r="H12" s="289"/>
      <c r="I12" s="50"/>
      <c r="J12" s="50"/>
      <c r="K12" s="50"/>
      <c r="L12" s="50"/>
      <c r="M12" s="66"/>
      <c r="N12" s="67"/>
    </row>
    <row r="13" spans="1:14" ht="28.5" customHeight="1">
      <c r="A13" s="45"/>
      <c r="B13" s="46"/>
      <c r="C13" s="47"/>
      <c r="D13" s="48"/>
      <c r="E13" s="47"/>
      <c r="F13" s="47"/>
      <c r="G13" s="47"/>
      <c r="H13" s="289"/>
      <c r="I13" s="50"/>
      <c r="J13" s="50"/>
      <c r="K13" s="50"/>
      <c r="L13" s="50"/>
      <c r="M13" s="66"/>
      <c r="N13" s="67"/>
    </row>
    <row r="14" spans="1:14" ht="28.5" customHeight="1">
      <c r="A14" s="49"/>
      <c r="B14" s="50"/>
      <c r="C14" s="51"/>
      <c r="D14" s="51"/>
      <c r="E14" s="51"/>
      <c r="F14" s="51"/>
      <c r="G14" s="50"/>
      <c r="H14" s="289"/>
      <c r="I14" s="50"/>
      <c r="J14" s="50"/>
      <c r="K14" s="50"/>
      <c r="L14" s="50"/>
      <c r="M14" s="66"/>
      <c r="N14" s="67"/>
    </row>
    <row r="15" spans="1:14" ht="28.5" customHeight="1">
      <c r="A15" s="52"/>
      <c r="B15" s="53"/>
      <c r="C15" s="54"/>
      <c r="D15" s="54"/>
      <c r="E15" s="55"/>
      <c r="F15" s="55"/>
      <c r="G15" s="53"/>
      <c r="H15" s="338"/>
      <c r="I15" s="53"/>
      <c r="J15" s="53"/>
      <c r="K15" s="70"/>
      <c r="L15" s="53"/>
      <c r="M15" s="53"/>
      <c r="N15" s="71"/>
    </row>
    <row r="16" spans="1:14">
      <c r="A16" s="56" t="s">
        <v>125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>
      <c r="A17" s="57" t="s">
        <v>185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>
      <c r="A18" s="58"/>
      <c r="B18" s="58"/>
      <c r="C18" s="58"/>
      <c r="D18" s="58"/>
      <c r="E18" s="58"/>
      <c r="F18" s="58"/>
      <c r="G18" s="58"/>
      <c r="H18" s="58"/>
      <c r="I18" s="56" t="s">
        <v>273</v>
      </c>
      <c r="J18" s="72"/>
      <c r="K18" s="56" t="s">
        <v>274</v>
      </c>
      <c r="L18" s="56"/>
      <c r="M18" s="56" t="s">
        <v>188</v>
      </c>
      <c r="N18" s="57"/>
    </row>
    <row r="19" spans="1:14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中期尺寸表洗水前后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2023-12-07T09:55:43Z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C0571FEE5218421AAF8956EBCAAEDA9E_13</vt:lpwstr>
  </property>
  <property fmtid="{D5CDD505-2E9C-101B-9397-08002B2CF9AE}" pid="3" name="KSOProductBuildVer">
    <vt:lpwstr>2052-12.1.0.15712</vt:lpwstr>
  </property>
</Properties>
</file>