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UUAM84503\11-23首期\"/>
    </mc:Choice>
  </mc:AlternateContent>
  <xr:revisionPtr revIDLastSave="0" documentId="13_ncr:1_{A5235065-CFB6-4189-99F4-49EAA92DEE8D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首期!$A$1:$K$52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7" i="7" l="1"/>
  <c r="N6" i="7"/>
  <c r="N5" i="7"/>
  <c r="N4" i="7"/>
  <c r="D17" i="17"/>
  <c r="E17" i="17" s="1"/>
  <c r="F17" i="17" s="1"/>
  <c r="G17" i="17" s="1"/>
  <c r="B17" i="17"/>
  <c r="E16" i="17"/>
  <c r="F16" i="17" s="1"/>
  <c r="G16" i="17" s="1"/>
  <c r="D16" i="17"/>
  <c r="B16" i="17"/>
  <c r="F15" i="17"/>
  <c r="G15" i="17" s="1"/>
  <c r="E15" i="17"/>
  <c r="D15" i="17"/>
  <c r="B15" i="17"/>
  <c r="G12" i="17"/>
  <c r="F12" i="17"/>
  <c r="E12" i="17"/>
  <c r="D12" i="17"/>
  <c r="B12" i="17"/>
  <c r="D11" i="17"/>
  <c r="E11" i="17" s="1"/>
  <c r="F11" i="17" s="1"/>
  <c r="G11" i="17" s="1"/>
  <c r="B11" i="17"/>
  <c r="E10" i="17"/>
  <c r="F10" i="17" s="1"/>
  <c r="G10" i="17" s="1"/>
  <c r="D10" i="17"/>
  <c r="B10" i="17"/>
  <c r="F9" i="17"/>
  <c r="G9" i="17" s="1"/>
  <c r="E9" i="17"/>
  <c r="D9" i="17"/>
  <c r="B9" i="17"/>
  <c r="D8" i="17"/>
  <c r="E8" i="17" s="1"/>
  <c r="F8" i="17" s="1"/>
  <c r="G8" i="17" s="1"/>
  <c r="B8" i="17"/>
  <c r="D7" i="17"/>
  <c r="E7" i="17" s="1"/>
  <c r="F7" i="17" s="1"/>
  <c r="G7" i="17" s="1"/>
  <c r="B7" i="17"/>
  <c r="E6" i="17"/>
  <c r="F6" i="17" s="1"/>
  <c r="G6" i="17" s="1"/>
  <c r="D6" i="17"/>
  <c r="B6" i="17"/>
  <c r="K36" i="5"/>
  <c r="D13" i="15"/>
  <c r="E13" i="15" s="1"/>
  <c r="F13" i="15" s="1"/>
  <c r="G13" i="15" s="1"/>
  <c r="B13" i="15"/>
  <c r="D12" i="15"/>
  <c r="E12" i="15" s="1"/>
  <c r="F12" i="15" s="1"/>
  <c r="G12" i="15" s="1"/>
  <c r="B12" i="15"/>
  <c r="D11" i="15"/>
  <c r="E11" i="15" s="1"/>
  <c r="F11" i="15" s="1"/>
  <c r="G11" i="15" s="1"/>
  <c r="B11" i="15"/>
  <c r="D10" i="15"/>
  <c r="E10" i="15" s="1"/>
  <c r="F10" i="15" s="1"/>
  <c r="G10" i="15" s="1"/>
  <c r="B10" i="15"/>
  <c r="E9" i="15"/>
  <c r="F9" i="15" s="1"/>
  <c r="G9" i="15" s="1"/>
  <c r="D9" i="15"/>
  <c r="B9" i="15"/>
  <c r="D8" i="15"/>
  <c r="E8" i="15" s="1"/>
  <c r="F8" i="15" s="1"/>
  <c r="G8" i="15" s="1"/>
  <c r="B8" i="15"/>
  <c r="D7" i="15"/>
  <c r="E7" i="15" s="1"/>
  <c r="F7" i="15" s="1"/>
  <c r="G7" i="15" s="1"/>
  <c r="B7" i="15"/>
  <c r="D6" i="15"/>
  <c r="E6" i="15" s="1"/>
  <c r="F6" i="15" s="1"/>
  <c r="G6" i="15" s="1"/>
  <c r="B6" i="15"/>
</calcChain>
</file>

<file path=xl/sharedStrings.xml><?xml version="1.0" encoding="utf-8"?>
<sst xmlns="http://schemas.openxmlformats.org/spreadsheetml/2006/main" count="726" uniqueCount="330">
  <si>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</si>
  <si>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</si>
  <si>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</si>
  <si>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</si>
  <si>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</si>
  <si>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</si>
  <si>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</si>
  <si>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</si>
  <si>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</si>
  <si>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</si>
  <si>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</si>
  <si>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</si>
  <si>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</si>
  <si>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</si>
  <si>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</si>
  <si>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</si>
  <si>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</si>
  <si>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</si>
  <si>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</si>
  <si>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</si>
  <si>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</si>
  <si>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</si>
  <si>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</si>
  <si>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</si>
  <si>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</si>
  <si>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</si>
  <si>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</si>
  <si>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</si>
  <si>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</si>
  <si>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</si>
  <si>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</si>
  <si>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</si>
  <si>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</si>
  <si>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</si>
  <si>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</si>
  <si>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</si>
  <si>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</si>
  <si>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</si>
  <si>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</si>
  <si>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</si>
  <si>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</si>
  <si>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</si>
  <si>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</si>
  <si>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</si>
  <si>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</si>
  <si>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</si>
  <si>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</si>
  <si>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</si>
  <si>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</si>
  <si>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</si>
  <si>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</si>
  <si>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</si>
  <si>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</si>
  <si>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</si>
  <si>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</si>
  <si>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</si>
  <si>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</si>
  <si>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</si>
  <si>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</si>
  <si>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</si>
  <si>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</si>
  <si>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</si>
  <si>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QAUUAM84503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</si>
  <si>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</si>
  <si>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</si>
  <si>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</si>
  <si>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</si>
  <si>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</si>
  <si>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</si>
  <si>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</si>
  <si>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</si>
  <si>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</si>
  <si>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</si>
  <si>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</si>
  <si>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</si>
  <si>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</si>
  <si>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</si>
  <si>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</si>
  <si>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</si>
  <si>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</si>
  <si>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</si>
  <si>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</si>
  <si>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</si>
  <si>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</si>
  <si>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</si>
  <si>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</si>
  <si>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</si>
  <si>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</si>
  <si>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</si>
  <si>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</si>
  <si>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</si>
  <si>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</si>
  <si>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</si>
  <si>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</si>
  <si>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</si>
  <si>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</si>
  <si>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</si>
  <si>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</si>
  <si>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</si>
  <si>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</si>
  <si>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</si>
  <si>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</si>
  <si>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</si>
  <si>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</si>
  <si>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</si>
  <si>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</si>
  <si>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</si>
  <si>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</si>
  <si>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</si>
  <si>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</si>
  <si>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</si>
  <si>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瓷瓦粉</t>
  </si>
  <si>
    <t>岩草绿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</si>
  <si>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</si>
  <si>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</si>
  <si>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</si>
  <si>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</si>
  <si>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</si>
  <si>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</si>
  <si>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1.前中拉链歪斜，不方正，容皱不平服。压线有大小</t>
  </si>
  <si>
    <t>2.后领捆压线大小，不顺直，印花条有针孔</t>
  </si>
  <si>
    <t>3.上袖容位不均匀，冚脚接线处不统一，不圆顺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</si>
  <si>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</si>
  <si>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</si>
  <si>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</si>
  <si>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</si>
  <si>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</si>
  <si>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</si>
  <si>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</si>
  <si>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</si>
  <si>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</si>
  <si>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</si>
  <si>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</si>
  <si>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</si>
  <si>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</si>
  <si>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</si>
  <si>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</si>
  <si>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</si>
  <si>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</si>
  <si>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</si>
  <si>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</si>
  <si>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</si>
  <si>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</si>
  <si>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</si>
  <si>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</si>
  <si>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</si>
  <si>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</si>
  <si>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</si>
  <si>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</si>
  <si>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</si>
  <si>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</si>
  <si>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后中长</t>
  </si>
  <si>
    <t>±1</t>
  </si>
  <si>
    <t>+0.5</t>
  </si>
  <si>
    <t>+0.3</t>
  </si>
  <si>
    <t>胸围</t>
  </si>
  <si>
    <t>/</t>
  </si>
  <si>
    <t>腰围</t>
  </si>
  <si>
    <t>+1</t>
  </si>
  <si>
    <t>摆围</t>
  </si>
  <si>
    <t>±0.5</t>
  </si>
  <si>
    <t>+0.6</t>
  </si>
  <si>
    <t>上领围</t>
  </si>
  <si>
    <t>下领围</t>
  </si>
  <si>
    <t>±0.3</t>
  </si>
  <si>
    <t>后中袖长</t>
  </si>
  <si>
    <t>+0.2</t>
  </si>
  <si>
    <t>袖笼深</t>
  </si>
  <si>
    <t>袖山高</t>
  </si>
  <si>
    <t>袖肥/2</t>
  </si>
  <si>
    <t>+0.4</t>
  </si>
  <si>
    <t>袖肘围/2</t>
  </si>
  <si>
    <t>袖口围/2</t>
  </si>
  <si>
    <t>前领高</t>
  </si>
  <si>
    <t>后领高</t>
  </si>
  <si>
    <t>前门襟长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</si>
  <si>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</si>
  <si>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</si>
  <si>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</si>
  <si>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</si>
  <si>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</si>
  <si>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</si>
  <si>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</si>
  <si>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</si>
  <si>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</si>
  <si>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</si>
  <si>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</si>
  <si>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</si>
  <si>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</si>
  <si>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</si>
  <si>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</si>
  <si>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</si>
  <si>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</si>
  <si>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</si>
  <si>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</si>
  <si>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</si>
  <si>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</si>
  <si>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</si>
  <si>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</si>
  <si>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</si>
  <si>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</si>
  <si>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</si>
  <si>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</si>
  <si>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</si>
  <si>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</si>
  <si>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</si>
  <si>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</si>
  <si>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</si>
  <si>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</si>
  <si>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</si>
  <si>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</si>
  <si>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</si>
  <si>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</si>
  <si>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</si>
  <si>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</si>
  <si>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</si>
  <si>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</si>
  <si>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</si>
  <si>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</si>
  <si>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</si>
  <si>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</si>
  <si>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</si>
  <si>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</si>
  <si>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</si>
  <si>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</si>
  <si>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</si>
  <si>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</si>
  <si>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</si>
  <si>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</si>
  <si>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</si>
  <si>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</si>
  <si>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</si>
  <si>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</si>
  <si>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</si>
  <si>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</si>
  <si>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</si>
  <si>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</si>
  <si>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</si>
  <si>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</si>
  <si>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</si>
  <si>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</si>
  <si>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</si>
  <si>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</si>
  <si>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</si>
  <si>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</si>
  <si>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R23083005006</t>
  </si>
  <si>
    <t>磨面全食拉架双面</t>
  </si>
  <si>
    <t>QAUUM84503</t>
  </si>
  <si>
    <t>宁邦</t>
  </si>
  <si>
    <t>R23083005008-R</t>
  </si>
  <si>
    <t>奶糖色</t>
  </si>
  <si>
    <t>白色</t>
  </si>
  <si>
    <t>制表时间：2023/11/9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</si>
  <si>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</si>
  <si>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</si>
  <si>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</si>
  <si>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</si>
  <si>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</si>
  <si>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</si>
  <si>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</si>
  <si>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</si>
  <si>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</si>
  <si>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</si>
  <si>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</si>
  <si>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</si>
  <si>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</si>
  <si>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</si>
  <si>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</si>
  <si>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</si>
  <si>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</si>
  <si>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</si>
  <si>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</si>
  <si>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</si>
  <si>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</si>
  <si>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</si>
  <si>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</si>
  <si>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新颜</t>
  </si>
  <si>
    <t xml:space="preserve">TOREAD压花弹力包边带 </t>
  </si>
  <si>
    <t>上海锦湾</t>
  </si>
  <si>
    <t>粉钻+海棠粉</t>
  </si>
  <si>
    <t>3#尼龙闭尾反装，</t>
  </si>
  <si>
    <t>YKK</t>
  </si>
  <si>
    <t>无互染</t>
  </si>
  <si>
    <t>物料6</t>
  </si>
  <si>
    <t>物料7</t>
  </si>
  <si>
    <t>物料8</t>
  </si>
  <si>
    <t>物料9</t>
  </si>
  <si>
    <t>物料10</t>
  </si>
  <si>
    <t>制表时间：2023/11/12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</si>
  <si>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</si>
  <si>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</si>
  <si>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</si>
  <si>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</si>
  <si>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</si>
  <si>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</si>
  <si>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</si>
  <si>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</si>
  <si>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</si>
  <si>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</si>
  <si>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</si>
  <si>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</si>
  <si>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</si>
  <si>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</si>
  <si>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</si>
  <si>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</si>
  <si>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袖子</t>
  </si>
  <si>
    <t>烫标</t>
  </si>
  <si>
    <t>无脱落开裂</t>
  </si>
  <si>
    <t>前幅+后幅</t>
  </si>
  <si>
    <t>印花</t>
  </si>
  <si>
    <t>制表时间：2023/11/18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</si>
  <si>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</si>
  <si>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</si>
  <si>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</si>
  <si>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</si>
  <si>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</si>
  <si>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</si>
  <si>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+5%</t>
  </si>
  <si>
    <t>+7%</t>
  </si>
  <si>
    <t>制表时间：11-18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</si>
  <si>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</si>
  <si>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</si>
  <si>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150/72</t>
    <phoneticPr fontId="57" type="noConversion"/>
  </si>
  <si>
    <t>岩草绿</t>
    <phoneticPr fontId="57" type="noConversion"/>
  </si>
  <si>
    <t>+0.8</t>
    <phoneticPr fontId="57" type="noConversion"/>
  </si>
  <si>
    <t>+1</t>
    <phoneticPr fontId="57" type="noConversion"/>
  </si>
  <si>
    <t>+0</t>
    <phoneticPr fontId="57" type="noConversion"/>
  </si>
  <si>
    <t>-1</t>
    <phoneticPr fontId="57" type="noConversion"/>
  </si>
  <si>
    <t>+0.2</t>
    <phoneticPr fontId="57" type="noConversion"/>
  </si>
  <si>
    <t>大货首件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</si>
</sst>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Microsoft YaHei"/>
      <charset val="134"/>
    </font>
    <font>
      <b/>
      <sz val="10"/>
      <name val="Microsoft YaHei"/>
      <charset val="136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微软雅黑"/>
      <family val="2"/>
      <charset val="134"/>
    </font>
    <font>
      <sz val="12"/>
      <name val="Microsoft YaHei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2" fillId="0" borderId="0"/>
    <xf numFmtId="0" fontId="1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2" fillId="0" borderId="0"/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1" fillId="0" borderId="0" xfId="5" applyFont="1"/>
    <xf numFmtId="0" fontId="22" fillId="0" borderId="0" xfId="5"/>
    <xf numFmtId="49" fontId="21" fillId="0" borderId="0" xfId="5" applyNumberFormat="1" applyFont="1"/>
    <xf numFmtId="49" fontId="21" fillId="0" borderId="0" xfId="5" applyNumberFormat="1" applyFont="1" applyAlignment="1">
      <alignment horizontal="left"/>
    </xf>
    <xf numFmtId="0" fontId="24" fillId="0" borderId="9" xfId="4" applyFont="1" applyBorder="1" applyAlignment="1">
      <alignment horizontal="left" vertical="center"/>
    </xf>
    <xf numFmtId="0" fontId="24" fillId="0" borderId="12" xfId="4" applyFont="1" applyBorder="1">
      <alignment vertical="center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4" fillId="0" borderId="2" xfId="1" applyFont="1" applyBorder="1" applyAlignment="1">
      <alignment horizontal="center" vertical="center"/>
    </xf>
    <xf numFmtId="0" fontId="35" fillId="0" borderId="2" xfId="0" applyFont="1" applyBorder="1" applyAlignment="1">
      <alignment horizontal="left" wrapText="1"/>
    </xf>
    <xf numFmtId="0" fontId="35" fillId="0" borderId="2" xfId="0" applyFont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180" fontId="37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/>
    </xf>
    <xf numFmtId="0" fontId="37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shrinkToFit="1"/>
    </xf>
    <xf numFmtId="0" fontId="36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0" fillId="0" borderId="0" xfId="5" applyFont="1"/>
    <xf numFmtId="0" fontId="29" fillId="0" borderId="0" xfId="5" applyFont="1"/>
    <xf numFmtId="0" fontId="0" fillId="0" borderId="0" xfId="0" applyAlignment="1">
      <alignment horizontal="left" vertical="center"/>
    </xf>
    <xf numFmtId="0" fontId="24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32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49" fontId="40" fillId="0" borderId="21" xfId="6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1" fillId="0" borderId="21" xfId="5" applyFont="1" applyBorder="1"/>
    <xf numFmtId="0" fontId="32" fillId="0" borderId="22" xfId="0" applyFont="1" applyBorder="1" applyAlignment="1">
      <alignment horizontal="center" vertical="center"/>
    </xf>
    <xf numFmtId="49" fontId="40" fillId="0" borderId="22" xfId="6" applyNumberFormat="1" applyFont="1" applyBorder="1" applyAlignment="1">
      <alignment horizontal="center" vertical="center"/>
    </xf>
    <xf numFmtId="49" fontId="21" fillId="0" borderId="24" xfId="5" applyNumberFormat="1" applyFont="1" applyBorder="1" applyAlignment="1">
      <alignment horizontal="center"/>
    </xf>
    <xf numFmtId="49" fontId="40" fillId="0" borderId="24" xfId="6" applyNumberFormat="1" applyFont="1" applyBorder="1" applyAlignment="1">
      <alignment horizontal="center" vertical="center"/>
    </xf>
    <xf numFmtId="49" fontId="40" fillId="0" borderId="25" xfId="6" applyNumberFormat="1" applyFont="1" applyBorder="1" applyAlignment="1">
      <alignment horizontal="center" vertical="center"/>
    </xf>
    <xf numFmtId="0" fontId="28" fillId="0" borderId="0" xfId="5" applyFont="1"/>
    <xf numFmtId="14" fontId="28" fillId="0" borderId="0" xfId="5" applyNumberFormat="1" applyFont="1"/>
    <xf numFmtId="0" fontId="22" fillId="0" borderId="0" xfId="4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28" xfId="4" applyFont="1" applyBorder="1" applyAlignment="1">
      <alignment horizontal="center" vertical="center"/>
    </xf>
    <xf numFmtId="0" fontId="29" fillId="0" borderId="28" xfId="4" applyFont="1" applyBorder="1">
      <alignment vertical="center"/>
    </xf>
    <xf numFmtId="0" fontId="43" fillId="0" borderId="28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43" fillId="0" borderId="30" xfId="4" applyFont="1" applyBorder="1">
      <alignment vertical="center"/>
    </xf>
    <xf numFmtId="0" fontId="43" fillId="0" borderId="21" xfId="4" applyFont="1" applyBorder="1">
      <alignment vertical="center"/>
    </xf>
    <xf numFmtId="0" fontId="43" fillId="0" borderId="30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31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43" fillId="0" borderId="32" xfId="4" applyFont="1" applyBorder="1">
      <alignment vertical="center"/>
    </xf>
    <xf numFmtId="0" fontId="29" fillId="0" borderId="32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29" fillId="0" borderId="0" xfId="4" applyFont="1">
      <alignment vertical="center"/>
    </xf>
    <xf numFmtId="0" fontId="29" fillId="0" borderId="0" xfId="4" applyFont="1" applyAlignment="1">
      <alignment horizontal="left" vertical="center"/>
    </xf>
    <xf numFmtId="0" fontId="43" fillId="0" borderId="27" xfId="4" applyFont="1" applyBorder="1">
      <alignment vertical="center"/>
    </xf>
    <xf numFmtId="0" fontId="29" fillId="0" borderId="21" xfId="4" applyFont="1" applyBorder="1" applyAlignment="1">
      <alignment horizontal="left" vertical="center"/>
    </xf>
    <xf numFmtId="0" fontId="29" fillId="0" borderId="21" xfId="4" applyFont="1" applyBorder="1">
      <alignment vertical="center"/>
    </xf>
    <xf numFmtId="0" fontId="29" fillId="0" borderId="32" xfId="4" applyFont="1" applyBorder="1">
      <alignment vertical="center"/>
    </xf>
    <xf numFmtId="0" fontId="43" fillId="0" borderId="28" xfId="4" applyFont="1" applyBorder="1" applyAlignment="1">
      <alignment horizontal="left" vertical="center"/>
    </xf>
    <xf numFmtId="0" fontId="43" fillId="0" borderId="31" xfId="4" applyFont="1" applyBorder="1" applyAlignment="1">
      <alignment horizontal="left" vertical="center"/>
    </xf>
    <xf numFmtId="58" fontId="29" fillId="0" borderId="32" xfId="4" applyNumberFormat="1" applyFont="1" applyBorder="1" applyAlignment="1">
      <alignment horizontal="center" vertical="center"/>
    </xf>
    <xf numFmtId="0" fontId="29" fillId="0" borderId="29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9" fillId="0" borderId="44" xfId="4" applyFont="1" applyBorder="1" applyAlignment="1">
      <alignment horizontal="center" vertical="center"/>
    </xf>
    <xf numFmtId="0" fontId="43" fillId="0" borderId="43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 wrapText="1"/>
    </xf>
    <xf numFmtId="0" fontId="22" fillId="0" borderId="44" xfId="4" applyBorder="1" applyAlignment="1">
      <alignment horizontal="center" vertical="center"/>
    </xf>
    <xf numFmtId="0" fontId="30" fillId="0" borderId="44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30" fillId="0" borderId="47" xfId="4" applyFont="1" applyBorder="1" applyAlignment="1">
      <alignment horizontal="left" vertical="center"/>
    </xf>
    <xf numFmtId="0" fontId="41" fillId="0" borderId="48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30" xfId="4" applyFont="1" applyBorder="1">
      <alignment vertical="center"/>
    </xf>
    <xf numFmtId="49" fontId="25" fillId="0" borderId="21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45" fillId="0" borderId="31" xfId="4" applyFont="1" applyBorder="1">
      <alignment vertical="center"/>
    </xf>
    <xf numFmtId="0" fontId="22" fillId="0" borderId="21" xfId="4" applyBorder="1" applyAlignment="1">
      <alignment horizontal="left" vertical="center"/>
    </xf>
    <xf numFmtId="0" fontId="22" fillId="0" borderId="21" xfId="4" applyBorder="1">
      <alignment vertical="center"/>
    </xf>
    <xf numFmtId="0" fontId="41" fillId="0" borderId="21" xfId="4" applyFont="1" applyBorder="1">
      <alignment vertical="center"/>
    </xf>
    <xf numFmtId="0" fontId="41" fillId="0" borderId="30" xfId="4" applyFont="1" applyBorder="1" applyAlignment="1">
      <alignment horizontal="center" vertical="center"/>
    </xf>
    <xf numFmtId="0" fontId="41" fillId="0" borderId="21" xfId="4" applyFont="1" applyBorder="1" applyAlignment="1">
      <alignment horizontal="center" vertical="center"/>
    </xf>
    <xf numFmtId="0" fontId="43" fillId="0" borderId="44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1" fillId="0" borderId="0" xfId="5" applyFont="1" applyAlignment="1">
      <alignment horizontal="left"/>
    </xf>
    <xf numFmtId="0" fontId="41" fillId="0" borderId="55" xfId="4" applyFont="1" applyBorder="1">
      <alignment vertical="center"/>
    </xf>
    <xf numFmtId="0" fontId="22" fillId="0" borderId="46" xfId="4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2" fillId="0" borderId="46" xfId="4" applyBorder="1">
      <alignment vertical="center"/>
    </xf>
    <xf numFmtId="0" fontId="41" fillId="0" borderId="46" xfId="4" applyFont="1" applyBorder="1">
      <alignment vertical="center"/>
    </xf>
    <xf numFmtId="0" fontId="41" fillId="0" borderId="55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41" fillId="0" borderId="46" xfId="4" applyFont="1" applyBorder="1" applyAlignment="1">
      <alignment horizontal="center" vertical="center"/>
    </xf>
    <xf numFmtId="0" fontId="22" fillId="0" borderId="46" xfId="4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2" fillId="0" borderId="21" xfId="4" applyBorder="1" applyAlignment="1">
      <alignment horizontal="center" vertical="center"/>
    </xf>
    <xf numFmtId="0" fontId="47" fillId="0" borderId="63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9" fontId="25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5" fillId="0" borderId="46" xfId="4" applyNumberFormat="1" applyFont="1" applyBorder="1" applyAlignment="1">
      <alignment horizontal="center" vertical="center"/>
    </xf>
    <xf numFmtId="9" fontId="25" fillId="0" borderId="21" xfId="4" applyNumberFormat="1" applyFont="1" applyBorder="1" applyAlignment="1">
      <alignment horizontal="center" vertical="center"/>
    </xf>
    <xf numFmtId="0" fontId="30" fillId="0" borderId="47" xfId="4" applyFont="1" applyBorder="1">
      <alignment vertical="center"/>
    </xf>
    <xf numFmtId="0" fontId="30" fillId="0" borderId="48" xfId="4" applyFont="1" applyBorder="1">
      <alignment vertical="center"/>
    </xf>
    <xf numFmtId="0" fontId="25" fillId="0" borderId="66" xfId="4" applyFont="1" applyBorder="1">
      <alignment vertical="center"/>
    </xf>
    <xf numFmtId="0" fontId="30" fillId="0" borderId="66" xfId="4" applyFont="1" applyBorder="1">
      <alignment vertical="center"/>
    </xf>
    <xf numFmtId="58" fontId="22" fillId="0" borderId="48" xfId="4" applyNumberFormat="1" applyBorder="1">
      <alignment vertical="center"/>
    </xf>
    <xf numFmtId="0" fontId="25" fillId="0" borderId="58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41" fillId="0" borderId="2" xfId="4" applyFont="1" applyBorder="1" applyAlignment="1">
      <alignment horizontal="center" vertical="center"/>
    </xf>
    <xf numFmtId="0" fontId="44" fillId="0" borderId="44" xfId="4" applyFont="1" applyBorder="1" applyAlignment="1">
      <alignment horizontal="left" vertical="center"/>
    </xf>
    <xf numFmtId="0" fontId="51" fillId="0" borderId="73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5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0" fillId="0" borderId="71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77" xfId="0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top"/>
    </xf>
    <xf numFmtId="0" fontId="25" fillId="0" borderId="48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22" fillId="0" borderId="48" xfId="4" applyBorder="1" applyAlignment="1">
      <alignment horizontal="center" vertical="center"/>
    </xf>
    <xf numFmtId="0" fontId="22" fillId="0" borderId="56" xfId="4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41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25" fillId="0" borderId="21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14" fontId="25" fillId="0" borderId="21" xfId="4" applyNumberFormat="1" applyFont="1" applyBorder="1" applyAlignment="1">
      <alignment horizontal="center" vertical="center"/>
    </xf>
    <xf numFmtId="14" fontId="25" fillId="0" borderId="29" xfId="4" applyNumberFormat="1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25" fillId="0" borderId="59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41" fillId="0" borderId="31" xfId="4" applyFont="1" applyBorder="1" applyAlignment="1">
      <alignment horizontal="left" vertical="center"/>
    </xf>
    <xf numFmtId="0" fontId="41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/>
    </xf>
    <xf numFmtId="14" fontId="25" fillId="0" borderId="42" xfId="4" applyNumberFormat="1" applyFont="1" applyBorder="1" applyAlignment="1">
      <alignment horizontal="center" vertical="center"/>
    </xf>
    <xf numFmtId="0" fontId="41" fillId="0" borderId="60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38" xfId="4" applyFont="1" applyBorder="1" applyAlignment="1">
      <alignment horizontal="left" vertical="center"/>
    </xf>
    <xf numFmtId="0" fontId="41" fillId="0" borderId="68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7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41" fillId="0" borderId="51" xfId="4" applyFont="1" applyBorder="1" applyAlignment="1">
      <alignment horizontal="left" vertical="center" wrapText="1"/>
    </xf>
    <xf numFmtId="0" fontId="41" fillId="0" borderId="52" xfId="4" applyFont="1" applyBorder="1" applyAlignment="1">
      <alignment horizontal="left" vertical="center" wrapText="1"/>
    </xf>
    <xf numFmtId="0" fontId="41" fillId="0" borderId="45" xfId="4" applyFont="1" applyBorder="1" applyAlignment="1">
      <alignment horizontal="left" vertical="center" wrapText="1"/>
    </xf>
    <xf numFmtId="0" fontId="41" fillId="0" borderId="61" xfId="4" applyFont="1" applyBorder="1" applyAlignment="1">
      <alignment horizontal="left" vertical="center"/>
    </xf>
    <xf numFmtId="0" fontId="41" fillId="0" borderId="62" xfId="4" applyFont="1" applyBorder="1" applyAlignment="1">
      <alignment horizontal="left" vertical="center"/>
    </xf>
    <xf numFmtId="0" fontId="41" fillId="0" borderId="58" xfId="4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0" fillId="0" borderId="57" xfId="0" applyFont="1" applyBorder="1" applyAlignment="1">
      <alignment horizontal="left" vertical="center"/>
    </xf>
    <xf numFmtId="9" fontId="25" fillId="0" borderId="39" xfId="4" applyNumberFormat="1" applyFont="1" applyBorder="1" applyAlignment="1">
      <alignment horizontal="left" vertical="center"/>
    </xf>
    <xf numFmtId="9" fontId="25" fillId="0" borderId="34" xfId="4" applyNumberFormat="1" applyFont="1" applyBorder="1" applyAlignment="1">
      <alignment horizontal="left" vertical="center"/>
    </xf>
    <xf numFmtId="9" fontId="25" fillId="0" borderId="43" xfId="4" applyNumberFormat="1" applyFont="1" applyBorder="1" applyAlignment="1">
      <alignment horizontal="left" vertical="center"/>
    </xf>
    <xf numFmtId="9" fontId="25" fillId="0" borderId="51" xfId="4" applyNumberFormat="1" applyFont="1" applyBorder="1" applyAlignment="1">
      <alignment horizontal="left" vertical="center"/>
    </xf>
    <xf numFmtId="9" fontId="25" fillId="0" borderId="52" xfId="4" applyNumberFormat="1" applyFont="1" applyBorder="1" applyAlignment="1">
      <alignment horizontal="left" vertical="center"/>
    </xf>
    <xf numFmtId="9" fontId="25" fillId="0" borderId="45" xfId="4" applyNumberFormat="1" applyFont="1" applyBorder="1" applyAlignment="1">
      <alignment horizontal="left" vertical="center"/>
    </xf>
    <xf numFmtId="0" fontId="43" fillId="0" borderId="55" xfId="4" applyFont="1" applyBorder="1" applyAlignment="1">
      <alignment horizontal="left" vertical="center"/>
    </xf>
    <xf numFmtId="0" fontId="43" fillId="0" borderId="46" xfId="4" applyFont="1" applyBorder="1" applyAlignment="1">
      <alignment horizontal="left" vertical="center"/>
    </xf>
    <xf numFmtId="0" fontId="43" fillId="0" borderId="58" xfId="4" applyFont="1" applyBorder="1" applyAlignment="1">
      <alignment horizontal="left" vertical="center"/>
    </xf>
    <xf numFmtId="0" fontId="43" fillId="0" borderId="30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59" xfId="4" applyFont="1" applyBorder="1" applyAlignment="1">
      <alignment horizontal="left" vertical="center"/>
    </xf>
    <xf numFmtId="0" fontId="43" fillId="0" borderId="52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25" fillId="0" borderId="64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41" fillId="0" borderId="51" xfId="4" applyFont="1" applyBorder="1" applyAlignment="1">
      <alignment horizontal="left" vertical="center"/>
    </xf>
    <xf numFmtId="0" fontId="41" fillId="0" borderId="52" xfId="4" applyFont="1" applyBorder="1" applyAlignment="1">
      <alignment horizontal="left" vertical="center"/>
    </xf>
    <xf numFmtId="0" fontId="41" fillId="0" borderId="45" xfId="4" applyFont="1" applyBorder="1" applyAlignment="1">
      <alignment horizontal="left" vertical="center"/>
    </xf>
    <xf numFmtId="0" fontId="49" fillId="0" borderId="53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0" fontId="30" fillId="0" borderId="70" xfId="4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5" fillId="0" borderId="67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3" fillId="0" borderId="0" xfId="5" applyFont="1" applyAlignment="1">
      <alignment horizontal="center" vertical="center"/>
    </xf>
    <xf numFmtId="0" fontId="22" fillId="0" borderId="0" xfId="5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/>
    </xf>
    <xf numFmtId="0" fontId="27" fillId="0" borderId="13" xfId="5" applyFont="1" applyBorder="1" applyAlignment="1">
      <alignment horizontal="center" vertical="center"/>
    </xf>
    <xf numFmtId="49" fontId="31" fillId="0" borderId="2" xfId="3" applyNumberFormat="1" applyFont="1" applyBorder="1" applyAlignment="1">
      <alignment horizontal="center" vertical="center"/>
    </xf>
    <xf numFmtId="0" fontId="21" fillId="0" borderId="12" xfId="5" applyFont="1" applyBorder="1" applyAlignment="1">
      <alignment horizontal="center"/>
    </xf>
    <xf numFmtId="0" fontId="21" fillId="0" borderId="2" xfId="5" applyFont="1" applyBorder="1" applyAlignment="1">
      <alignment horizontal="center"/>
    </xf>
    <xf numFmtId="0" fontId="21" fillId="0" borderId="5" xfId="5" applyFont="1" applyBorder="1" applyAlignment="1">
      <alignment horizontal="center"/>
    </xf>
    <xf numFmtId="0" fontId="21" fillId="0" borderId="23" xfId="5" applyFont="1" applyBorder="1" applyAlignment="1">
      <alignment horizontal="center"/>
    </xf>
    <xf numFmtId="0" fontId="42" fillId="0" borderId="26" xfId="4" applyFont="1" applyBorder="1" applyAlignment="1">
      <alignment horizontal="center" vertical="top"/>
    </xf>
    <xf numFmtId="0" fontId="43" fillId="0" borderId="28" xfId="4" applyFont="1" applyBorder="1" applyAlignment="1">
      <alignment horizontal="left" vertical="center"/>
    </xf>
    <xf numFmtId="0" fontId="43" fillId="0" borderId="4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43" fillId="0" borderId="35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21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3" fillId="0" borderId="29" xfId="4" applyFont="1" applyBorder="1" applyAlignment="1">
      <alignment horizontal="left" vertical="center"/>
    </xf>
    <xf numFmtId="0" fontId="41" fillId="0" borderId="37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9" fillId="0" borderId="28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58" fontId="29" fillId="0" borderId="21" xfId="4" applyNumberFormat="1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43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horizontal="left" vertical="center"/>
    </xf>
    <xf numFmtId="0" fontId="43" fillId="0" borderId="34" xfId="4" applyFont="1" applyBorder="1" applyAlignment="1">
      <alignment horizontal="left" vertical="center"/>
    </xf>
    <xf numFmtId="0" fontId="43" fillId="0" borderId="43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0" fontId="29" fillId="0" borderId="3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 wrapText="1"/>
    </xf>
    <xf numFmtId="0" fontId="29" fillId="0" borderId="21" xfId="4" applyFont="1" applyBorder="1" applyAlignment="1">
      <alignment horizontal="left" vertical="center" wrapText="1"/>
    </xf>
    <xf numFmtId="0" fontId="29" fillId="0" borderId="29" xfId="4" applyFont="1" applyBorder="1" applyAlignment="1">
      <alignment horizontal="left" vertical="center" wrapText="1"/>
    </xf>
    <xf numFmtId="0" fontId="22" fillId="0" borderId="32" xfId="4" applyBorder="1" applyAlignment="1">
      <alignment horizontal="center" vertical="center"/>
    </xf>
    <xf numFmtId="0" fontId="22" fillId="0" borderId="42" xfId="4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39" xfId="4" applyFont="1" applyBorder="1" applyAlignment="1">
      <alignment horizontal="left" vertical="center"/>
    </xf>
    <xf numFmtId="0" fontId="29" fillId="0" borderId="37" xfId="4" applyFont="1" applyBorder="1" applyAlignment="1">
      <alignment horizontal="right" vertical="center"/>
    </xf>
    <xf numFmtId="0" fontId="29" fillId="0" borderId="36" xfId="4" applyFont="1" applyBorder="1" applyAlignment="1">
      <alignment horizontal="right" vertical="center"/>
    </xf>
    <xf numFmtId="0" fontId="29" fillId="0" borderId="40" xfId="4" applyFont="1" applyBorder="1" applyAlignment="1">
      <alignment horizontal="right" vertical="center"/>
    </xf>
    <xf numFmtId="0" fontId="41" fillId="0" borderId="27" xfId="4" applyFont="1" applyBorder="1" applyAlignment="1">
      <alignment horizontal="left" vertical="center"/>
    </xf>
    <xf numFmtId="0" fontId="41" fillId="0" borderId="28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43" fillId="0" borderId="40" xfId="4" applyFont="1" applyBorder="1" applyAlignment="1">
      <alignment horizontal="left" vertical="center"/>
    </xf>
    <xf numFmtId="0" fontId="29" fillId="0" borderId="32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58" fillId="0" borderId="8" xfId="0" applyFont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640080</xdr:colOff>
      <xdr:row>4</xdr:row>
      <xdr:rowOff>68580</xdr:rowOff>
    </xdr:from>
    <xdr:to>
      <xdr:col>8</xdr:col>
      <xdr:colOff>198755</xdr:colOff>
      <xdr:row>5</xdr:row>
      <xdr:rowOff>200025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585" y="1487805"/>
          <a:ext cx="6254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220980</xdr:colOff>
      <xdr:row>4</xdr:row>
      <xdr:rowOff>99060</xdr:rowOff>
    </xdr:from>
    <xdr:to>
      <xdr:col>8</xdr:col>
      <xdr:colOff>761365</xdr:colOff>
      <xdr:row>5</xdr:row>
      <xdr:rowOff>192405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4285" y="1518285"/>
          <a:ext cx="54038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838200</xdr:colOff>
      <xdr:row>4</xdr:row>
      <xdr:rowOff>106680</xdr:rowOff>
    </xdr:from>
    <xdr:to>
      <xdr:col>9</xdr:col>
      <xdr:colOff>254000</xdr:colOff>
      <xdr:row>5</xdr:row>
      <xdr:rowOff>138430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31505" y="1525905"/>
          <a:ext cx="48260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106680</xdr:colOff>
      <xdr:row>2</xdr:row>
      <xdr:rowOff>80010</xdr:rowOff>
    </xdr:from>
    <xdr:to>
      <xdr:col>8</xdr:col>
      <xdr:colOff>771525</xdr:colOff>
      <xdr:row>3</xdr:row>
      <xdr:rowOff>337185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9985" y="661035"/>
          <a:ext cx="66484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5" customWidth="1"/>
    <col min="3" max="3" width="10.125" customWidth="1"/>
  </cols>
  <sheetData>
    <row r="1" spans="1:2" ht="21" customHeight="1">
      <c r="A1" s="186"/>
      <c r="B1" s="187" t="s">
        <v>0</v>
      </c>
    </row>
    <row r="2" spans="1:2">
      <c r="A2" s="6">
        <v>1</v>
      </c>
      <c r="B2" s="188" t="s">
        <v>1</v>
      </c>
    </row>
    <row r="3" spans="1:2">
      <c r="A3" s="6">
        <v>2</v>
      </c>
      <c r="B3" s="188" t="s">
        <v>2</v>
      </c>
    </row>
    <row r="4" spans="1:2">
      <c r="A4" s="6">
        <v>3</v>
      </c>
      <c r="B4" s="188" t="s">
        <v>3</v>
      </c>
    </row>
    <row r="5" spans="1:2">
      <c r="A5" s="6">
        <v>4</v>
      </c>
      <c r="B5" s="188" t="s">
        <v>4</v>
      </c>
    </row>
    <row r="6" spans="1:2">
      <c r="A6" s="6">
        <v>5</v>
      </c>
      <c r="B6" s="188" t="s">
        <v>5</v>
      </c>
    </row>
    <row r="7" spans="1:2">
      <c r="A7" s="6">
        <v>6</v>
      </c>
      <c r="B7" s="188" t="s">
        <v>6</v>
      </c>
    </row>
    <row r="8" spans="1:2" s="184" customFormat="1" ht="15" customHeight="1">
      <c r="A8" s="189">
        <v>7</v>
      </c>
      <c r="B8" s="190" t="s">
        <v>7</v>
      </c>
    </row>
    <row r="9" spans="1:2" ht="18.95" customHeight="1">
      <c r="A9" s="186"/>
      <c r="B9" s="191" t="s">
        <v>8</v>
      </c>
    </row>
    <row r="10" spans="1:2" ht="15.95" customHeight="1">
      <c r="A10" s="6">
        <v>1</v>
      </c>
      <c r="B10" s="192" t="s">
        <v>9</v>
      </c>
    </row>
    <row r="11" spans="1:2">
      <c r="A11" s="6">
        <v>2</v>
      </c>
      <c r="B11" s="188" t="s">
        <v>10</v>
      </c>
    </row>
    <row r="12" spans="1:2">
      <c r="A12" s="6">
        <v>3</v>
      </c>
      <c r="B12" s="190" t="s">
        <v>11</v>
      </c>
    </row>
    <row r="13" spans="1:2">
      <c r="A13" s="6">
        <v>4</v>
      </c>
      <c r="B13" s="188" t="s">
        <v>12</v>
      </c>
    </row>
    <row r="14" spans="1:2">
      <c r="A14" s="6">
        <v>5</v>
      </c>
      <c r="B14" s="188" t="s">
        <v>13</v>
      </c>
    </row>
    <row r="15" spans="1:2">
      <c r="A15" s="6">
        <v>6</v>
      </c>
      <c r="B15" s="188" t="s">
        <v>14</v>
      </c>
    </row>
    <row r="16" spans="1:2">
      <c r="A16" s="6">
        <v>7</v>
      </c>
      <c r="B16" s="188" t="s">
        <v>15</v>
      </c>
    </row>
    <row r="17" spans="1:2">
      <c r="A17" s="6">
        <v>8</v>
      </c>
      <c r="B17" s="188" t="s">
        <v>16</v>
      </c>
    </row>
    <row r="18" spans="1:2">
      <c r="A18" s="6">
        <v>9</v>
      </c>
      <c r="B18" s="188" t="s">
        <v>17</v>
      </c>
    </row>
    <row r="19" spans="1:2">
      <c r="A19" s="6"/>
      <c r="B19" s="188"/>
    </row>
    <row r="20" spans="1:2" ht="20.25">
      <c r="A20" s="186"/>
      <c r="B20" s="187" t="s">
        <v>18</v>
      </c>
    </row>
    <row r="21" spans="1:2">
      <c r="A21" s="6">
        <v>1</v>
      </c>
      <c r="B21" s="188" t="s">
        <v>19</v>
      </c>
    </row>
    <row r="22" spans="1:2">
      <c r="A22" s="6">
        <v>2</v>
      </c>
      <c r="B22" s="188" t="s">
        <v>20</v>
      </c>
    </row>
    <row r="23" spans="1:2">
      <c r="A23" s="6">
        <v>3</v>
      </c>
      <c r="B23" s="188" t="s">
        <v>21</v>
      </c>
    </row>
    <row r="24" spans="1:2">
      <c r="A24" s="6">
        <v>4</v>
      </c>
      <c r="B24" s="188" t="s">
        <v>22</v>
      </c>
    </row>
    <row r="25" spans="1:2">
      <c r="A25" s="6">
        <v>5</v>
      </c>
      <c r="B25" s="188" t="s">
        <v>23</v>
      </c>
    </row>
    <row r="26" spans="1:2">
      <c r="A26" s="6">
        <v>6</v>
      </c>
      <c r="B26" s="188" t="s">
        <v>24</v>
      </c>
    </row>
    <row r="27" spans="1:2">
      <c r="A27" s="6">
        <v>7</v>
      </c>
      <c r="B27" s="188" t="s">
        <v>25</v>
      </c>
    </row>
    <row r="28" spans="1:2">
      <c r="A28" s="6"/>
      <c r="B28" s="188"/>
    </row>
    <row r="29" spans="1:2" ht="20.25">
      <c r="A29" s="186"/>
      <c r="B29" s="187" t="s">
        <v>26</v>
      </c>
    </row>
    <row r="30" spans="1:2">
      <c r="A30" s="6">
        <v>1</v>
      </c>
      <c r="B30" s="188" t="s">
        <v>27</v>
      </c>
    </row>
    <row r="31" spans="1:2">
      <c r="A31" s="6">
        <v>2</v>
      </c>
      <c r="B31" s="188" t="s">
        <v>28</v>
      </c>
    </row>
    <row r="32" spans="1:2">
      <c r="A32" s="6">
        <v>3</v>
      </c>
      <c r="B32" s="188" t="s">
        <v>29</v>
      </c>
    </row>
    <row r="33" spans="1:2" ht="28.5">
      <c r="A33" s="6">
        <v>4</v>
      </c>
      <c r="B33" s="188" t="s">
        <v>30</v>
      </c>
    </row>
    <row r="34" spans="1:2">
      <c r="A34" s="6">
        <v>5</v>
      </c>
      <c r="B34" s="188" t="s">
        <v>31</v>
      </c>
    </row>
    <row r="35" spans="1:2">
      <c r="A35" s="6">
        <v>6</v>
      </c>
      <c r="B35" s="188" t="s">
        <v>32</v>
      </c>
    </row>
    <row r="36" spans="1:2">
      <c r="A36" s="6">
        <v>7</v>
      </c>
      <c r="B36" s="188" t="s">
        <v>33</v>
      </c>
    </row>
    <row r="37" spans="1:2">
      <c r="A37" s="6"/>
      <c r="B37" s="188"/>
    </row>
    <row r="39" spans="1:2">
      <c r="A39" s="193" t="s">
        <v>34</v>
      </c>
      <c r="B39" s="194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3" t="s">
        <v>290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s="1" customFormat="1" ht="16.5">
      <c r="A2" s="23" t="s">
        <v>291</v>
      </c>
      <c r="B2" s="24" t="s">
        <v>231</v>
      </c>
      <c r="C2" s="24" t="s">
        <v>232</v>
      </c>
      <c r="D2" s="24" t="s">
        <v>233</v>
      </c>
      <c r="E2" s="24" t="s">
        <v>234</v>
      </c>
      <c r="F2" s="24" t="s">
        <v>235</v>
      </c>
      <c r="G2" s="23" t="s">
        <v>292</v>
      </c>
      <c r="H2" s="23" t="s">
        <v>293</v>
      </c>
      <c r="I2" s="23" t="s">
        <v>294</v>
      </c>
      <c r="J2" s="23" t="s">
        <v>293</v>
      </c>
      <c r="K2" s="23" t="s">
        <v>295</v>
      </c>
      <c r="L2" s="23" t="s">
        <v>293</v>
      </c>
      <c r="M2" s="24" t="s">
        <v>273</v>
      </c>
      <c r="N2" s="24" t="s">
        <v>244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5" t="s">
        <v>291</v>
      </c>
      <c r="B4" s="26" t="s">
        <v>296</v>
      </c>
      <c r="C4" s="26" t="s">
        <v>274</v>
      </c>
      <c r="D4" s="26" t="s">
        <v>233</v>
      </c>
      <c r="E4" s="24" t="s">
        <v>234</v>
      </c>
      <c r="F4" s="24" t="s">
        <v>235</v>
      </c>
      <c r="G4" s="23" t="s">
        <v>292</v>
      </c>
      <c r="H4" s="23" t="s">
        <v>293</v>
      </c>
      <c r="I4" s="23" t="s">
        <v>294</v>
      </c>
      <c r="J4" s="23" t="s">
        <v>293</v>
      </c>
      <c r="K4" s="23" t="s">
        <v>295</v>
      </c>
      <c r="L4" s="23" t="s">
        <v>293</v>
      </c>
      <c r="M4" s="24" t="s">
        <v>273</v>
      </c>
      <c r="N4" s="24" t="s">
        <v>244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44" t="s">
        <v>297</v>
      </c>
      <c r="B11" s="345"/>
      <c r="C11" s="345"/>
      <c r="D11" s="346"/>
      <c r="E11" s="374"/>
      <c r="F11" s="394"/>
      <c r="G11" s="375"/>
      <c r="H11" s="27"/>
      <c r="I11" s="344" t="s">
        <v>298</v>
      </c>
      <c r="J11" s="345"/>
      <c r="K11" s="345"/>
      <c r="L11" s="10"/>
      <c r="M11" s="10"/>
      <c r="N11" s="13"/>
    </row>
    <row r="12" spans="1:14" ht="16.5">
      <c r="A12" s="395" t="s">
        <v>299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343" t="s">
        <v>300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2" s="1" customFormat="1" ht="16.5">
      <c r="A2" s="3" t="s">
        <v>267</v>
      </c>
      <c r="B2" s="4" t="s">
        <v>235</v>
      </c>
      <c r="C2" s="4" t="s">
        <v>231</v>
      </c>
      <c r="D2" s="4" t="s">
        <v>232</v>
      </c>
      <c r="E2" s="4" t="s">
        <v>233</v>
      </c>
      <c r="F2" s="4" t="s">
        <v>234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273</v>
      </c>
      <c r="L2" s="4" t="s">
        <v>244</v>
      </c>
    </row>
    <row r="3" spans="1:12" ht="33">
      <c r="A3" s="14" t="s">
        <v>275</v>
      </c>
      <c r="B3" s="15" t="s">
        <v>248</v>
      </c>
      <c r="C3" s="16" t="s">
        <v>245</v>
      </c>
      <c r="D3" s="17" t="s">
        <v>246</v>
      </c>
      <c r="E3" s="15" t="s">
        <v>111</v>
      </c>
      <c r="F3" s="18" t="s">
        <v>247</v>
      </c>
      <c r="G3" s="5" t="s">
        <v>305</v>
      </c>
      <c r="H3" s="19" t="s">
        <v>306</v>
      </c>
      <c r="I3" s="19"/>
      <c r="J3" s="5"/>
      <c r="K3" s="22" t="s">
        <v>307</v>
      </c>
      <c r="L3" s="5" t="s">
        <v>264</v>
      </c>
    </row>
    <row r="4" spans="1:12" ht="33">
      <c r="A4" s="14" t="s">
        <v>275</v>
      </c>
      <c r="B4" s="15" t="s">
        <v>248</v>
      </c>
      <c r="C4" s="16" t="s">
        <v>249</v>
      </c>
      <c r="D4" s="17" t="s">
        <v>246</v>
      </c>
      <c r="E4" s="15" t="s">
        <v>112</v>
      </c>
      <c r="F4" s="18" t="s">
        <v>247</v>
      </c>
      <c r="G4" s="5" t="s">
        <v>305</v>
      </c>
      <c r="H4" s="19" t="s">
        <v>306</v>
      </c>
      <c r="I4" s="19"/>
      <c r="J4" s="5"/>
      <c r="K4" s="22" t="s">
        <v>307</v>
      </c>
      <c r="L4" s="5" t="s">
        <v>264</v>
      </c>
    </row>
    <row r="5" spans="1:12" ht="33">
      <c r="A5" s="14" t="s">
        <v>275</v>
      </c>
      <c r="B5" s="15" t="s">
        <v>248</v>
      </c>
      <c r="C5" s="16" t="s">
        <v>249</v>
      </c>
      <c r="D5" s="17" t="s">
        <v>246</v>
      </c>
      <c r="E5" s="15" t="s">
        <v>250</v>
      </c>
      <c r="F5" s="18" t="s">
        <v>247</v>
      </c>
      <c r="G5" s="5" t="s">
        <v>308</v>
      </c>
      <c r="H5" s="19" t="s">
        <v>309</v>
      </c>
      <c r="I5" s="6"/>
      <c r="J5" s="6"/>
      <c r="K5" s="22" t="s">
        <v>307</v>
      </c>
      <c r="L5" s="5" t="s">
        <v>264</v>
      </c>
    </row>
    <row r="6" spans="1:12" ht="33">
      <c r="A6" s="14" t="s">
        <v>275</v>
      </c>
      <c r="B6" s="15" t="s">
        <v>248</v>
      </c>
      <c r="C6" s="16" t="s">
        <v>249</v>
      </c>
      <c r="D6" s="17" t="s">
        <v>246</v>
      </c>
      <c r="E6" s="15" t="s">
        <v>251</v>
      </c>
      <c r="F6" s="18" t="s">
        <v>247</v>
      </c>
      <c r="G6" s="5" t="s">
        <v>308</v>
      </c>
      <c r="H6" s="19" t="s">
        <v>309</v>
      </c>
      <c r="I6" s="6"/>
      <c r="J6" s="6"/>
      <c r="K6" s="22" t="s">
        <v>307</v>
      </c>
      <c r="L6" s="5" t="s">
        <v>264</v>
      </c>
    </row>
    <row r="7" spans="1:12">
      <c r="A7" s="6"/>
      <c r="B7" s="20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344" t="s">
        <v>310</v>
      </c>
      <c r="B9" s="345"/>
      <c r="C9" s="345"/>
      <c r="D9" s="345"/>
      <c r="E9" s="346"/>
      <c r="F9" s="374"/>
      <c r="G9" s="375"/>
      <c r="H9" s="344" t="s">
        <v>311</v>
      </c>
      <c r="I9" s="345"/>
      <c r="J9" s="345"/>
      <c r="K9" s="10"/>
      <c r="L9" s="13"/>
    </row>
    <row r="10" spans="1:12" ht="16.5">
      <c r="A10" s="395" t="s">
        <v>312</v>
      </c>
      <c r="B10" s="395"/>
      <c r="C10" s="396"/>
      <c r="D10" s="396"/>
      <c r="E10" s="396"/>
      <c r="F10" s="396"/>
      <c r="G10" s="396"/>
      <c r="H10" s="396"/>
      <c r="I10" s="396"/>
      <c r="J10" s="396"/>
      <c r="K10" s="396"/>
      <c r="L10" s="396"/>
    </row>
  </sheetData>
  <mergeCells count="5">
    <mergeCell ref="A1:J1"/>
    <mergeCell ref="A9:E9"/>
    <mergeCell ref="F9:G9"/>
    <mergeCell ref="H9:J9"/>
    <mergeCell ref="A10:L10"/>
  </mergeCells>
  <phoneticPr fontId="57" type="noConversion"/>
  <dataValidations count="1">
    <dataValidation type="list" allowBlank="1" showInputMessage="1" showErrorMessage="1" sqref="L3 L4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3" t="s">
        <v>313</v>
      </c>
      <c r="B1" s="343"/>
      <c r="C1" s="343"/>
      <c r="D1" s="343"/>
      <c r="E1" s="343"/>
      <c r="F1" s="343"/>
      <c r="G1" s="343"/>
      <c r="H1" s="343"/>
      <c r="I1" s="343"/>
    </row>
    <row r="2" spans="1:9" s="1" customFormat="1" ht="16.5">
      <c r="A2" s="350" t="s">
        <v>230</v>
      </c>
      <c r="B2" s="351" t="s">
        <v>235</v>
      </c>
      <c r="C2" s="351" t="s">
        <v>274</v>
      </c>
      <c r="D2" s="351" t="s">
        <v>233</v>
      </c>
      <c r="E2" s="351" t="s">
        <v>234</v>
      </c>
      <c r="F2" s="3" t="s">
        <v>314</v>
      </c>
      <c r="G2" s="3" t="s">
        <v>257</v>
      </c>
      <c r="H2" s="360" t="s">
        <v>258</v>
      </c>
      <c r="I2" s="364" t="s">
        <v>260</v>
      </c>
    </row>
    <row r="3" spans="1:9" s="1" customFormat="1" ht="16.5">
      <c r="A3" s="350"/>
      <c r="B3" s="352"/>
      <c r="C3" s="352"/>
      <c r="D3" s="352"/>
      <c r="E3" s="352"/>
      <c r="F3" s="3" t="s">
        <v>315</v>
      </c>
      <c r="G3" s="3" t="s">
        <v>261</v>
      </c>
      <c r="H3" s="361"/>
      <c r="I3" s="365"/>
    </row>
    <row r="4" spans="1:9">
      <c r="A4" s="5">
        <v>1</v>
      </c>
      <c r="B4" s="6" t="s">
        <v>316</v>
      </c>
      <c r="C4" s="7" t="s">
        <v>277</v>
      </c>
      <c r="D4" s="5" t="s">
        <v>251</v>
      </c>
      <c r="E4" s="5" t="s">
        <v>247</v>
      </c>
      <c r="F4" s="8" t="s">
        <v>317</v>
      </c>
      <c r="G4" s="8" t="s">
        <v>318</v>
      </c>
      <c r="H4" s="5"/>
      <c r="I4" s="5" t="s">
        <v>264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44" t="s">
        <v>319</v>
      </c>
      <c r="B12" s="345"/>
      <c r="C12" s="345"/>
      <c r="D12" s="346"/>
      <c r="E12" s="12"/>
      <c r="F12" s="344" t="s">
        <v>320</v>
      </c>
      <c r="G12" s="345"/>
      <c r="H12" s="346"/>
      <c r="I12" s="13"/>
    </row>
    <row r="13" spans="1:9" ht="16.5">
      <c r="A13" s="395" t="s">
        <v>321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72"/>
      <c r="C3" s="173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7.95" customHeight="1">
      <c r="B4" s="172" t="s">
        <v>39</v>
      </c>
      <c r="C4" s="173" t="s">
        <v>40</v>
      </c>
      <c r="D4" s="173" t="s">
        <v>41</v>
      </c>
      <c r="E4" s="173" t="s">
        <v>42</v>
      </c>
      <c r="F4" s="174" t="s">
        <v>41</v>
      </c>
      <c r="G4" s="174" t="s">
        <v>42</v>
      </c>
      <c r="H4" s="173" t="s">
        <v>41</v>
      </c>
      <c r="I4" s="181" t="s">
        <v>42</v>
      </c>
    </row>
    <row r="5" spans="2:9" ht="27.95" customHeight="1">
      <c r="B5" s="175" t="s">
        <v>43</v>
      </c>
      <c r="C5" s="6">
        <v>13</v>
      </c>
      <c r="D5" s="6">
        <v>0</v>
      </c>
      <c r="E5" s="6">
        <v>1</v>
      </c>
      <c r="F5" s="176">
        <v>0</v>
      </c>
      <c r="G5" s="176">
        <v>1</v>
      </c>
      <c r="H5" s="6">
        <v>1</v>
      </c>
      <c r="I5" s="182">
        <v>2</v>
      </c>
    </row>
    <row r="6" spans="2:9" ht="27.95" customHeight="1">
      <c r="B6" s="175" t="s">
        <v>44</v>
      </c>
      <c r="C6" s="6">
        <v>20</v>
      </c>
      <c r="D6" s="6">
        <v>0</v>
      </c>
      <c r="E6" s="6">
        <v>1</v>
      </c>
      <c r="F6" s="176">
        <v>1</v>
      </c>
      <c r="G6" s="176">
        <v>2</v>
      </c>
      <c r="H6" s="6">
        <v>2</v>
      </c>
      <c r="I6" s="182">
        <v>3</v>
      </c>
    </row>
    <row r="7" spans="2:9" ht="27.95" customHeight="1">
      <c r="B7" s="175" t="s">
        <v>45</v>
      </c>
      <c r="C7" s="6">
        <v>32</v>
      </c>
      <c r="D7" s="6">
        <v>0</v>
      </c>
      <c r="E7" s="6">
        <v>1</v>
      </c>
      <c r="F7" s="176">
        <v>2</v>
      </c>
      <c r="G7" s="176">
        <v>3</v>
      </c>
      <c r="H7" s="6">
        <v>3</v>
      </c>
      <c r="I7" s="182">
        <v>4</v>
      </c>
    </row>
    <row r="8" spans="2:9" ht="27.95" customHeight="1">
      <c r="B8" s="175" t="s">
        <v>46</v>
      </c>
      <c r="C8" s="6">
        <v>50</v>
      </c>
      <c r="D8" s="6">
        <v>1</v>
      </c>
      <c r="E8" s="6">
        <v>2</v>
      </c>
      <c r="F8" s="176">
        <v>3</v>
      </c>
      <c r="G8" s="176">
        <v>4</v>
      </c>
      <c r="H8" s="6">
        <v>5</v>
      </c>
      <c r="I8" s="182">
        <v>6</v>
      </c>
    </row>
    <row r="9" spans="2:9" ht="27.95" customHeight="1">
      <c r="B9" s="175" t="s">
        <v>47</v>
      </c>
      <c r="C9" s="6">
        <v>80</v>
      </c>
      <c r="D9" s="6">
        <v>2</v>
      </c>
      <c r="E9" s="6">
        <v>3</v>
      </c>
      <c r="F9" s="176">
        <v>5</v>
      </c>
      <c r="G9" s="176">
        <v>6</v>
      </c>
      <c r="H9" s="6">
        <v>7</v>
      </c>
      <c r="I9" s="182">
        <v>8</v>
      </c>
    </row>
    <row r="10" spans="2:9" ht="27.95" customHeight="1">
      <c r="B10" s="175" t="s">
        <v>48</v>
      </c>
      <c r="C10" s="6">
        <v>125</v>
      </c>
      <c r="D10" s="6">
        <v>3</v>
      </c>
      <c r="E10" s="6">
        <v>4</v>
      </c>
      <c r="F10" s="176">
        <v>7</v>
      </c>
      <c r="G10" s="176">
        <v>8</v>
      </c>
      <c r="H10" s="6">
        <v>10</v>
      </c>
      <c r="I10" s="182">
        <v>11</v>
      </c>
    </row>
    <row r="11" spans="2:9" ht="27.95" customHeight="1">
      <c r="B11" s="175" t="s">
        <v>49</v>
      </c>
      <c r="C11" s="6">
        <v>200</v>
      </c>
      <c r="D11" s="6">
        <v>5</v>
      </c>
      <c r="E11" s="6">
        <v>6</v>
      </c>
      <c r="F11" s="176">
        <v>10</v>
      </c>
      <c r="G11" s="176">
        <v>11</v>
      </c>
      <c r="H11" s="6">
        <v>14</v>
      </c>
      <c r="I11" s="182">
        <v>15</v>
      </c>
    </row>
    <row r="12" spans="2:9" ht="27.95" customHeight="1">
      <c r="B12" s="177" t="s">
        <v>50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>
      <c r="B14" s="180" t="s">
        <v>51</v>
      </c>
      <c r="C14" s="180"/>
      <c r="D14" s="180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N20" sqref="N20"/>
    </sheetView>
  </sheetViews>
  <sheetFormatPr defaultColWidth="10.375" defaultRowHeight="16.5" customHeight="1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>
      <c r="A2" s="129" t="s">
        <v>53</v>
      </c>
      <c r="B2" s="204" t="s">
        <v>54</v>
      </c>
      <c r="C2" s="204"/>
      <c r="D2" s="205" t="s">
        <v>55</v>
      </c>
      <c r="E2" s="205"/>
      <c r="F2" s="204" t="s">
        <v>56</v>
      </c>
      <c r="G2" s="204"/>
      <c r="H2" s="130" t="s">
        <v>57</v>
      </c>
      <c r="I2" s="206" t="s">
        <v>56</v>
      </c>
      <c r="J2" s="206"/>
      <c r="K2" s="207"/>
    </row>
    <row r="3" spans="1:11" ht="14.25">
      <c r="A3" s="208" t="s">
        <v>58</v>
      </c>
      <c r="B3" s="209"/>
      <c r="C3" s="210"/>
      <c r="D3" s="211" t="s">
        <v>59</v>
      </c>
      <c r="E3" s="212"/>
      <c r="F3" s="212"/>
      <c r="G3" s="213"/>
      <c r="H3" s="211" t="s">
        <v>60</v>
      </c>
      <c r="I3" s="212"/>
      <c r="J3" s="212"/>
      <c r="K3" s="213"/>
    </row>
    <row r="4" spans="1:11" ht="14.25">
      <c r="A4" s="131" t="s">
        <v>61</v>
      </c>
      <c r="B4" s="214" t="s">
        <v>62</v>
      </c>
      <c r="C4" s="215"/>
      <c r="D4" s="216" t="s">
        <v>63</v>
      </c>
      <c r="E4" s="217"/>
      <c r="F4" s="218">
        <v>45286</v>
      </c>
      <c r="G4" s="219"/>
      <c r="H4" s="216" t="s">
        <v>64</v>
      </c>
      <c r="I4" s="217"/>
      <c r="J4" s="99" t="s">
        <v>65</v>
      </c>
      <c r="K4" s="100" t="s">
        <v>66</v>
      </c>
    </row>
    <row r="5" spans="1:11" ht="14.25">
      <c r="A5" s="132" t="s">
        <v>67</v>
      </c>
      <c r="B5" s="214" t="s">
        <v>68</v>
      </c>
      <c r="C5" s="215"/>
      <c r="D5" s="216" t="s">
        <v>69</v>
      </c>
      <c r="E5" s="217"/>
      <c r="F5" s="218">
        <v>45250</v>
      </c>
      <c r="G5" s="219"/>
      <c r="H5" s="216" t="s">
        <v>70</v>
      </c>
      <c r="I5" s="217"/>
      <c r="J5" s="99" t="s">
        <v>65</v>
      </c>
      <c r="K5" s="100" t="s">
        <v>66</v>
      </c>
    </row>
    <row r="6" spans="1:11" ht="14.25">
      <c r="A6" s="131" t="s">
        <v>71</v>
      </c>
      <c r="B6" s="133" t="s">
        <v>72</v>
      </c>
      <c r="C6" s="134">
        <v>6</v>
      </c>
      <c r="D6" s="132" t="s">
        <v>73</v>
      </c>
      <c r="E6" s="139"/>
      <c r="F6" s="218">
        <v>45258</v>
      </c>
      <c r="G6" s="219"/>
      <c r="H6" s="216" t="s">
        <v>74</v>
      </c>
      <c r="I6" s="217"/>
      <c r="J6" s="99" t="s">
        <v>65</v>
      </c>
      <c r="K6" s="100" t="s">
        <v>66</v>
      </c>
    </row>
    <row r="7" spans="1:11" ht="14.25">
      <c r="A7" s="131" t="s">
        <v>75</v>
      </c>
      <c r="B7" s="220">
        <v>600</v>
      </c>
      <c r="C7" s="221"/>
      <c r="D7" s="132" t="s">
        <v>76</v>
      </c>
      <c r="E7" s="138"/>
      <c r="F7" s="218">
        <v>45265</v>
      </c>
      <c r="G7" s="219"/>
      <c r="H7" s="216" t="s">
        <v>77</v>
      </c>
      <c r="I7" s="217"/>
      <c r="J7" s="99" t="s">
        <v>65</v>
      </c>
      <c r="K7" s="100" t="s">
        <v>66</v>
      </c>
    </row>
    <row r="8" spans="1:11" ht="14.25">
      <c r="A8" s="136" t="s">
        <v>78</v>
      </c>
      <c r="B8" s="222" t="s">
        <v>79</v>
      </c>
      <c r="C8" s="223"/>
      <c r="D8" s="224" t="s">
        <v>80</v>
      </c>
      <c r="E8" s="225"/>
      <c r="F8" s="226">
        <v>45270</v>
      </c>
      <c r="G8" s="227"/>
      <c r="H8" s="224" t="s">
        <v>81</v>
      </c>
      <c r="I8" s="225"/>
      <c r="J8" s="106" t="s">
        <v>65</v>
      </c>
      <c r="K8" s="143" t="s">
        <v>66</v>
      </c>
    </row>
    <row r="9" spans="1:11" ht="14.25">
      <c r="A9" s="228" t="s">
        <v>82</v>
      </c>
      <c r="B9" s="229"/>
      <c r="C9" s="229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83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45" t="s">
        <v>84</v>
      </c>
      <c r="B11" s="146" t="s">
        <v>85</v>
      </c>
      <c r="C11" s="147" t="s">
        <v>86</v>
      </c>
      <c r="D11" s="148"/>
      <c r="E11" s="149" t="s">
        <v>87</v>
      </c>
      <c r="F11" s="146" t="s">
        <v>85</v>
      </c>
      <c r="G11" s="147" t="s">
        <v>86</v>
      </c>
      <c r="H11" s="147" t="s">
        <v>88</v>
      </c>
      <c r="I11" s="149" t="s">
        <v>89</v>
      </c>
      <c r="J11" s="146" t="s">
        <v>85</v>
      </c>
      <c r="K11" s="168" t="s">
        <v>86</v>
      </c>
    </row>
    <row r="12" spans="1:11" ht="14.25">
      <c r="A12" s="132" t="s">
        <v>90</v>
      </c>
      <c r="B12" s="137" t="s">
        <v>85</v>
      </c>
      <c r="C12" s="99" t="s">
        <v>86</v>
      </c>
      <c r="D12" s="138"/>
      <c r="E12" s="139" t="s">
        <v>91</v>
      </c>
      <c r="F12" s="137" t="s">
        <v>85</v>
      </c>
      <c r="G12" s="99" t="s">
        <v>86</v>
      </c>
      <c r="H12" s="99" t="s">
        <v>88</v>
      </c>
      <c r="I12" s="139" t="s">
        <v>92</v>
      </c>
      <c r="J12" s="137" t="s">
        <v>85</v>
      </c>
      <c r="K12" s="100" t="s">
        <v>86</v>
      </c>
    </row>
    <row r="13" spans="1:11" ht="14.25">
      <c r="A13" s="132" t="s">
        <v>93</v>
      </c>
      <c r="B13" s="137" t="s">
        <v>85</v>
      </c>
      <c r="C13" s="99" t="s">
        <v>86</v>
      </c>
      <c r="D13" s="138"/>
      <c r="E13" s="139" t="s">
        <v>94</v>
      </c>
      <c r="F13" s="99" t="s">
        <v>95</v>
      </c>
      <c r="G13" s="99" t="s">
        <v>96</v>
      </c>
      <c r="H13" s="99" t="s">
        <v>88</v>
      </c>
      <c r="I13" s="139" t="s">
        <v>97</v>
      </c>
      <c r="J13" s="137" t="s">
        <v>85</v>
      </c>
      <c r="K13" s="100" t="s">
        <v>86</v>
      </c>
    </row>
    <row r="14" spans="1:11" ht="14.25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5"/>
    </row>
    <row r="15" spans="1:11" ht="14.25">
      <c r="A15" s="232" t="s">
        <v>99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50" t="s">
        <v>100</v>
      </c>
      <c r="B16" s="147" t="s">
        <v>95</v>
      </c>
      <c r="C16" s="147" t="s">
        <v>96</v>
      </c>
      <c r="D16" s="151"/>
      <c r="E16" s="152" t="s">
        <v>101</v>
      </c>
      <c r="F16" s="147" t="s">
        <v>95</v>
      </c>
      <c r="G16" s="147" t="s">
        <v>96</v>
      </c>
      <c r="H16" s="153"/>
      <c r="I16" s="152" t="s">
        <v>102</v>
      </c>
      <c r="J16" s="147" t="s">
        <v>95</v>
      </c>
      <c r="K16" s="168" t="s">
        <v>96</v>
      </c>
    </row>
    <row r="17" spans="1:22" ht="16.5" customHeight="1">
      <c r="A17" s="140" t="s">
        <v>103</v>
      </c>
      <c r="B17" s="99" t="s">
        <v>95</v>
      </c>
      <c r="C17" s="99" t="s">
        <v>96</v>
      </c>
      <c r="D17" s="154"/>
      <c r="E17" s="141" t="s">
        <v>104</v>
      </c>
      <c r="F17" s="99" t="s">
        <v>95</v>
      </c>
      <c r="G17" s="99" t="s">
        <v>96</v>
      </c>
      <c r="H17" s="155"/>
      <c r="I17" s="141" t="s">
        <v>105</v>
      </c>
      <c r="J17" s="99" t="s">
        <v>95</v>
      </c>
      <c r="K17" s="100" t="s">
        <v>96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>
      <c r="A18" s="236" t="s">
        <v>106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107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108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6" t="s">
        <v>109</v>
      </c>
      <c r="B21" s="55"/>
      <c r="C21" s="157">
        <v>120</v>
      </c>
      <c r="D21" s="157">
        <v>130</v>
      </c>
      <c r="E21" s="157">
        <v>140</v>
      </c>
      <c r="F21" s="157">
        <v>150</v>
      </c>
      <c r="G21" s="157">
        <v>160</v>
      </c>
      <c r="H21" s="158">
        <v>165</v>
      </c>
      <c r="I21" s="55"/>
      <c r="J21" s="170"/>
      <c r="K21" s="142" t="s">
        <v>110</v>
      </c>
    </row>
    <row r="22" spans="1:22" ht="23.1" customHeight="1">
      <c r="A22" s="45" t="s">
        <v>111</v>
      </c>
      <c r="B22" s="159"/>
      <c r="C22" s="159" t="s">
        <v>95</v>
      </c>
      <c r="D22" s="159" t="s">
        <v>95</v>
      </c>
      <c r="E22" s="159" t="s">
        <v>95</v>
      </c>
      <c r="F22" s="159" t="s">
        <v>95</v>
      </c>
      <c r="G22" s="159" t="s">
        <v>95</v>
      </c>
      <c r="H22" s="159" t="s">
        <v>95</v>
      </c>
      <c r="I22" s="159"/>
      <c r="J22" s="159"/>
      <c r="K22" s="171"/>
    </row>
    <row r="23" spans="1:22" ht="23.1" customHeight="1">
      <c r="A23" s="45" t="s">
        <v>112</v>
      </c>
      <c r="B23" s="159"/>
      <c r="C23" s="159" t="s">
        <v>95</v>
      </c>
      <c r="D23" s="159" t="s">
        <v>95</v>
      </c>
      <c r="E23" s="159" t="s">
        <v>95</v>
      </c>
      <c r="F23" s="159" t="s">
        <v>95</v>
      </c>
      <c r="G23" s="159" t="s">
        <v>95</v>
      </c>
      <c r="H23" s="159" t="s">
        <v>95</v>
      </c>
      <c r="I23" s="159"/>
      <c r="J23" s="159"/>
      <c r="K23" s="171"/>
    </row>
    <row r="24" spans="1:22" ht="23.1" customHeight="1">
      <c r="A24" s="160"/>
      <c r="B24" s="161"/>
      <c r="C24" s="161"/>
      <c r="D24" s="161"/>
      <c r="E24" s="161"/>
      <c r="F24" s="161"/>
      <c r="G24" s="161"/>
      <c r="H24" s="161"/>
      <c r="I24" s="161"/>
      <c r="J24" s="161"/>
      <c r="K24" s="119"/>
    </row>
    <row r="25" spans="1:22" ht="23.1" customHeight="1">
      <c r="A25" s="135"/>
      <c r="B25" s="162"/>
      <c r="C25" s="162"/>
      <c r="D25" s="162"/>
      <c r="E25" s="162"/>
      <c r="F25" s="162"/>
      <c r="G25" s="162"/>
      <c r="H25" s="162"/>
      <c r="I25" s="162"/>
      <c r="J25" s="162"/>
      <c r="K25" s="119"/>
    </row>
    <row r="26" spans="1:22" ht="23.1" customHeight="1">
      <c r="A26" s="135"/>
      <c r="B26" s="162"/>
      <c r="C26" s="162"/>
      <c r="D26" s="162"/>
      <c r="E26" s="162"/>
      <c r="F26" s="162"/>
      <c r="G26" s="162"/>
      <c r="H26" s="162"/>
      <c r="I26" s="162"/>
      <c r="J26" s="162"/>
      <c r="K26" s="119"/>
    </row>
    <row r="27" spans="1:22" ht="23.1" customHeight="1">
      <c r="A27" s="135"/>
      <c r="B27" s="162"/>
      <c r="C27" s="162"/>
      <c r="D27" s="162"/>
      <c r="E27" s="162"/>
      <c r="F27" s="162"/>
      <c r="G27" s="162"/>
      <c r="H27" s="162"/>
      <c r="I27" s="162"/>
      <c r="J27" s="162"/>
      <c r="K27" s="119"/>
    </row>
    <row r="28" spans="1:22" ht="18" customHeight="1">
      <c r="A28" s="242" t="s">
        <v>113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</row>
    <row r="29" spans="1:22" ht="18.75" customHeight="1">
      <c r="A29" s="245"/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22" ht="18.7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22" ht="18" customHeight="1">
      <c r="A31" s="242" t="s">
        <v>114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4.25">
      <c r="A32" s="251" t="s">
        <v>115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4.25">
      <c r="A33" s="254" t="s">
        <v>116</v>
      </c>
      <c r="B33" s="255"/>
      <c r="C33" s="99" t="s">
        <v>65</v>
      </c>
      <c r="D33" s="99" t="s">
        <v>66</v>
      </c>
      <c r="E33" s="256" t="s">
        <v>117</v>
      </c>
      <c r="F33" s="257"/>
      <c r="G33" s="257"/>
      <c r="H33" s="257"/>
      <c r="I33" s="257"/>
      <c r="J33" s="257"/>
      <c r="K33" s="258"/>
    </row>
    <row r="34" spans="1:11" ht="14.25">
      <c r="A34" s="259" t="s">
        <v>118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59"/>
    </row>
    <row r="35" spans="1:11" ht="21" customHeight="1">
      <c r="A35" s="260" t="s">
        <v>119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21" customHeight="1">
      <c r="A36" s="263" t="s">
        <v>120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21" customHeight="1">
      <c r="A37" s="263" t="s">
        <v>121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21" customHeight="1">
      <c r="A38" s="263" t="s">
        <v>122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pans="1:11" ht="21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pans="1:11" ht="21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pans="1:11" ht="21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pans="1:11" ht="14.25">
      <c r="A42" s="266" t="s">
        <v>123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8"/>
    </row>
    <row r="43" spans="1:11" ht="14.25">
      <c r="A43" s="232" t="s">
        <v>124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50" t="s">
        <v>125</v>
      </c>
      <c r="B44" s="147" t="s">
        <v>95</v>
      </c>
      <c r="C44" s="147" t="s">
        <v>96</v>
      </c>
      <c r="D44" s="147" t="s">
        <v>88</v>
      </c>
      <c r="E44" s="152" t="s">
        <v>126</v>
      </c>
      <c r="F44" s="147" t="s">
        <v>95</v>
      </c>
      <c r="G44" s="147" t="s">
        <v>96</v>
      </c>
      <c r="H44" s="147" t="s">
        <v>88</v>
      </c>
      <c r="I44" s="152" t="s">
        <v>127</v>
      </c>
      <c r="J44" s="147" t="s">
        <v>95</v>
      </c>
      <c r="K44" s="168" t="s">
        <v>96</v>
      </c>
    </row>
    <row r="45" spans="1:11" ht="14.25">
      <c r="A45" s="140" t="s">
        <v>87</v>
      </c>
      <c r="B45" s="99" t="s">
        <v>95</v>
      </c>
      <c r="C45" s="99" t="s">
        <v>96</v>
      </c>
      <c r="D45" s="99" t="s">
        <v>88</v>
      </c>
      <c r="E45" s="141" t="s">
        <v>94</v>
      </c>
      <c r="F45" s="99" t="s">
        <v>95</v>
      </c>
      <c r="G45" s="99" t="s">
        <v>96</v>
      </c>
      <c r="H45" s="99" t="s">
        <v>88</v>
      </c>
      <c r="I45" s="141" t="s">
        <v>105</v>
      </c>
      <c r="J45" s="99" t="s">
        <v>95</v>
      </c>
      <c r="K45" s="100" t="s">
        <v>96</v>
      </c>
    </row>
    <row r="46" spans="1:11" ht="14.25">
      <c r="A46" s="224" t="s">
        <v>98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35"/>
    </row>
    <row r="47" spans="1:11" ht="14.25">
      <c r="A47" s="259" t="s">
        <v>128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</row>
    <row r="48" spans="1:11" ht="14.25">
      <c r="A48" s="260"/>
      <c r="B48" s="261"/>
      <c r="C48" s="261"/>
      <c r="D48" s="261"/>
      <c r="E48" s="261"/>
      <c r="F48" s="261"/>
      <c r="G48" s="261"/>
      <c r="H48" s="261"/>
      <c r="I48" s="261"/>
      <c r="J48" s="261"/>
      <c r="K48" s="262"/>
    </row>
    <row r="49" spans="1:11" ht="14.25">
      <c r="A49" s="163" t="s">
        <v>129</v>
      </c>
      <c r="B49" s="269" t="s">
        <v>130</v>
      </c>
      <c r="C49" s="269"/>
      <c r="D49" s="164" t="s">
        <v>131</v>
      </c>
      <c r="E49" s="165" t="s">
        <v>132</v>
      </c>
      <c r="F49" s="166" t="s">
        <v>133</v>
      </c>
      <c r="G49" s="167">
        <v>45252</v>
      </c>
      <c r="H49" s="270" t="s">
        <v>134</v>
      </c>
      <c r="I49" s="271"/>
      <c r="J49" s="272" t="s">
        <v>135</v>
      </c>
      <c r="K49" s="273"/>
    </row>
    <row r="50" spans="1:11" ht="14.25">
      <c r="A50" s="259" t="s">
        <v>136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1:11" ht="14.25">
      <c r="A51" s="274" t="s">
        <v>137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14.25">
      <c r="A52" s="163" t="s">
        <v>129</v>
      </c>
      <c r="B52" s="269" t="s">
        <v>130</v>
      </c>
      <c r="C52" s="269"/>
      <c r="D52" s="164" t="s">
        <v>131</v>
      </c>
      <c r="E52" s="165" t="s">
        <v>132</v>
      </c>
      <c r="F52" s="166" t="s">
        <v>138</v>
      </c>
      <c r="G52" s="167">
        <v>45252</v>
      </c>
      <c r="H52" s="270" t="s">
        <v>134</v>
      </c>
      <c r="I52" s="271"/>
      <c r="J52" s="272" t="s">
        <v>135</v>
      </c>
      <c r="K52" s="273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18"/>
  <sheetViews>
    <sheetView tabSelected="1" topLeftCell="A2" workbookViewId="0">
      <selection activeCell="N16" sqref="N16"/>
    </sheetView>
  </sheetViews>
  <sheetFormatPr defaultColWidth="9" defaultRowHeight="14.25"/>
  <cols>
    <col min="1" max="1" width="15.625" style="48" customWidth="1"/>
    <col min="2" max="2" width="9" style="48" customWidth="1"/>
    <col min="3" max="4" width="8.5" style="49" customWidth="1"/>
    <col min="5" max="7" width="8.5" style="48" customWidth="1"/>
    <col min="8" max="8" width="6.5" style="48" customWidth="1"/>
    <col min="9" max="9" width="2.75" style="48" customWidth="1"/>
    <col min="10" max="10" width="9.125" style="48" customWidth="1"/>
    <col min="11" max="11" width="10.75" style="48" customWidth="1"/>
    <col min="12" max="15" width="9.75" style="48" customWidth="1"/>
    <col min="16" max="16" width="9.75" style="144" customWidth="1"/>
    <col min="17" max="254" width="9" style="48"/>
    <col min="255" max="16384" width="9" style="2"/>
  </cols>
  <sheetData>
    <row r="1" spans="1:257" s="48" customFormat="1" ht="29.1" customHeight="1">
      <c r="A1" s="277" t="s">
        <v>139</v>
      </c>
      <c r="B1" s="277"/>
      <c r="C1" s="278"/>
      <c r="D1" s="27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7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280" t="s">
        <v>62</v>
      </c>
      <c r="C2" s="281"/>
      <c r="D2" s="282"/>
      <c r="E2" s="53" t="s">
        <v>67</v>
      </c>
      <c r="F2" s="283" t="s">
        <v>68</v>
      </c>
      <c r="G2" s="283"/>
      <c r="H2" s="283"/>
      <c r="I2" s="291"/>
      <c r="J2" s="77" t="s">
        <v>57</v>
      </c>
      <c r="K2" s="284" t="s">
        <v>56</v>
      </c>
      <c r="L2" s="284"/>
      <c r="M2" s="284"/>
      <c r="N2" s="284"/>
      <c r="O2" s="285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289" t="s">
        <v>140</v>
      </c>
      <c r="B3" s="286" t="s">
        <v>141</v>
      </c>
      <c r="C3" s="287"/>
      <c r="D3" s="286"/>
      <c r="E3" s="286"/>
      <c r="F3" s="286"/>
      <c r="G3" s="286"/>
      <c r="H3" s="286"/>
      <c r="I3" s="292"/>
      <c r="J3" s="286"/>
      <c r="K3" s="286"/>
      <c r="L3" s="286"/>
      <c r="M3" s="286"/>
      <c r="N3" s="286"/>
      <c r="O3" s="288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28.5">
      <c r="A4" s="289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290" t="s">
        <v>148</v>
      </c>
      <c r="I4" s="292"/>
      <c r="J4" s="80"/>
      <c r="K4" s="81"/>
      <c r="L4" s="82" t="s">
        <v>149</v>
      </c>
      <c r="M4" s="82" t="s">
        <v>150</v>
      </c>
      <c r="N4" s="397" t="s">
        <v>323</v>
      </c>
      <c r="O4" s="81"/>
      <c r="P4" s="8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289"/>
      <c r="B5" s="55"/>
      <c r="C5" s="55"/>
      <c r="D5" s="56"/>
      <c r="E5" s="56"/>
      <c r="F5" s="56"/>
      <c r="G5" s="56"/>
      <c r="H5" s="290"/>
      <c r="I5" s="293"/>
      <c r="J5" s="84"/>
      <c r="K5" s="85"/>
      <c r="L5" s="85">
        <v>120</v>
      </c>
      <c r="M5" s="85">
        <v>150</v>
      </c>
      <c r="N5" s="86" t="s">
        <v>322</v>
      </c>
      <c r="O5" s="85"/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0.100000000000001" customHeight="1">
      <c r="A6" s="57" t="s">
        <v>151</v>
      </c>
      <c r="B6" s="58">
        <f t="shared" ref="B6:B9" si="0">C6-4</f>
        <v>43</v>
      </c>
      <c r="C6" s="58">
        <v>47</v>
      </c>
      <c r="D6" s="58">
        <f t="shared" ref="D6:D9" si="1">C6+4</f>
        <v>51</v>
      </c>
      <c r="E6" s="58">
        <f>D6+4</f>
        <v>55</v>
      </c>
      <c r="F6" s="58">
        <f>E6+4</f>
        <v>59</v>
      </c>
      <c r="G6" s="58">
        <f>F6+2</f>
        <v>61</v>
      </c>
      <c r="H6" s="59" t="s">
        <v>152</v>
      </c>
      <c r="I6" s="293"/>
      <c r="J6" s="84"/>
      <c r="K6" s="84"/>
      <c r="L6" s="84" t="s">
        <v>153</v>
      </c>
      <c r="M6" s="84" t="s">
        <v>154</v>
      </c>
      <c r="N6" s="84" t="s">
        <v>324</v>
      </c>
      <c r="O6" s="84"/>
      <c r="P6" s="8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0.100000000000001" customHeight="1">
      <c r="A7" s="57" t="s">
        <v>155</v>
      </c>
      <c r="B7" s="58">
        <f t="shared" si="0"/>
        <v>70</v>
      </c>
      <c r="C7" s="58">
        <v>74</v>
      </c>
      <c r="D7" s="58">
        <f t="shared" si="1"/>
        <v>78</v>
      </c>
      <c r="E7" s="58">
        <f t="shared" ref="E7:E9" si="2">D7+6</f>
        <v>84</v>
      </c>
      <c r="F7" s="58">
        <f t="shared" ref="F7:F9" si="3">E7+6</f>
        <v>90</v>
      </c>
      <c r="G7" s="58">
        <f t="shared" ref="G7:G9" si="4">F7+4</f>
        <v>94</v>
      </c>
      <c r="H7" s="59" t="s">
        <v>152</v>
      </c>
      <c r="I7" s="293"/>
      <c r="J7" s="84"/>
      <c r="K7" s="84"/>
      <c r="L7" s="84" t="s">
        <v>156</v>
      </c>
      <c r="M7" s="84" t="s">
        <v>156</v>
      </c>
      <c r="N7" s="84" t="s">
        <v>325</v>
      </c>
      <c r="O7" s="84"/>
      <c r="P7" s="8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0.100000000000001" customHeight="1">
      <c r="A8" s="60" t="s">
        <v>157</v>
      </c>
      <c r="B8" s="58">
        <f t="shared" si="0"/>
        <v>66</v>
      </c>
      <c r="C8" s="58">
        <v>70</v>
      </c>
      <c r="D8" s="58">
        <f t="shared" si="1"/>
        <v>74</v>
      </c>
      <c r="E8" s="58">
        <f t="shared" si="2"/>
        <v>80</v>
      </c>
      <c r="F8" s="58">
        <f t="shared" si="3"/>
        <v>86</v>
      </c>
      <c r="G8" s="58">
        <f t="shared" si="4"/>
        <v>90</v>
      </c>
      <c r="H8" s="59" t="s">
        <v>152</v>
      </c>
      <c r="I8" s="293"/>
      <c r="J8" s="84"/>
      <c r="K8" s="84"/>
      <c r="L8" s="84" t="s">
        <v>158</v>
      </c>
      <c r="M8" s="84" t="s">
        <v>156</v>
      </c>
      <c r="N8" s="84" t="s">
        <v>325</v>
      </c>
      <c r="O8" s="84"/>
      <c r="P8" s="8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0.100000000000001" customHeight="1">
      <c r="A9" s="57" t="s">
        <v>159</v>
      </c>
      <c r="B9" s="58">
        <f t="shared" si="0"/>
        <v>70</v>
      </c>
      <c r="C9" s="58">
        <v>74</v>
      </c>
      <c r="D9" s="58">
        <f t="shared" si="1"/>
        <v>78</v>
      </c>
      <c r="E9" s="58">
        <f t="shared" si="2"/>
        <v>84</v>
      </c>
      <c r="F9" s="58">
        <f t="shared" si="3"/>
        <v>90</v>
      </c>
      <c r="G9" s="58">
        <f t="shared" si="4"/>
        <v>94</v>
      </c>
      <c r="H9" s="59" t="s">
        <v>160</v>
      </c>
      <c r="I9" s="293"/>
      <c r="J9" s="84"/>
      <c r="K9" s="84"/>
      <c r="L9" s="84" t="s">
        <v>156</v>
      </c>
      <c r="M9" s="84" t="s">
        <v>161</v>
      </c>
      <c r="N9" s="84" t="s">
        <v>324</v>
      </c>
      <c r="O9" s="84"/>
      <c r="P9" s="8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0.100000000000001" customHeight="1">
      <c r="A10" s="61" t="s">
        <v>162</v>
      </c>
      <c r="B10" s="58">
        <f>C10-1.5</f>
        <v>35.5</v>
      </c>
      <c r="C10" s="58">
        <v>37</v>
      </c>
      <c r="D10" s="58">
        <f t="shared" ref="D10:F10" si="5">C10+1.5</f>
        <v>38.5</v>
      </c>
      <c r="E10" s="58">
        <f t="shared" si="5"/>
        <v>40</v>
      </c>
      <c r="F10" s="58">
        <f t="shared" si="5"/>
        <v>41.5</v>
      </c>
      <c r="G10" s="58">
        <f>F10+1</f>
        <v>42.5</v>
      </c>
      <c r="H10" s="59" t="s">
        <v>160</v>
      </c>
      <c r="I10" s="293"/>
      <c r="J10" s="84"/>
      <c r="K10" s="84"/>
      <c r="L10" s="84" t="s">
        <v>156</v>
      </c>
      <c r="M10" s="84" t="s">
        <v>156</v>
      </c>
      <c r="N10" s="84" t="s">
        <v>326</v>
      </c>
      <c r="O10" s="84"/>
      <c r="P10" s="8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0.100000000000001" customHeight="1">
      <c r="A11" s="62" t="s">
        <v>165</v>
      </c>
      <c r="B11" s="63">
        <f>C11-4.15</f>
        <v>56.85</v>
      </c>
      <c r="C11" s="63">
        <v>61</v>
      </c>
      <c r="D11" s="63">
        <f>C11+4.15</f>
        <v>65.150000000000006</v>
      </c>
      <c r="E11" s="63">
        <f>D11+4.3</f>
        <v>69.45</v>
      </c>
      <c r="F11" s="63">
        <f>E11+4.3</f>
        <v>73.75</v>
      </c>
      <c r="G11" s="63">
        <f>F11+2.55</f>
        <v>76.3</v>
      </c>
      <c r="H11" s="59" t="s">
        <v>160</v>
      </c>
      <c r="I11" s="293"/>
      <c r="J11" s="84"/>
      <c r="K11" s="84"/>
      <c r="L11" s="84" t="s">
        <v>166</v>
      </c>
      <c r="M11" s="84" t="s">
        <v>154</v>
      </c>
      <c r="N11" s="84" t="s">
        <v>327</v>
      </c>
      <c r="O11" s="84"/>
      <c r="P11" s="8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0.100000000000001" customHeight="1">
      <c r="A12" s="57" t="s">
        <v>169</v>
      </c>
      <c r="B12" s="58">
        <f>C12-0.8</f>
        <v>13.7</v>
      </c>
      <c r="C12" s="58">
        <v>14.5</v>
      </c>
      <c r="D12" s="58">
        <f>C12+0.8</f>
        <v>15.3</v>
      </c>
      <c r="E12" s="58">
        <f>D12+1.2</f>
        <v>16.5</v>
      </c>
      <c r="F12" s="58">
        <f>E12+1.2</f>
        <v>17.7</v>
      </c>
      <c r="G12" s="58">
        <f>F12+0.8</f>
        <v>18.5</v>
      </c>
      <c r="H12" s="64"/>
      <c r="I12" s="293"/>
      <c r="J12" s="84"/>
      <c r="K12" s="84"/>
      <c r="L12" s="84" t="s">
        <v>161</v>
      </c>
      <c r="M12" s="84" t="s">
        <v>170</v>
      </c>
      <c r="N12" s="84" t="s">
        <v>326</v>
      </c>
      <c r="O12" s="84"/>
      <c r="P12" s="8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0.100000000000001" customHeight="1">
      <c r="A13" s="57" t="s">
        <v>171</v>
      </c>
      <c r="B13" s="58">
        <f>C13-0.65</f>
        <v>10.85</v>
      </c>
      <c r="C13" s="58">
        <v>11.5</v>
      </c>
      <c r="D13" s="58">
        <f>C13+0.65</f>
        <v>12.15</v>
      </c>
      <c r="E13" s="58">
        <f>D13+0.9</f>
        <v>13.05</v>
      </c>
      <c r="F13" s="58">
        <f>E13+0.9</f>
        <v>13.950000000000001</v>
      </c>
      <c r="G13" s="58">
        <f>F13+0.65</f>
        <v>14.600000000000001</v>
      </c>
      <c r="H13" s="64"/>
      <c r="I13" s="293"/>
      <c r="J13" s="84"/>
      <c r="K13" s="84"/>
      <c r="L13" s="84" t="s">
        <v>156</v>
      </c>
      <c r="M13" s="84" t="s">
        <v>156</v>
      </c>
      <c r="N13" s="84" t="s">
        <v>328</v>
      </c>
      <c r="O13" s="84"/>
      <c r="P13" s="8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0.100000000000001" customHeight="1">
      <c r="A14" s="57" t="s">
        <v>175</v>
      </c>
      <c r="B14" s="65">
        <v>12.5</v>
      </c>
      <c r="C14" s="65">
        <v>12.5</v>
      </c>
      <c r="D14" s="65">
        <v>12.5</v>
      </c>
      <c r="E14" s="65">
        <v>13.5</v>
      </c>
      <c r="F14" s="65">
        <v>13.5</v>
      </c>
      <c r="G14" s="65">
        <v>13.5</v>
      </c>
      <c r="H14" s="68"/>
      <c r="I14" s="293"/>
      <c r="J14" s="84"/>
      <c r="K14" s="84"/>
      <c r="L14" s="84" t="s">
        <v>156</v>
      </c>
      <c r="M14" s="84" t="s">
        <v>156</v>
      </c>
      <c r="N14" s="84" t="s">
        <v>326</v>
      </c>
      <c r="O14" s="84"/>
      <c r="P14" s="8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0.100000000000001" customHeight="1">
      <c r="A15" s="69"/>
      <c r="B15" s="70"/>
      <c r="C15" s="70"/>
      <c r="D15" s="70"/>
      <c r="E15" s="71"/>
      <c r="F15" s="70"/>
      <c r="G15" s="70"/>
      <c r="H15" s="70"/>
      <c r="I15" s="294"/>
      <c r="J15" s="89"/>
      <c r="K15" s="89"/>
      <c r="L15" s="90"/>
      <c r="M15" s="89"/>
      <c r="N15" s="89" t="s">
        <v>329</v>
      </c>
      <c r="O15" s="90"/>
      <c r="P15" s="9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16.5">
      <c r="A16" s="72"/>
      <c r="B16" s="72"/>
      <c r="C16" s="72"/>
      <c r="D16" s="72"/>
      <c r="E16" s="73"/>
      <c r="F16" s="72"/>
      <c r="G16" s="72"/>
      <c r="H16" s="72"/>
      <c r="P16" s="7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>
      <c r="A17" s="74" t="s">
        <v>176</v>
      </c>
      <c r="B17" s="74"/>
      <c r="C17" s="75"/>
      <c r="D17" s="75"/>
      <c r="P17" s="7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>
      <c r="C18" s="49"/>
      <c r="D18" s="49"/>
      <c r="J18" s="92" t="s">
        <v>177</v>
      </c>
      <c r="K18" s="93">
        <v>45252</v>
      </c>
      <c r="L18" s="92" t="s">
        <v>178</v>
      </c>
      <c r="M18" s="92" t="s">
        <v>132</v>
      </c>
      <c r="N18" s="92" t="s">
        <v>179</v>
      </c>
      <c r="O18" s="48" t="s">
        <v>135</v>
      </c>
      <c r="P18" s="7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5"/>
  </mergeCells>
  <phoneticPr fontId="5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18" sqref="A18:K18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7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3" ht="22.5">
      <c r="A1" s="295" t="s">
        <v>181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ht="18" customHeight="1">
      <c r="A2" s="95" t="s">
        <v>53</v>
      </c>
      <c r="B2" s="310" t="s">
        <v>54</v>
      </c>
      <c r="C2" s="310"/>
      <c r="D2" s="96" t="s">
        <v>61</v>
      </c>
      <c r="E2" s="97" t="s">
        <v>62</v>
      </c>
      <c r="F2" s="98" t="s">
        <v>182</v>
      </c>
      <c r="G2" s="214" t="s">
        <v>68</v>
      </c>
      <c r="H2" s="215"/>
      <c r="I2" s="116" t="s">
        <v>57</v>
      </c>
      <c r="J2" s="311" t="s">
        <v>56</v>
      </c>
      <c r="K2" s="312"/>
    </row>
    <row r="3" spans="1:13" ht="18" customHeight="1">
      <c r="A3" s="101" t="s">
        <v>75</v>
      </c>
      <c r="B3" s="214">
        <v>600</v>
      </c>
      <c r="C3" s="214"/>
      <c r="D3" s="102" t="s">
        <v>183</v>
      </c>
      <c r="E3" s="313">
        <v>45286</v>
      </c>
      <c r="F3" s="314"/>
      <c r="G3" s="314"/>
      <c r="H3" s="304" t="s">
        <v>184</v>
      </c>
      <c r="I3" s="304"/>
      <c r="J3" s="304"/>
      <c r="K3" s="305"/>
    </row>
    <row r="4" spans="1:13" ht="18" customHeight="1">
      <c r="A4" s="103" t="s">
        <v>71</v>
      </c>
      <c r="B4" s="99">
        <v>2</v>
      </c>
      <c r="C4" s="99">
        <v>6</v>
      </c>
      <c r="D4" s="104" t="s">
        <v>185</v>
      </c>
      <c r="E4" s="314" t="s">
        <v>186</v>
      </c>
      <c r="F4" s="314"/>
      <c r="G4" s="314"/>
      <c r="H4" s="255" t="s">
        <v>187</v>
      </c>
      <c r="I4" s="255"/>
      <c r="J4" s="113" t="s">
        <v>65</v>
      </c>
      <c r="K4" s="119" t="s">
        <v>66</v>
      </c>
    </row>
    <row r="5" spans="1:13" ht="18" customHeight="1">
      <c r="A5" s="103" t="s">
        <v>188</v>
      </c>
      <c r="B5" s="214">
        <v>1</v>
      </c>
      <c r="C5" s="214"/>
      <c r="D5" s="102" t="s">
        <v>189</v>
      </c>
      <c r="E5" s="102"/>
      <c r="G5" s="102"/>
      <c r="H5" s="255" t="s">
        <v>190</v>
      </c>
      <c r="I5" s="255"/>
      <c r="J5" s="113" t="s">
        <v>65</v>
      </c>
      <c r="K5" s="119" t="s">
        <v>66</v>
      </c>
    </row>
    <row r="6" spans="1:13" ht="18" customHeight="1">
      <c r="A6" s="105" t="s">
        <v>191</v>
      </c>
      <c r="B6" s="302">
        <v>80</v>
      </c>
      <c r="C6" s="302"/>
      <c r="D6" s="107" t="s">
        <v>192</v>
      </c>
      <c r="E6" s="108"/>
      <c r="F6" s="108"/>
      <c r="G6" s="107"/>
      <c r="H6" s="315" t="s">
        <v>193</v>
      </c>
      <c r="I6" s="315"/>
      <c r="J6" s="108" t="s">
        <v>65</v>
      </c>
      <c r="K6" s="120" t="s">
        <v>66</v>
      </c>
      <c r="M6" s="121"/>
    </row>
    <row r="7" spans="1:13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3" ht="18" customHeight="1">
      <c r="A8" s="112" t="s">
        <v>194</v>
      </c>
      <c r="B8" s="98" t="s">
        <v>195</v>
      </c>
      <c r="C8" s="98" t="s">
        <v>196</v>
      </c>
      <c r="D8" s="98" t="s">
        <v>197</v>
      </c>
      <c r="E8" s="98" t="s">
        <v>198</v>
      </c>
      <c r="F8" s="98" t="s">
        <v>199</v>
      </c>
      <c r="G8" s="316" t="s">
        <v>200</v>
      </c>
      <c r="H8" s="317"/>
      <c r="I8" s="317"/>
      <c r="J8" s="317"/>
      <c r="K8" s="318"/>
    </row>
    <row r="9" spans="1:13" ht="18" customHeight="1">
      <c r="A9" s="254" t="s">
        <v>201</v>
      </c>
      <c r="B9" s="255"/>
      <c r="C9" s="113" t="s">
        <v>65</v>
      </c>
      <c r="D9" s="113" t="s">
        <v>66</v>
      </c>
      <c r="E9" s="102" t="s">
        <v>202</v>
      </c>
      <c r="F9" s="114" t="s">
        <v>203</v>
      </c>
      <c r="G9" s="319"/>
      <c r="H9" s="320"/>
      <c r="I9" s="320"/>
      <c r="J9" s="320"/>
      <c r="K9" s="321"/>
    </row>
    <row r="10" spans="1:13" ht="18" customHeight="1">
      <c r="A10" s="254" t="s">
        <v>204</v>
      </c>
      <c r="B10" s="255"/>
      <c r="C10" s="113" t="s">
        <v>65</v>
      </c>
      <c r="D10" s="113" t="s">
        <v>66</v>
      </c>
      <c r="E10" s="102" t="s">
        <v>205</v>
      </c>
      <c r="F10" s="114" t="s">
        <v>206</v>
      </c>
      <c r="G10" s="319" t="s">
        <v>207</v>
      </c>
      <c r="H10" s="320"/>
      <c r="I10" s="320"/>
      <c r="J10" s="320"/>
      <c r="K10" s="321"/>
    </row>
    <row r="11" spans="1:13" ht="18" customHeight="1">
      <c r="A11" s="307" t="s">
        <v>180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3" ht="18" customHeight="1">
      <c r="A12" s="101" t="s">
        <v>89</v>
      </c>
      <c r="B12" s="113" t="s">
        <v>85</v>
      </c>
      <c r="C12" s="113" t="s">
        <v>86</v>
      </c>
      <c r="D12" s="114"/>
      <c r="E12" s="102" t="s">
        <v>87</v>
      </c>
      <c r="F12" s="113" t="s">
        <v>85</v>
      </c>
      <c r="G12" s="113" t="s">
        <v>86</v>
      </c>
      <c r="H12" s="113"/>
      <c r="I12" s="102" t="s">
        <v>208</v>
      </c>
      <c r="J12" s="113" t="s">
        <v>85</v>
      </c>
      <c r="K12" s="119" t="s">
        <v>86</v>
      </c>
    </row>
    <row r="13" spans="1:13" ht="18" customHeight="1">
      <c r="A13" s="101" t="s">
        <v>92</v>
      </c>
      <c r="B13" s="113" t="s">
        <v>85</v>
      </c>
      <c r="C13" s="113" t="s">
        <v>86</v>
      </c>
      <c r="D13" s="114"/>
      <c r="E13" s="102" t="s">
        <v>97</v>
      </c>
      <c r="F13" s="113" t="s">
        <v>85</v>
      </c>
      <c r="G13" s="113" t="s">
        <v>86</v>
      </c>
      <c r="H13" s="113"/>
      <c r="I13" s="102" t="s">
        <v>209</v>
      </c>
      <c r="J13" s="113" t="s">
        <v>85</v>
      </c>
      <c r="K13" s="119" t="s">
        <v>86</v>
      </c>
    </row>
    <row r="14" spans="1:13" ht="18" customHeight="1">
      <c r="A14" s="105" t="s">
        <v>210</v>
      </c>
      <c r="B14" s="108" t="s">
        <v>85</v>
      </c>
      <c r="C14" s="108" t="s">
        <v>86</v>
      </c>
      <c r="D14" s="115"/>
      <c r="E14" s="107" t="s">
        <v>211</v>
      </c>
      <c r="F14" s="108" t="s">
        <v>85</v>
      </c>
      <c r="G14" s="108" t="s">
        <v>86</v>
      </c>
      <c r="H14" s="108"/>
      <c r="I14" s="107" t="s">
        <v>212</v>
      </c>
      <c r="J14" s="108" t="s">
        <v>85</v>
      </c>
      <c r="K14" s="120" t="s">
        <v>86</v>
      </c>
    </row>
    <row r="15" spans="1:13" ht="18" customHeight="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3" ht="18" customHeight="1">
      <c r="A16" s="303" t="s">
        <v>213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8" customHeight="1">
      <c r="A17" s="254" t="s">
        <v>214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06"/>
    </row>
    <row r="18" spans="1:11" ht="18" customHeight="1">
      <c r="A18" s="254" t="s">
        <v>215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06"/>
    </row>
    <row r="19" spans="1:11" ht="21.95" customHeight="1">
      <c r="A19" s="322"/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 ht="21.95" customHeight="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25"/>
    </row>
    <row r="21" spans="1:11" ht="21.95" customHeight="1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25"/>
    </row>
    <row r="22" spans="1:11" ht="21.95" customHeight="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25"/>
    </row>
    <row r="23" spans="1:11" ht="21.95" customHeight="1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ht="18" customHeight="1">
      <c r="A24" s="254" t="s">
        <v>116</v>
      </c>
      <c r="B24" s="255"/>
      <c r="C24" s="113" t="s">
        <v>65</v>
      </c>
      <c r="D24" s="113" t="s">
        <v>66</v>
      </c>
      <c r="E24" s="304"/>
      <c r="F24" s="304"/>
      <c r="G24" s="304"/>
      <c r="H24" s="304"/>
      <c r="I24" s="304"/>
      <c r="J24" s="304"/>
      <c r="K24" s="305"/>
    </row>
    <row r="25" spans="1:11" ht="18" customHeight="1">
      <c r="A25" s="117" t="s">
        <v>216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20.100000000000001" customHeight="1">
      <c r="A27" s="332" t="s">
        <v>217</v>
      </c>
      <c r="B27" s="317"/>
      <c r="C27" s="317"/>
      <c r="D27" s="317"/>
      <c r="E27" s="317"/>
      <c r="F27" s="317"/>
      <c r="G27" s="317"/>
      <c r="H27" s="317"/>
      <c r="I27" s="317"/>
      <c r="J27" s="317"/>
      <c r="K27" s="123" t="s">
        <v>218</v>
      </c>
    </row>
    <row r="28" spans="1:11" ht="23.1" customHeight="1">
      <c r="A28" s="298"/>
      <c r="B28" s="299"/>
      <c r="C28" s="299"/>
      <c r="D28" s="299"/>
      <c r="E28" s="299"/>
      <c r="F28" s="299"/>
      <c r="G28" s="299"/>
      <c r="H28" s="299"/>
      <c r="I28" s="299"/>
      <c r="J28" s="300"/>
      <c r="K28" s="124">
        <v>2</v>
      </c>
    </row>
    <row r="29" spans="1:11" ht="23.1" customHeight="1">
      <c r="A29" s="298"/>
      <c r="B29" s="299"/>
      <c r="C29" s="299"/>
      <c r="D29" s="299"/>
      <c r="E29" s="299"/>
      <c r="F29" s="299"/>
      <c r="G29" s="299"/>
      <c r="H29" s="299"/>
      <c r="I29" s="299"/>
      <c r="J29" s="300"/>
      <c r="K29" s="122">
        <v>1</v>
      </c>
    </row>
    <row r="30" spans="1:11" ht="23.1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300"/>
      <c r="K30" s="122"/>
    </row>
    <row r="31" spans="1:11" ht="23.1" customHeight="1">
      <c r="A31" s="298"/>
      <c r="B31" s="299"/>
      <c r="C31" s="299"/>
      <c r="D31" s="299"/>
      <c r="E31" s="299"/>
      <c r="F31" s="299"/>
      <c r="G31" s="299"/>
      <c r="H31" s="299"/>
      <c r="I31" s="299"/>
      <c r="J31" s="300"/>
      <c r="K31" s="122"/>
    </row>
    <row r="32" spans="1:11" ht="23.1" customHeight="1">
      <c r="A32" s="298"/>
      <c r="B32" s="299"/>
      <c r="C32" s="299"/>
      <c r="D32" s="299"/>
      <c r="E32" s="299"/>
      <c r="F32" s="299"/>
      <c r="G32" s="299"/>
      <c r="H32" s="299"/>
      <c r="I32" s="299"/>
      <c r="J32" s="300"/>
      <c r="K32" s="125"/>
    </row>
    <row r="33" spans="1:11" ht="23.1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300"/>
      <c r="K33" s="126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300"/>
      <c r="K34" s="122"/>
    </row>
    <row r="35" spans="1:11" ht="23.1" customHeight="1">
      <c r="A35" s="298"/>
      <c r="B35" s="299"/>
      <c r="C35" s="299"/>
      <c r="D35" s="299"/>
      <c r="E35" s="299"/>
      <c r="F35" s="299"/>
      <c r="G35" s="299"/>
      <c r="H35" s="299"/>
      <c r="I35" s="299"/>
      <c r="J35" s="300"/>
      <c r="K35" s="127"/>
    </row>
    <row r="36" spans="1:11" ht="23.1" customHeight="1">
      <c r="A36" s="333" t="s">
        <v>219</v>
      </c>
      <c r="B36" s="334"/>
      <c r="C36" s="334"/>
      <c r="D36" s="334"/>
      <c r="E36" s="334"/>
      <c r="F36" s="334"/>
      <c r="G36" s="334"/>
      <c r="H36" s="334"/>
      <c r="I36" s="334"/>
      <c r="J36" s="335"/>
      <c r="K36" s="128">
        <f>SUM(K28:K35)</f>
        <v>3</v>
      </c>
    </row>
    <row r="37" spans="1:11" ht="18.75" customHeight="1">
      <c r="A37" s="336" t="s">
        <v>220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8.75" customHeight="1">
      <c r="A38" s="254" t="s">
        <v>221</v>
      </c>
      <c r="B38" s="255"/>
      <c r="C38" s="255"/>
      <c r="D38" s="304" t="s">
        <v>222</v>
      </c>
      <c r="E38" s="304"/>
      <c r="F38" s="301" t="s">
        <v>223</v>
      </c>
      <c r="G38" s="339"/>
      <c r="H38" s="255" t="s">
        <v>224</v>
      </c>
      <c r="I38" s="255"/>
      <c r="J38" s="255" t="s">
        <v>225</v>
      </c>
      <c r="K38" s="306"/>
    </row>
    <row r="39" spans="1:11" ht="18.75" customHeight="1">
      <c r="A39" s="103" t="s">
        <v>117</v>
      </c>
      <c r="B39" s="255" t="s">
        <v>226</v>
      </c>
      <c r="C39" s="255"/>
      <c r="D39" s="255"/>
      <c r="E39" s="255"/>
      <c r="F39" s="255"/>
      <c r="G39" s="255"/>
      <c r="H39" s="255"/>
      <c r="I39" s="255"/>
      <c r="J39" s="255"/>
      <c r="K39" s="306"/>
    </row>
    <row r="40" spans="1:11" ht="24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06"/>
    </row>
    <row r="41" spans="1:11" ht="24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06"/>
    </row>
    <row r="42" spans="1:11" ht="32.1" customHeight="1">
      <c r="A42" s="105" t="s">
        <v>129</v>
      </c>
      <c r="B42" s="340" t="s">
        <v>227</v>
      </c>
      <c r="C42" s="340"/>
      <c r="D42" s="107" t="s">
        <v>228</v>
      </c>
      <c r="E42" s="115" t="s">
        <v>132</v>
      </c>
      <c r="F42" s="107" t="s">
        <v>133</v>
      </c>
      <c r="G42" s="118">
        <v>45252</v>
      </c>
      <c r="H42" s="341" t="s">
        <v>134</v>
      </c>
      <c r="I42" s="341"/>
      <c r="J42" s="340" t="s">
        <v>135</v>
      </c>
      <c r="K42" s="34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G24" sqref="G24"/>
    </sheetView>
  </sheetViews>
  <sheetFormatPr defaultColWidth="9" defaultRowHeight="14.25"/>
  <cols>
    <col min="1" max="1" width="13.625" style="48" customWidth="1"/>
    <col min="2" max="3" width="9.125" style="48" customWidth="1"/>
    <col min="4" max="4" width="9.125" style="49" customWidth="1"/>
    <col min="5" max="6" width="9.125" style="48" customWidth="1"/>
    <col min="7" max="7" width="8.5" style="48" customWidth="1"/>
    <col min="8" max="8" width="5.375" style="48" customWidth="1"/>
    <col min="9" max="9" width="2.75" style="48" customWidth="1"/>
    <col min="10" max="12" width="10.625" style="48" customWidth="1"/>
    <col min="13" max="15" width="10.625" style="50" customWidth="1"/>
    <col min="16" max="16" width="10.625" style="51" customWidth="1"/>
    <col min="17" max="254" width="9" style="48"/>
    <col min="255" max="16384" width="9" style="2"/>
  </cols>
  <sheetData>
    <row r="1" spans="1:257" s="48" customFormat="1" ht="29.1" customHeight="1">
      <c r="A1" s="277" t="s">
        <v>139</v>
      </c>
      <c r="B1" s="277"/>
      <c r="C1" s="278"/>
      <c r="D1" s="27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7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280" t="s">
        <v>62</v>
      </c>
      <c r="C2" s="281"/>
      <c r="D2" s="282"/>
      <c r="E2" s="53" t="s">
        <v>67</v>
      </c>
      <c r="F2" s="283" t="s">
        <v>68</v>
      </c>
      <c r="G2" s="283"/>
      <c r="H2" s="283"/>
      <c r="I2" s="291"/>
      <c r="J2" s="77" t="s">
        <v>57</v>
      </c>
      <c r="K2" s="284" t="s">
        <v>56</v>
      </c>
      <c r="L2" s="284"/>
      <c r="M2" s="284"/>
      <c r="N2" s="284"/>
      <c r="O2" s="285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289" t="s">
        <v>140</v>
      </c>
      <c r="B3" s="286" t="s">
        <v>141</v>
      </c>
      <c r="C3" s="287"/>
      <c r="D3" s="286"/>
      <c r="E3" s="286"/>
      <c r="F3" s="286"/>
      <c r="G3" s="286"/>
      <c r="H3" s="286"/>
      <c r="I3" s="292"/>
      <c r="J3" s="286"/>
      <c r="K3" s="286"/>
      <c r="L3" s="286"/>
      <c r="M3" s="286"/>
      <c r="N3" s="286"/>
      <c r="O3" s="288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28.5">
      <c r="A4" s="289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290" t="s">
        <v>148</v>
      </c>
      <c r="I4" s="292"/>
      <c r="J4" s="80"/>
      <c r="K4" s="81"/>
      <c r="L4" s="82"/>
      <c r="M4" s="82"/>
      <c r="N4" s="81"/>
      <c r="O4" s="81"/>
      <c r="P4" s="8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289"/>
      <c r="B5" s="55"/>
      <c r="C5" s="55"/>
      <c r="D5" s="56"/>
      <c r="E5" s="56"/>
      <c r="F5" s="56"/>
      <c r="G5" s="56"/>
      <c r="H5" s="290"/>
      <c r="I5" s="293"/>
      <c r="J5" s="84"/>
      <c r="K5" s="85"/>
      <c r="L5" s="85"/>
      <c r="M5" s="85"/>
      <c r="N5" s="86"/>
      <c r="O5" s="85"/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1" customHeight="1">
      <c r="A6" s="57" t="s">
        <v>151</v>
      </c>
      <c r="B6" s="58">
        <f t="shared" ref="B6:B9" si="0">C6-4</f>
        <v>43</v>
      </c>
      <c r="C6" s="58">
        <v>47</v>
      </c>
      <c r="D6" s="58">
        <f t="shared" ref="D6:D9" si="1">C6+4</f>
        <v>51</v>
      </c>
      <c r="E6" s="58">
        <f>D6+4</f>
        <v>55</v>
      </c>
      <c r="F6" s="58">
        <f>E6+4</f>
        <v>59</v>
      </c>
      <c r="G6" s="58">
        <f>F6+2</f>
        <v>61</v>
      </c>
      <c r="H6" s="59" t="s">
        <v>152</v>
      </c>
      <c r="I6" s="293"/>
      <c r="J6" s="84"/>
      <c r="K6" s="84"/>
      <c r="L6" s="84"/>
      <c r="M6" s="84"/>
      <c r="N6" s="84"/>
      <c r="O6" s="84"/>
      <c r="P6" s="8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1" customHeight="1">
      <c r="A7" s="57" t="s">
        <v>155</v>
      </c>
      <c r="B7" s="58">
        <f t="shared" si="0"/>
        <v>70</v>
      </c>
      <c r="C7" s="58">
        <v>74</v>
      </c>
      <c r="D7" s="58">
        <f t="shared" si="1"/>
        <v>78</v>
      </c>
      <c r="E7" s="58">
        <f t="shared" ref="E7:E9" si="2">D7+6</f>
        <v>84</v>
      </c>
      <c r="F7" s="58">
        <f t="shared" ref="F7:F9" si="3">E7+6</f>
        <v>90</v>
      </c>
      <c r="G7" s="58">
        <f t="shared" ref="G7:G9" si="4">F7+4</f>
        <v>94</v>
      </c>
      <c r="H7" s="59" t="s">
        <v>152</v>
      </c>
      <c r="I7" s="293"/>
      <c r="J7" s="84"/>
      <c r="K7" s="84"/>
      <c r="L7" s="84"/>
      <c r="M7" s="84"/>
      <c r="N7" s="84"/>
      <c r="O7" s="84"/>
      <c r="P7" s="8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1" customHeight="1">
      <c r="A8" s="60" t="s">
        <v>157</v>
      </c>
      <c r="B8" s="58">
        <f t="shared" si="0"/>
        <v>66</v>
      </c>
      <c r="C8" s="58">
        <v>70</v>
      </c>
      <c r="D8" s="58">
        <f t="shared" si="1"/>
        <v>74</v>
      </c>
      <c r="E8" s="58">
        <f t="shared" si="2"/>
        <v>80</v>
      </c>
      <c r="F8" s="58">
        <f t="shared" si="3"/>
        <v>86</v>
      </c>
      <c r="G8" s="58">
        <f t="shared" si="4"/>
        <v>90</v>
      </c>
      <c r="H8" s="59" t="s">
        <v>152</v>
      </c>
      <c r="I8" s="293"/>
      <c r="J8" s="84"/>
      <c r="K8" s="84"/>
      <c r="L8" s="84"/>
      <c r="M8" s="84"/>
      <c r="N8" s="84"/>
      <c r="O8" s="84"/>
      <c r="P8" s="8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1" customHeight="1">
      <c r="A9" s="57" t="s">
        <v>159</v>
      </c>
      <c r="B9" s="58">
        <f t="shared" si="0"/>
        <v>70</v>
      </c>
      <c r="C9" s="58">
        <v>74</v>
      </c>
      <c r="D9" s="58">
        <f t="shared" si="1"/>
        <v>78</v>
      </c>
      <c r="E9" s="58">
        <f t="shared" si="2"/>
        <v>84</v>
      </c>
      <c r="F9" s="58">
        <f t="shared" si="3"/>
        <v>90</v>
      </c>
      <c r="G9" s="58">
        <f t="shared" si="4"/>
        <v>94</v>
      </c>
      <c r="H9" s="59" t="s">
        <v>160</v>
      </c>
      <c r="I9" s="293"/>
      <c r="J9" s="84"/>
      <c r="K9" s="84"/>
      <c r="L9" s="84"/>
      <c r="M9" s="84"/>
      <c r="N9" s="84"/>
      <c r="O9" s="84"/>
      <c r="P9" s="8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1" customHeight="1">
      <c r="A10" s="61" t="s">
        <v>162</v>
      </c>
      <c r="B10" s="58">
        <f>C10-1.5</f>
        <v>35.5</v>
      </c>
      <c r="C10" s="58">
        <v>37</v>
      </c>
      <c r="D10" s="58">
        <f t="shared" ref="D10:F11" si="5">C10+1.5</f>
        <v>38.5</v>
      </c>
      <c r="E10" s="58">
        <f t="shared" si="5"/>
        <v>40</v>
      </c>
      <c r="F10" s="58">
        <f t="shared" si="5"/>
        <v>41.5</v>
      </c>
      <c r="G10" s="58">
        <f>F10+1</f>
        <v>42.5</v>
      </c>
      <c r="H10" s="59" t="s">
        <v>160</v>
      </c>
      <c r="I10" s="293"/>
      <c r="J10" s="84"/>
      <c r="K10" s="84"/>
      <c r="L10" s="84"/>
      <c r="M10" s="84"/>
      <c r="N10" s="84"/>
      <c r="O10" s="84"/>
      <c r="P10" s="8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1" customHeight="1">
      <c r="A11" s="61" t="s">
        <v>163</v>
      </c>
      <c r="B11" s="58">
        <f>C11-1.5</f>
        <v>37.5</v>
      </c>
      <c r="C11" s="58">
        <v>39</v>
      </c>
      <c r="D11" s="58">
        <f t="shared" si="5"/>
        <v>40.5</v>
      </c>
      <c r="E11" s="58">
        <f t="shared" si="5"/>
        <v>42</v>
      </c>
      <c r="F11" s="58">
        <f t="shared" si="5"/>
        <v>43.5</v>
      </c>
      <c r="G11" s="58">
        <f>F11+1</f>
        <v>44.5</v>
      </c>
      <c r="H11" s="59" t="s">
        <v>164</v>
      </c>
      <c r="I11" s="293"/>
      <c r="J11" s="84"/>
      <c r="K11" s="84"/>
      <c r="L11" s="84"/>
      <c r="M11" s="84"/>
      <c r="N11" s="84"/>
      <c r="O11" s="84"/>
      <c r="P11" s="8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1" customHeight="1">
      <c r="A12" s="62" t="s">
        <v>165</v>
      </c>
      <c r="B12" s="63">
        <f>C12-4.15</f>
        <v>56.85</v>
      </c>
      <c r="C12" s="63">
        <v>61</v>
      </c>
      <c r="D12" s="63">
        <f>C12+4.15</f>
        <v>65.150000000000006</v>
      </c>
      <c r="E12" s="63">
        <f>D12+4.3</f>
        <v>69.45</v>
      </c>
      <c r="F12" s="63">
        <f>E12+4.3</f>
        <v>73.75</v>
      </c>
      <c r="G12" s="63">
        <f>F12+2.55</f>
        <v>76.3</v>
      </c>
      <c r="H12" s="59" t="s">
        <v>160</v>
      </c>
      <c r="I12" s="293"/>
      <c r="J12" s="84"/>
      <c r="K12" s="84"/>
      <c r="L12" s="84"/>
      <c r="M12" s="84"/>
      <c r="N12" s="84"/>
      <c r="O12" s="84"/>
      <c r="P12" s="8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1" customHeight="1">
      <c r="A13" s="57" t="s">
        <v>167</v>
      </c>
      <c r="B13" s="58">
        <v>0.9</v>
      </c>
      <c r="C13" s="58">
        <v>0</v>
      </c>
      <c r="D13" s="58">
        <v>0.9</v>
      </c>
      <c r="E13" s="58">
        <v>0.9</v>
      </c>
      <c r="F13" s="58">
        <v>0.9</v>
      </c>
      <c r="G13" s="58">
        <v>0.6</v>
      </c>
      <c r="H13" s="59">
        <v>0</v>
      </c>
      <c r="I13" s="293"/>
      <c r="J13" s="84"/>
      <c r="K13" s="84"/>
      <c r="L13" s="84"/>
      <c r="M13" s="84"/>
      <c r="N13" s="84"/>
      <c r="O13" s="84"/>
      <c r="P13" s="8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1" customHeight="1">
      <c r="A14" s="57" t="s">
        <v>168</v>
      </c>
      <c r="B14" s="58">
        <v>0.6</v>
      </c>
      <c r="C14" s="58">
        <v>0</v>
      </c>
      <c r="D14" s="58">
        <v>0.6</v>
      </c>
      <c r="E14" s="58">
        <v>0.6</v>
      </c>
      <c r="F14" s="58">
        <v>0.6</v>
      </c>
      <c r="G14" s="58">
        <v>0.3</v>
      </c>
      <c r="H14" s="64"/>
      <c r="I14" s="293"/>
      <c r="J14" s="84"/>
      <c r="K14" s="84"/>
      <c r="L14" s="84"/>
      <c r="M14" s="84"/>
      <c r="N14" s="84"/>
      <c r="O14" s="84"/>
      <c r="P14" s="8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1" customHeight="1">
      <c r="A15" s="57" t="s">
        <v>169</v>
      </c>
      <c r="B15" s="58">
        <f>C15-0.8</f>
        <v>13.7</v>
      </c>
      <c r="C15" s="58">
        <v>14.5</v>
      </c>
      <c r="D15" s="58">
        <f>C15+0.8</f>
        <v>15.3</v>
      </c>
      <c r="E15" s="58">
        <f>D15+1.2</f>
        <v>16.5</v>
      </c>
      <c r="F15" s="58">
        <f>E15+1.2</f>
        <v>17.7</v>
      </c>
      <c r="G15" s="58">
        <f>F15+0.8</f>
        <v>18.5</v>
      </c>
      <c r="H15" s="64"/>
      <c r="I15" s="293"/>
      <c r="J15" s="84"/>
      <c r="K15" s="84"/>
      <c r="L15" s="84"/>
      <c r="M15" s="84"/>
      <c r="N15" s="84"/>
      <c r="O15" s="84"/>
      <c r="P15" s="8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21" customHeight="1">
      <c r="A16" s="57" t="s">
        <v>171</v>
      </c>
      <c r="B16" s="58">
        <f>C16-0.65</f>
        <v>10.85</v>
      </c>
      <c r="C16" s="58">
        <v>11.5</v>
      </c>
      <c r="D16" s="58">
        <f>C16+0.65</f>
        <v>12.15</v>
      </c>
      <c r="E16" s="58">
        <f>D16+0.9</f>
        <v>13.05</v>
      </c>
      <c r="F16" s="58">
        <f>E16+0.9</f>
        <v>13.950000000000001</v>
      </c>
      <c r="G16" s="58">
        <f>F16+0.65</f>
        <v>14.600000000000001</v>
      </c>
      <c r="H16" s="64"/>
      <c r="I16" s="293"/>
      <c r="J16" s="84"/>
      <c r="K16" s="84"/>
      <c r="L16" s="84"/>
      <c r="M16" s="84"/>
      <c r="N16" s="84"/>
      <c r="O16" s="84"/>
      <c r="P16" s="8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 ht="21" customHeight="1">
      <c r="A17" s="57" t="s">
        <v>172</v>
      </c>
      <c r="B17" s="65">
        <f>C17-0.2</f>
        <v>8.8000000000000007</v>
      </c>
      <c r="C17" s="65">
        <v>9</v>
      </c>
      <c r="D17" s="65">
        <f>C17+0.2</f>
        <v>9.1999999999999993</v>
      </c>
      <c r="E17" s="65">
        <f>D17+0.4</f>
        <v>9.6</v>
      </c>
      <c r="F17" s="65">
        <f>E17+0.4</f>
        <v>10</v>
      </c>
      <c r="G17" s="65">
        <f>F17+0.2</f>
        <v>10.199999999999999</v>
      </c>
      <c r="H17" s="66"/>
      <c r="I17" s="293"/>
      <c r="J17" s="84"/>
      <c r="K17" s="84"/>
      <c r="L17" s="84"/>
      <c r="M17" s="84"/>
      <c r="N17" s="84"/>
      <c r="O17" s="84"/>
      <c r="P17" s="8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 ht="21" customHeight="1">
      <c r="A18" s="67" t="s">
        <v>173</v>
      </c>
      <c r="B18" s="65">
        <v>4.5</v>
      </c>
      <c r="C18" s="65">
        <v>4.5</v>
      </c>
      <c r="D18" s="65">
        <v>4.5</v>
      </c>
      <c r="E18" s="65">
        <v>4.5</v>
      </c>
      <c r="F18" s="65">
        <v>4.5</v>
      </c>
      <c r="G18" s="65">
        <v>4.5</v>
      </c>
      <c r="H18" s="66"/>
      <c r="I18" s="293"/>
      <c r="J18" s="84"/>
      <c r="K18" s="84"/>
      <c r="L18" s="84"/>
      <c r="M18" s="84"/>
      <c r="N18" s="84"/>
      <c r="O18" s="84"/>
      <c r="P18" s="8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8" customFormat="1" ht="21" customHeight="1">
      <c r="A19" s="67" t="s">
        <v>174</v>
      </c>
      <c r="B19" s="65">
        <v>4</v>
      </c>
      <c r="C19" s="65">
        <v>4</v>
      </c>
      <c r="D19" s="65">
        <v>4</v>
      </c>
      <c r="E19" s="65">
        <v>4</v>
      </c>
      <c r="F19" s="65">
        <v>4</v>
      </c>
      <c r="G19" s="65">
        <v>4</v>
      </c>
      <c r="H19" s="66"/>
      <c r="I19" s="293"/>
      <c r="J19" s="84"/>
      <c r="K19" s="84"/>
      <c r="L19" s="84"/>
      <c r="M19" s="84"/>
      <c r="N19" s="84"/>
      <c r="O19" s="84"/>
      <c r="P19" s="8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8" customFormat="1" ht="21" customHeight="1">
      <c r="A20" s="57" t="s">
        <v>175</v>
      </c>
      <c r="B20" s="65">
        <v>12.5</v>
      </c>
      <c r="C20" s="65">
        <v>12.5</v>
      </c>
      <c r="D20" s="65">
        <v>12.5</v>
      </c>
      <c r="E20" s="65">
        <v>13.5</v>
      </c>
      <c r="F20" s="65">
        <v>13.5</v>
      </c>
      <c r="G20" s="65">
        <v>13.5</v>
      </c>
      <c r="H20" s="68"/>
      <c r="I20" s="293"/>
      <c r="J20" s="84"/>
      <c r="K20" s="84"/>
      <c r="L20" s="84"/>
      <c r="M20" s="84"/>
      <c r="N20" s="84"/>
      <c r="O20" s="84"/>
      <c r="P20" s="8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8" customFormat="1" ht="21" customHeight="1">
      <c r="A21" s="69"/>
      <c r="B21" s="70"/>
      <c r="C21" s="70"/>
      <c r="D21" s="70"/>
      <c r="E21" s="71"/>
      <c r="F21" s="70"/>
      <c r="G21" s="70"/>
      <c r="H21" s="70"/>
      <c r="I21" s="294"/>
      <c r="J21" s="89"/>
      <c r="K21" s="89"/>
      <c r="L21" s="90"/>
      <c r="M21" s="89"/>
      <c r="N21" s="89"/>
      <c r="O21" s="90"/>
      <c r="P21" s="9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2"/>
      <c r="B22" s="72"/>
      <c r="C22" s="72"/>
      <c r="D22" s="72"/>
      <c r="E22" s="73"/>
      <c r="F22" s="72"/>
      <c r="G22" s="72"/>
      <c r="H22" s="72"/>
      <c r="M22" s="48"/>
      <c r="N22" s="48"/>
      <c r="O22" s="48"/>
      <c r="P22" s="76"/>
      <c r="Q22" s="2"/>
    </row>
    <row r="23" spans="1:257">
      <c r="A23" s="74" t="s">
        <v>176</v>
      </c>
      <c r="B23" s="74"/>
      <c r="C23" s="75"/>
      <c r="D23" s="75"/>
      <c r="M23" s="48"/>
      <c r="N23" s="48"/>
      <c r="O23" s="48"/>
      <c r="P23" s="76"/>
      <c r="Q23" s="2"/>
    </row>
    <row r="24" spans="1:257">
      <c r="C24" s="49"/>
      <c r="J24" s="92" t="s">
        <v>177</v>
      </c>
      <c r="K24" s="93"/>
      <c r="L24" s="92" t="s">
        <v>178</v>
      </c>
      <c r="M24" s="92" t="s">
        <v>132</v>
      </c>
      <c r="N24" s="92" t="s">
        <v>179</v>
      </c>
      <c r="O24" s="48" t="s">
        <v>135</v>
      </c>
      <c r="P24" s="76"/>
      <c r="Q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5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2.875" style="44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43" t="s">
        <v>229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s="1" customFormat="1" ht="16.5">
      <c r="A2" s="350" t="s">
        <v>230</v>
      </c>
      <c r="B2" s="351" t="s">
        <v>231</v>
      </c>
      <c r="C2" s="351" t="s">
        <v>232</v>
      </c>
      <c r="D2" s="351" t="s">
        <v>233</v>
      </c>
      <c r="E2" s="351" t="s">
        <v>234</v>
      </c>
      <c r="F2" s="351" t="s">
        <v>235</v>
      </c>
      <c r="G2" s="351" t="s">
        <v>236</v>
      </c>
      <c r="H2" s="353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51" t="s">
        <v>243</v>
      </c>
      <c r="O2" s="351" t="s">
        <v>244</v>
      </c>
    </row>
    <row r="3" spans="1:15" s="1" customFormat="1" ht="16.5">
      <c r="A3" s="350"/>
      <c r="B3" s="352"/>
      <c r="C3" s="352"/>
      <c r="D3" s="352"/>
      <c r="E3" s="352"/>
      <c r="F3" s="352"/>
      <c r="G3" s="352"/>
      <c r="H3" s="354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52"/>
      <c r="O3" s="352"/>
    </row>
    <row r="4" spans="1:15" ht="20.100000000000001" customHeight="1">
      <c r="A4" s="5">
        <v>1</v>
      </c>
      <c r="B4" s="35" t="s">
        <v>245</v>
      </c>
      <c r="C4" s="36" t="s">
        <v>246</v>
      </c>
      <c r="D4" s="34" t="s">
        <v>111</v>
      </c>
      <c r="E4" s="29" t="s">
        <v>247</v>
      </c>
      <c r="F4" s="34" t="s">
        <v>248</v>
      </c>
      <c r="G4" s="5" t="s">
        <v>65</v>
      </c>
      <c r="H4" s="5" t="s">
        <v>65</v>
      </c>
      <c r="I4" s="45">
        <v>2</v>
      </c>
      <c r="J4" s="46">
        <v>1</v>
      </c>
      <c r="K4" s="46">
        <v>2</v>
      </c>
      <c r="L4" s="46">
        <v>0</v>
      </c>
      <c r="M4" s="5">
        <v>0</v>
      </c>
      <c r="N4" s="5">
        <f t="shared" ref="N4:N5" si="0">SUM(I4:M4)</f>
        <v>5</v>
      </c>
      <c r="O4" s="5"/>
    </row>
    <row r="5" spans="1:15" ht="20.100000000000001" customHeight="1">
      <c r="A5" s="5">
        <v>2</v>
      </c>
      <c r="B5" s="35" t="s">
        <v>249</v>
      </c>
      <c r="C5" s="36" t="s">
        <v>246</v>
      </c>
      <c r="D5" s="34" t="s">
        <v>112</v>
      </c>
      <c r="E5" s="29" t="s">
        <v>247</v>
      </c>
      <c r="F5" s="34" t="s">
        <v>248</v>
      </c>
      <c r="G5" s="32" t="s">
        <v>65</v>
      </c>
      <c r="H5" s="32" t="s">
        <v>65</v>
      </c>
      <c r="I5" s="47">
        <v>3</v>
      </c>
      <c r="J5" s="46">
        <v>2</v>
      </c>
      <c r="K5" s="46">
        <v>1</v>
      </c>
      <c r="L5" s="46">
        <v>0</v>
      </c>
      <c r="M5" s="5">
        <v>0</v>
      </c>
      <c r="N5" s="5">
        <f t="shared" si="0"/>
        <v>6</v>
      </c>
      <c r="O5" s="5"/>
    </row>
    <row r="6" spans="1:15" ht="20.100000000000001" customHeight="1">
      <c r="A6" s="5">
        <v>3</v>
      </c>
      <c r="B6" s="35" t="s">
        <v>249</v>
      </c>
      <c r="C6" s="36" t="s">
        <v>246</v>
      </c>
      <c r="D6" s="34" t="s">
        <v>250</v>
      </c>
      <c r="E6" s="29" t="s">
        <v>247</v>
      </c>
      <c r="F6" s="34" t="s">
        <v>248</v>
      </c>
      <c r="G6" s="32" t="s">
        <v>65</v>
      </c>
      <c r="H6" s="32" t="s">
        <v>65</v>
      </c>
      <c r="I6" s="47">
        <v>1</v>
      </c>
      <c r="J6" s="46">
        <v>1</v>
      </c>
      <c r="K6" s="46">
        <v>2</v>
      </c>
      <c r="L6" s="46">
        <v>1</v>
      </c>
      <c r="M6" s="5">
        <v>0</v>
      </c>
      <c r="N6" s="5">
        <f>SUM(I6:M6)</f>
        <v>5</v>
      </c>
      <c r="O6" s="5"/>
    </row>
    <row r="7" spans="1:15" ht="20.100000000000001" customHeight="1">
      <c r="A7" s="5">
        <v>4</v>
      </c>
      <c r="B7" s="35" t="s">
        <v>249</v>
      </c>
      <c r="C7" s="36" t="s">
        <v>246</v>
      </c>
      <c r="D7" s="34" t="s">
        <v>251</v>
      </c>
      <c r="E7" s="29" t="s">
        <v>247</v>
      </c>
      <c r="F7" s="34" t="s">
        <v>248</v>
      </c>
      <c r="G7" s="32" t="s">
        <v>65</v>
      </c>
      <c r="H7" s="32" t="s">
        <v>65</v>
      </c>
      <c r="I7" s="47">
        <v>2</v>
      </c>
      <c r="J7" s="46">
        <v>3</v>
      </c>
      <c r="K7" s="46">
        <v>1</v>
      </c>
      <c r="L7" s="46">
        <v>0</v>
      </c>
      <c r="M7" s="5">
        <v>0</v>
      </c>
      <c r="N7" s="5">
        <f>SUM(I7:M7)</f>
        <v>6</v>
      </c>
      <c r="O7" s="5"/>
    </row>
    <row r="8" spans="1:15" ht="20.100000000000001" customHeight="1">
      <c r="A8" s="5"/>
      <c r="B8" s="20"/>
      <c r="C8" s="20"/>
      <c r="D8" s="20"/>
      <c r="E8" s="39"/>
      <c r="F8" s="20"/>
      <c r="G8" s="5"/>
      <c r="H8" s="6"/>
      <c r="I8" s="45"/>
      <c r="J8" s="46"/>
      <c r="K8" s="46"/>
      <c r="L8" s="46"/>
      <c r="M8" s="5"/>
      <c r="N8" s="5"/>
      <c r="O8" s="6"/>
    </row>
    <row r="9" spans="1:15" ht="20.100000000000001" customHeight="1">
      <c r="A9" s="5"/>
      <c r="B9" s="20"/>
      <c r="C9" s="20"/>
      <c r="D9" s="20"/>
      <c r="E9" s="39"/>
      <c r="F9" s="20"/>
      <c r="G9" s="5"/>
      <c r="H9" s="6"/>
      <c r="I9" s="45"/>
      <c r="J9" s="46"/>
      <c r="K9" s="46"/>
      <c r="L9" s="46"/>
      <c r="M9" s="5"/>
      <c r="N9" s="5"/>
      <c r="O9" s="6"/>
    </row>
    <row r="10" spans="1:15" ht="20.100000000000001" customHeight="1">
      <c r="A10" s="5"/>
      <c r="B10" s="20"/>
      <c r="C10" s="20"/>
      <c r="D10" s="20"/>
      <c r="E10" s="39"/>
      <c r="F10" s="20"/>
      <c r="G10" s="5"/>
      <c r="H10" s="6"/>
      <c r="I10" s="45"/>
      <c r="J10" s="46"/>
      <c r="K10" s="46"/>
      <c r="L10" s="46"/>
      <c r="M10" s="5"/>
      <c r="N10" s="5"/>
      <c r="O10" s="6"/>
    </row>
    <row r="11" spans="1:15" ht="20.100000000000001" customHeight="1">
      <c r="A11" s="5"/>
      <c r="B11" s="20"/>
      <c r="C11" s="20"/>
      <c r="D11" s="20"/>
      <c r="E11" s="39"/>
      <c r="F11" s="20"/>
      <c r="G11" s="5"/>
      <c r="H11" s="6"/>
      <c r="I11" s="45"/>
      <c r="J11" s="46"/>
      <c r="K11" s="46"/>
      <c r="L11" s="46"/>
      <c r="M11" s="5"/>
      <c r="N11" s="5"/>
      <c r="O11" s="6"/>
    </row>
    <row r="12" spans="1:15" s="2" customFormat="1" ht="18.75">
      <c r="A12" s="9" t="s">
        <v>252</v>
      </c>
      <c r="B12" s="10"/>
      <c r="C12" s="20"/>
      <c r="D12" s="11"/>
      <c r="E12" s="12"/>
      <c r="F12" s="20"/>
      <c r="G12" s="5"/>
      <c r="H12" s="27"/>
      <c r="I12" s="21"/>
      <c r="J12" s="344" t="s">
        <v>253</v>
      </c>
      <c r="K12" s="345"/>
      <c r="L12" s="345"/>
      <c r="M12" s="346"/>
      <c r="N12" s="10"/>
      <c r="O12" s="13"/>
    </row>
    <row r="13" spans="1:15" ht="60.95" customHeight="1">
      <c r="A13" s="347" t="s">
        <v>254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3" t="s">
        <v>255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s="1" customFormat="1" ht="16.5">
      <c r="A2" s="350" t="s">
        <v>230</v>
      </c>
      <c r="B2" s="351" t="s">
        <v>235</v>
      </c>
      <c r="C2" s="351" t="s">
        <v>231</v>
      </c>
      <c r="D2" s="351" t="s">
        <v>232</v>
      </c>
      <c r="E2" s="351" t="s">
        <v>233</v>
      </c>
      <c r="F2" s="351" t="s">
        <v>234</v>
      </c>
      <c r="G2" s="350" t="s">
        <v>256</v>
      </c>
      <c r="H2" s="350"/>
      <c r="I2" s="350" t="s">
        <v>257</v>
      </c>
      <c r="J2" s="350"/>
      <c r="K2" s="360" t="s">
        <v>258</v>
      </c>
      <c r="L2" s="362" t="s">
        <v>259</v>
      </c>
      <c r="M2" s="364" t="s">
        <v>260</v>
      </c>
    </row>
    <row r="3" spans="1:13" s="1" customFormat="1" ht="16.5">
      <c r="A3" s="350"/>
      <c r="B3" s="352"/>
      <c r="C3" s="352"/>
      <c r="D3" s="352"/>
      <c r="E3" s="352"/>
      <c r="F3" s="352"/>
      <c r="G3" s="3" t="s">
        <v>261</v>
      </c>
      <c r="H3" s="3" t="s">
        <v>262</v>
      </c>
      <c r="I3" s="3" t="s">
        <v>261</v>
      </c>
      <c r="J3" s="3" t="s">
        <v>262</v>
      </c>
      <c r="K3" s="361"/>
      <c r="L3" s="363"/>
      <c r="M3" s="365"/>
    </row>
    <row r="4" spans="1:13" ht="21.95" customHeight="1">
      <c r="A4" s="33">
        <v>1</v>
      </c>
      <c r="B4" s="34" t="s">
        <v>248</v>
      </c>
      <c r="C4" s="35" t="s">
        <v>245</v>
      </c>
      <c r="D4" s="36" t="s">
        <v>246</v>
      </c>
      <c r="E4" s="34" t="s">
        <v>111</v>
      </c>
      <c r="F4" s="29" t="s">
        <v>247</v>
      </c>
      <c r="G4" s="37">
        <v>-0.01</v>
      </c>
      <c r="H4" s="37" t="s">
        <v>263</v>
      </c>
      <c r="I4" s="42">
        <v>-0.01</v>
      </c>
      <c r="J4" s="42" t="s">
        <v>263</v>
      </c>
      <c r="K4" s="40"/>
      <c r="L4" s="5" t="s">
        <v>95</v>
      </c>
      <c r="M4" s="5" t="s">
        <v>264</v>
      </c>
    </row>
    <row r="5" spans="1:13" ht="21.95" customHeight="1">
      <c r="A5" s="33">
        <v>2</v>
      </c>
      <c r="B5" s="34" t="s">
        <v>248</v>
      </c>
      <c r="C5" s="35" t="s">
        <v>249</v>
      </c>
      <c r="D5" s="36" t="s">
        <v>246</v>
      </c>
      <c r="E5" s="34" t="s">
        <v>112</v>
      </c>
      <c r="F5" s="29" t="s">
        <v>247</v>
      </c>
      <c r="G5" s="37">
        <v>-0.01</v>
      </c>
      <c r="H5" s="37" t="s">
        <v>263</v>
      </c>
      <c r="I5" s="42">
        <v>-0.01</v>
      </c>
      <c r="J5" s="43" t="s">
        <v>263</v>
      </c>
      <c r="K5" s="40"/>
      <c r="L5" s="5" t="s">
        <v>95</v>
      </c>
      <c r="M5" s="5" t="s">
        <v>264</v>
      </c>
    </row>
    <row r="6" spans="1:13" ht="21.95" customHeight="1">
      <c r="A6" s="33">
        <v>3</v>
      </c>
      <c r="B6" s="34" t="s">
        <v>248</v>
      </c>
      <c r="C6" s="35" t="s">
        <v>249</v>
      </c>
      <c r="D6" s="36" t="s">
        <v>246</v>
      </c>
      <c r="E6" s="34" t="s">
        <v>250</v>
      </c>
      <c r="F6" s="29" t="s">
        <v>247</v>
      </c>
      <c r="G6" s="37">
        <v>-0.01</v>
      </c>
      <c r="H6" s="37" t="s">
        <v>263</v>
      </c>
      <c r="I6" s="42">
        <v>-0.01</v>
      </c>
      <c r="J6" s="43" t="s">
        <v>263</v>
      </c>
      <c r="K6" s="40"/>
      <c r="L6" s="5" t="s">
        <v>95</v>
      </c>
      <c r="M6" s="5" t="s">
        <v>264</v>
      </c>
    </row>
    <row r="7" spans="1:13" ht="21.95" customHeight="1">
      <c r="A7" s="33">
        <v>4</v>
      </c>
      <c r="B7" s="34" t="s">
        <v>248</v>
      </c>
      <c r="C7" s="35" t="s">
        <v>249</v>
      </c>
      <c r="D7" s="36" t="s">
        <v>246</v>
      </c>
      <c r="E7" s="34" t="s">
        <v>251</v>
      </c>
      <c r="F7" s="29" t="s">
        <v>247</v>
      </c>
      <c r="G7" s="37">
        <v>-0.01</v>
      </c>
      <c r="H7" s="37" t="s">
        <v>263</v>
      </c>
      <c r="I7" s="42">
        <v>-0.01</v>
      </c>
      <c r="J7" s="42" t="s">
        <v>263</v>
      </c>
      <c r="K7" s="40"/>
      <c r="L7" s="5" t="s">
        <v>95</v>
      </c>
      <c r="M7" s="5" t="s">
        <v>264</v>
      </c>
    </row>
    <row r="8" spans="1:13" ht="21.95" customHeight="1">
      <c r="A8" s="33"/>
      <c r="B8" s="38"/>
      <c r="C8" s="20"/>
      <c r="D8" s="20"/>
      <c r="E8" s="20"/>
      <c r="F8" s="39"/>
      <c r="G8" s="40"/>
      <c r="H8" s="41"/>
      <c r="I8" s="41"/>
      <c r="J8" s="41"/>
      <c r="K8" s="40"/>
      <c r="L8" s="6"/>
      <c r="M8" s="6"/>
    </row>
    <row r="9" spans="1:13" ht="21.95" customHeight="1">
      <c r="A9" s="33"/>
      <c r="B9" s="38"/>
      <c r="C9" s="20"/>
      <c r="D9" s="20"/>
      <c r="E9" s="20"/>
      <c r="F9" s="39"/>
      <c r="G9" s="40"/>
      <c r="H9" s="41"/>
      <c r="I9" s="41"/>
      <c r="J9" s="41"/>
      <c r="K9" s="40"/>
      <c r="L9" s="6"/>
      <c r="M9" s="6"/>
    </row>
    <row r="10" spans="1:13" ht="21.95" customHeight="1">
      <c r="A10" s="33"/>
      <c r="B10" s="38"/>
      <c r="C10" s="20"/>
      <c r="D10" s="20"/>
      <c r="E10" s="20"/>
      <c r="F10" s="39"/>
      <c r="G10" s="40"/>
      <c r="H10" s="41"/>
      <c r="I10" s="41"/>
      <c r="J10" s="41"/>
      <c r="K10" s="40"/>
      <c r="L10" s="6"/>
      <c r="M10" s="6"/>
    </row>
    <row r="11" spans="1:13" ht="21.95" customHeight="1">
      <c r="A11" s="33"/>
      <c r="B11" s="38"/>
      <c r="C11" s="20"/>
      <c r="D11" s="20"/>
      <c r="E11" s="20"/>
      <c r="F11" s="39"/>
      <c r="G11" s="40"/>
      <c r="H11" s="41"/>
      <c r="I11" s="41"/>
      <c r="J11" s="41"/>
      <c r="K11" s="40"/>
      <c r="L11" s="6"/>
      <c r="M11" s="6"/>
    </row>
    <row r="12" spans="1:13" s="2" customFormat="1" ht="18.75">
      <c r="A12" s="9" t="s">
        <v>252</v>
      </c>
      <c r="B12" s="10"/>
      <c r="C12" s="10"/>
      <c r="D12" s="20"/>
      <c r="E12" s="11"/>
      <c r="F12" s="39"/>
      <c r="G12" s="21"/>
      <c r="H12" s="344" t="s">
        <v>253</v>
      </c>
      <c r="I12" s="345"/>
      <c r="J12" s="345"/>
      <c r="K12" s="346"/>
      <c r="L12" s="355"/>
      <c r="M12" s="356"/>
    </row>
    <row r="13" spans="1:13" ht="84" customHeight="1">
      <c r="A13" s="357" t="s">
        <v>265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9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7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8.5" customWidth="1"/>
    <col min="4" max="4" width="15.125" customWidth="1"/>
    <col min="5" max="5" width="12.125" customWidth="1"/>
    <col min="6" max="6" width="14.375" customWidth="1"/>
    <col min="7" max="7" width="7.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3" t="s">
        <v>266</v>
      </c>
      <c r="B1" s="343"/>
      <c r="C1" s="366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</row>
    <row r="2" spans="1:23" s="1" customFormat="1" ht="15.95" customHeight="1">
      <c r="A2" s="351" t="s">
        <v>267</v>
      </c>
      <c r="B2" s="351" t="s">
        <v>235</v>
      </c>
      <c r="C2" s="387" t="s">
        <v>231</v>
      </c>
      <c r="D2" s="351" t="s">
        <v>232</v>
      </c>
      <c r="E2" s="351" t="s">
        <v>233</v>
      </c>
      <c r="F2" s="351" t="s">
        <v>234</v>
      </c>
      <c r="G2" s="367" t="s">
        <v>268</v>
      </c>
      <c r="H2" s="368"/>
      <c r="I2" s="369"/>
      <c r="J2" s="367" t="s">
        <v>269</v>
      </c>
      <c r="K2" s="368"/>
      <c r="L2" s="369"/>
      <c r="M2" s="367" t="s">
        <v>270</v>
      </c>
      <c r="N2" s="368"/>
      <c r="O2" s="369"/>
      <c r="P2" s="367" t="s">
        <v>271</v>
      </c>
      <c r="Q2" s="368"/>
      <c r="R2" s="369"/>
      <c r="S2" s="368" t="s">
        <v>272</v>
      </c>
      <c r="T2" s="368"/>
      <c r="U2" s="369"/>
      <c r="V2" s="392" t="s">
        <v>273</v>
      </c>
      <c r="W2" s="392" t="s">
        <v>244</v>
      </c>
    </row>
    <row r="3" spans="1:23" s="1" customFormat="1" ht="16.5">
      <c r="A3" s="352"/>
      <c r="B3" s="383"/>
      <c r="C3" s="388"/>
      <c r="D3" s="383"/>
      <c r="E3" s="383"/>
      <c r="F3" s="383"/>
      <c r="G3" s="3" t="s">
        <v>274</v>
      </c>
      <c r="H3" s="3" t="s">
        <v>67</v>
      </c>
      <c r="I3" s="3" t="s">
        <v>235</v>
      </c>
      <c r="J3" s="3" t="s">
        <v>274</v>
      </c>
      <c r="K3" s="3" t="s">
        <v>67</v>
      </c>
      <c r="L3" s="3" t="s">
        <v>235</v>
      </c>
      <c r="M3" s="3" t="s">
        <v>274</v>
      </c>
      <c r="N3" s="3" t="s">
        <v>67</v>
      </c>
      <c r="O3" s="3" t="s">
        <v>235</v>
      </c>
      <c r="P3" s="3" t="s">
        <v>274</v>
      </c>
      <c r="Q3" s="3" t="s">
        <v>67</v>
      </c>
      <c r="R3" s="3" t="s">
        <v>235</v>
      </c>
      <c r="S3" s="3" t="s">
        <v>274</v>
      </c>
      <c r="T3" s="3" t="s">
        <v>67</v>
      </c>
      <c r="U3" s="3" t="s">
        <v>235</v>
      </c>
      <c r="V3" s="393"/>
      <c r="W3" s="393"/>
    </row>
    <row r="4" spans="1:23" ht="17.25">
      <c r="A4" s="378" t="s">
        <v>275</v>
      </c>
      <c r="B4" s="384" t="s">
        <v>276</v>
      </c>
      <c r="C4" s="28" t="s">
        <v>245</v>
      </c>
      <c r="D4" s="17" t="s">
        <v>246</v>
      </c>
      <c r="E4" s="15" t="s">
        <v>111</v>
      </c>
      <c r="F4" s="29" t="s">
        <v>247</v>
      </c>
      <c r="G4" s="22" t="s">
        <v>251</v>
      </c>
      <c r="H4" s="30" t="s">
        <v>277</v>
      </c>
      <c r="I4" s="30" t="s">
        <v>278</v>
      </c>
      <c r="J4" s="7" t="s">
        <v>279</v>
      </c>
      <c r="K4" s="30" t="s">
        <v>280</v>
      </c>
      <c r="L4" s="5" t="s">
        <v>281</v>
      </c>
      <c r="M4" s="5"/>
      <c r="N4" s="5"/>
      <c r="O4" s="5"/>
      <c r="P4" s="5"/>
      <c r="Q4" s="5"/>
      <c r="R4" s="5"/>
      <c r="S4" s="5"/>
      <c r="T4" s="5"/>
      <c r="U4" s="5"/>
      <c r="V4" s="5" t="s">
        <v>282</v>
      </c>
      <c r="W4" s="5"/>
    </row>
    <row r="5" spans="1:23" ht="17.25">
      <c r="A5" s="379"/>
      <c r="B5" s="385"/>
      <c r="C5" s="28" t="s">
        <v>249</v>
      </c>
      <c r="D5" s="17" t="s">
        <v>246</v>
      </c>
      <c r="E5" s="15" t="s">
        <v>112</v>
      </c>
      <c r="F5" s="29" t="s">
        <v>247</v>
      </c>
      <c r="G5" s="370" t="s">
        <v>283</v>
      </c>
      <c r="H5" s="371"/>
      <c r="I5" s="372"/>
      <c r="J5" s="370" t="s">
        <v>284</v>
      </c>
      <c r="K5" s="371"/>
      <c r="L5" s="372"/>
      <c r="M5" s="367" t="s">
        <v>285</v>
      </c>
      <c r="N5" s="368"/>
      <c r="O5" s="369"/>
      <c r="P5" s="367" t="s">
        <v>286</v>
      </c>
      <c r="Q5" s="368"/>
      <c r="R5" s="369"/>
      <c r="S5" s="368" t="s">
        <v>287</v>
      </c>
      <c r="T5" s="368"/>
      <c r="U5" s="369"/>
      <c r="V5" s="5"/>
      <c r="W5" s="5"/>
    </row>
    <row r="6" spans="1:23" ht="17.25">
      <c r="A6" s="379"/>
      <c r="B6" s="385"/>
      <c r="C6" s="28" t="s">
        <v>249</v>
      </c>
      <c r="D6" s="17" t="s">
        <v>246</v>
      </c>
      <c r="E6" s="15" t="s">
        <v>250</v>
      </c>
      <c r="F6" s="29" t="s">
        <v>247</v>
      </c>
      <c r="G6" s="31" t="s">
        <v>274</v>
      </c>
      <c r="H6" s="31" t="s">
        <v>67</v>
      </c>
      <c r="I6" s="31" t="s">
        <v>235</v>
      </c>
      <c r="J6" s="31" t="s">
        <v>274</v>
      </c>
      <c r="K6" s="31" t="s">
        <v>67</v>
      </c>
      <c r="L6" s="31" t="s">
        <v>235</v>
      </c>
      <c r="M6" s="3" t="s">
        <v>274</v>
      </c>
      <c r="N6" s="3" t="s">
        <v>67</v>
      </c>
      <c r="O6" s="3" t="s">
        <v>235</v>
      </c>
      <c r="P6" s="3" t="s">
        <v>274</v>
      </c>
      <c r="Q6" s="3" t="s">
        <v>67</v>
      </c>
      <c r="R6" s="3" t="s">
        <v>235</v>
      </c>
      <c r="S6" s="3" t="s">
        <v>274</v>
      </c>
      <c r="T6" s="3" t="s">
        <v>67</v>
      </c>
      <c r="U6" s="3" t="s">
        <v>235</v>
      </c>
      <c r="V6" s="5"/>
      <c r="W6" s="5"/>
    </row>
    <row r="7" spans="1:23" ht="17.25">
      <c r="A7" s="380"/>
      <c r="B7" s="386"/>
      <c r="C7" s="28" t="s">
        <v>249</v>
      </c>
      <c r="D7" s="17" t="s">
        <v>246</v>
      </c>
      <c r="E7" s="15" t="s">
        <v>251</v>
      </c>
      <c r="F7" s="29" t="s">
        <v>247</v>
      </c>
      <c r="G7" s="19"/>
      <c r="H7" s="30"/>
      <c r="I7" s="30"/>
      <c r="J7" s="30"/>
      <c r="K7" s="30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8"/>
      <c r="B8" s="384"/>
      <c r="C8" s="389"/>
      <c r="D8" s="389"/>
      <c r="E8" s="389"/>
      <c r="F8" s="378"/>
      <c r="G8" s="5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379"/>
      <c r="B9" s="385"/>
      <c r="C9" s="380"/>
      <c r="D9" s="391"/>
      <c r="E9" s="380"/>
      <c r="F9" s="380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8"/>
      <c r="B10" s="384"/>
      <c r="C10" s="390"/>
      <c r="D10" s="389"/>
      <c r="E10" s="390"/>
      <c r="F10" s="378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9"/>
      <c r="B11" s="385"/>
      <c r="C11" s="382"/>
      <c r="D11" s="391"/>
      <c r="E11" s="382"/>
      <c r="F11" s="38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1"/>
      <c r="B12" s="381"/>
      <c r="C12" s="381"/>
      <c r="D12" s="381"/>
      <c r="E12" s="381"/>
      <c r="F12" s="38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2"/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1"/>
      <c r="B14" s="381"/>
      <c r="C14" s="381"/>
      <c r="D14" s="381"/>
      <c r="E14" s="381"/>
      <c r="F14" s="38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2"/>
      <c r="B15" s="382"/>
      <c r="C15" s="382"/>
      <c r="D15" s="382"/>
      <c r="E15" s="382"/>
      <c r="F15" s="38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344" t="s">
        <v>288</v>
      </c>
      <c r="B17" s="345"/>
      <c r="C17" s="373"/>
      <c r="D17" s="345"/>
      <c r="E17" s="346"/>
      <c r="F17" s="374"/>
      <c r="G17" s="375"/>
      <c r="H17" s="27"/>
      <c r="I17" s="27"/>
      <c r="J17" s="344" t="s">
        <v>253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6"/>
      <c r="V17" s="10"/>
      <c r="W17" s="13"/>
    </row>
    <row r="18" spans="1:23" ht="80.099999999999994" customHeight="1">
      <c r="A18" s="376" t="s">
        <v>289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