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JJCM81301\11-14中期\"/>
    </mc:Choice>
  </mc:AlternateContent>
  <xr:revisionPtr revIDLastSave="0" documentId="13_ncr:1_{8BB8072D-7550-4C43-BA68-E4FCCF64D3DE}" xr6:coauthVersionLast="47" xr6:coauthVersionMax="47" xr10:uidLastSave="{00000000-0000-0000-0000-000000000000}"/>
  <bookViews>
    <workbookView xWindow="-120" yWindow="-120" windowWidth="20730" windowHeight="11160" tabRatio="793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'!$A$1:$Q$22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refMode="R1C1" concurrentCalc="0"/>
</workbook>
</file>

<file path=xl/calcChain.xml><?xml version="1.0" encoding="utf-8"?>
<calcChain xmlns="http://schemas.openxmlformats.org/spreadsheetml/2006/main">
  <c r="F17" i="19" l="1"/>
  <c r="D17" i="19"/>
  <c r="C17" i="19"/>
  <c r="F16" i="19"/>
  <c r="G16" i="19"/>
  <c r="H16" i="19"/>
  <c r="D16" i="19"/>
  <c r="C16" i="19"/>
  <c r="F13" i="19"/>
  <c r="G13" i="19"/>
  <c r="H13" i="19"/>
  <c r="D13" i="19"/>
  <c r="C13" i="19"/>
  <c r="F12" i="19"/>
  <c r="G12" i="19"/>
  <c r="H12" i="19"/>
  <c r="D12" i="19"/>
  <c r="C12" i="19"/>
  <c r="F11" i="19"/>
  <c r="G11" i="19"/>
  <c r="H11" i="19"/>
  <c r="D11" i="19"/>
  <c r="C11" i="19"/>
  <c r="F10" i="19"/>
  <c r="G10" i="19"/>
  <c r="H10" i="19"/>
  <c r="D10" i="19"/>
  <c r="C10" i="19"/>
  <c r="F9" i="19"/>
  <c r="G9" i="19"/>
  <c r="H9" i="19"/>
  <c r="D9" i="19"/>
  <c r="C9" i="19"/>
  <c r="F8" i="19"/>
  <c r="G8" i="19"/>
  <c r="H8" i="19"/>
  <c r="D8" i="19"/>
  <c r="C8" i="19"/>
  <c r="F7" i="19"/>
  <c r="G7" i="19"/>
  <c r="H7" i="19"/>
  <c r="D7" i="19"/>
  <c r="C7" i="19"/>
  <c r="F6" i="19"/>
  <c r="G6" i="19"/>
  <c r="H6" i="19"/>
  <c r="D6" i="19"/>
  <c r="C6" i="19"/>
  <c r="K36" i="18"/>
  <c r="E17" i="16"/>
  <c r="C17" i="16"/>
  <c r="B17" i="16"/>
  <c r="E16" i="16"/>
  <c r="F16" i="16"/>
  <c r="G16" i="16"/>
  <c r="C16" i="16"/>
  <c r="B16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F17" i="15"/>
  <c r="D17" i="15"/>
  <c r="C17" i="15"/>
  <c r="F16" i="15"/>
  <c r="G16" i="15"/>
  <c r="H16" i="15"/>
  <c r="I16" i="15"/>
  <c r="D16" i="15"/>
  <c r="C16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<sst xmlns="http://schemas.openxmlformats.org/spreadsheetml/2006/main" count="948" uniqueCount="357">
  <si>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</si>
  <si>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</si>
  <si>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</si>
  <si>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</si>
  <si>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</si>
  <si>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</si>
  <si>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</si>
  <si>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</si>
  <si>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</si>
  <si>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</si>
  <si>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</si>
  <si>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</si>
  <si>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</si>
  <si>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</si>
  <si>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</si>
  <si>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</si>
  <si>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</si>
  <si>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</si>
  <si>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</si>
  <si>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</si>
  <si>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</si>
  <si>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</si>
  <si>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</si>
  <si>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</si>
  <si>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</si>
  <si>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</si>
  <si>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</si>
  <si>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</si>
  <si>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</si>
  <si>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</si>
  <si>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</si>
  <si>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</si>
  <si>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</si>
  <si>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</si>
  <si>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</si>
  <si>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</si>
  <si>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</si>
  <si>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</si>
  <si>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</si>
  <si>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</si>
  <si>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</si>
  <si>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</si>
  <si>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</si>
  <si>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</si>
  <si>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</si>
  <si>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</si>
  <si>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</si>
  <si>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</si>
  <si>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</si>
  <si>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</si>
  <si>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</si>
  <si>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</si>
  <si>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</si>
  <si>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</si>
  <si>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</si>
  <si>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</si>
  <si>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</si>
  <si>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</si>
  <si>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</si>
  <si>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</si>
  <si>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</si>
  <si>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</si>
  <si>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TAJJCM81301</t>
  </si>
  <si>
    <t>合同交期</t>
  </si>
  <si>
    <t>2023/12/30-2024/3/5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</si>
  <si>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</si>
  <si>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</si>
  <si>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</si>
  <si>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</si>
  <si>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</si>
  <si>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</si>
  <si>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</si>
  <si>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</si>
  <si>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</si>
  <si>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</si>
  <si>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</si>
  <si>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</si>
  <si>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</si>
  <si>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</si>
  <si>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</si>
  <si>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</si>
  <si>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</si>
  <si>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</si>
  <si>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</si>
  <si>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</si>
  <si>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</si>
  <si>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</si>
  <si>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</si>
  <si>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</si>
  <si>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</si>
  <si>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</si>
  <si>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</si>
  <si>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</si>
  <si>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</si>
  <si>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</si>
  <si>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</si>
  <si>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</si>
  <si>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</si>
  <si>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</si>
  <si>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</si>
  <si>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</si>
  <si>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</si>
  <si>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</si>
  <si>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</si>
  <si>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</si>
  <si>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</si>
  <si>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</si>
  <si>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</si>
  <si>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</si>
  <si>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</si>
  <si>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</si>
  <si>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</si>
  <si>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</si>
  <si>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</si>
  <si>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</si>
  <si>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</si>
  <si>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藏青色</t>
  </si>
  <si>
    <t>面料没有回齐</t>
  </si>
  <si>
    <t>丹宁蓝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</si>
  <si>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</si>
  <si>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</si>
  <si>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</si>
  <si>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</si>
  <si>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</si>
  <si>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</si>
  <si>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1.拉肩左右长短，不对称</t>
  </si>
  <si>
    <t>2.筒底起窝不平服，方块大小不顺直</t>
  </si>
  <si>
    <t>3.领咀压线大小，欠圆顺</t>
  </si>
  <si>
    <t>4.上袖肩顶处起尖，不圆顺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</si>
  <si>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</si>
  <si>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</si>
  <si>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</si>
  <si>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</si>
  <si>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</si>
  <si>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</si>
  <si>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</si>
  <si>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</si>
  <si>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</si>
  <si>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</si>
  <si>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</si>
  <si>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</si>
  <si>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</si>
  <si>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</si>
  <si>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</si>
  <si>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</si>
  <si>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</si>
  <si>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</si>
  <si>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</si>
  <si>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</si>
  <si>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</si>
  <si>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</si>
  <si>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XXXXL</t>
  </si>
  <si>
    <t>S洗前/洗后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</si>
  <si>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</si>
  <si>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</si>
  <si>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</si>
  <si>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</si>
  <si>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</si>
  <si>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</si>
  <si>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</si>
  <si>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</si>
  <si>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</si>
  <si>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</si>
  <si>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</si>
  <si>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+0.5</t>
  </si>
  <si>
    <t>胸围</t>
  </si>
  <si>
    <t>±2</t>
  </si>
  <si>
    <t>/</t>
  </si>
  <si>
    <t>腰围</t>
  </si>
  <si>
    <t>摆围</t>
  </si>
  <si>
    <t>肩宽</t>
  </si>
  <si>
    <t>肩点短袖长</t>
  </si>
  <si>
    <t>±0.5</t>
  </si>
  <si>
    <t>袖肥/2（参考值）</t>
  </si>
  <si>
    <t>±0.2</t>
  </si>
  <si>
    <t>+0.2</t>
  </si>
  <si>
    <t>短袖口/2</t>
  </si>
  <si>
    <t>+0.7</t>
  </si>
  <si>
    <t>前胸LOGO距肩颈点</t>
  </si>
  <si>
    <t>前胸LOGO距前中</t>
  </si>
  <si>
    <t>领围</t>
  </si>
  <si>
    <t>-0.5</t>
  </si>
  <si>
    <t>-1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</si>
  <si>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</si>
  <si>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</si>
  <si>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</si>
  <si>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</si>
  <si>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</si>
  <si>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</si>
  <si>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12/31 -- 3/5</t>
  </si>
  <si>
    <t>首件检验报告</t>
  </si>
  <si>
    <t>裁剪完成数量</t>
  </si>
  <si>
    <t>10000</t>
  </si>
  <si>
    <t>首件检验未尽事项</t>
  </si>
  <si>
    <t>缝制完成数量</t>
  </si>
  <si>
    <t>8000</t>
  </si>
  <si>
    <t>首件检验未尽事项内容</t>
  </si>
  <si>
    <t>包装完成数量</t>
  </si>
  <si>
    <t>7000</t>
  </si>
  <si>
    <t>CGDD23110200015</t>
  </si>
  <si>
    <t>【附属资料确认】</t>
  </si>
  <si>
    <t>【检验明细】：检验明细（要求齐色、齐号至少10件检查）</t>
  </si>
  <si>
    <t>每色洗水各3件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</si>
  <si>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</si>
  <si>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</si>
  <si>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</si>
  <si>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</si>
  <si>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</si>
  <si>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</si>
  <si>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r>
      <t xml:space="preserve">S  </t>
    </r>
    <r>
      <rPr>
        <b/>
        <sz val="11"/>
        <rFont val="宋体"/>
        <family val="3"/>
        <charset val="134"/>
      </rPr>
      <t>黑色</t>
    </r>
  </si>
  <si>
    <r>
      <t xml:space="preserve">M  </t>
    </r>
    <r>
      <rPr>
        <b/>
        <sz val="11"/>
        <rFont val="宋体"/>
        <family val="3"/>
        <charset val="134"/>
      </rPr>
      <t>藏青</t>
    </r>
  </si>
  <si>
    <r>
      <t xml:space="preserve">L  </t>
    </r>
    <r>
      <rPr>
        <b/>
        <sz val="11"/>
        <rFont val="宋体"/>
        <family val="3"/>
        <charset val="134"/>
      </rPr>
      <t>丹宁蓝</t>
    </r>
  </si>
  <si>
    <r>
      <t xml:space="preserve">XL  </t>
    </r>
    <r>
      <rPr>
        <b/>
        <sz val="10"/>
        <rFont val="宋体"/>
        <family val="3"/>
        <charset val="134"/>
      </rPr>
      <t>藏青</t>
    </r>
  </si>
  <si>
    <r>
      <t xml:space="preserve">2XL  </t>
    </r>
    <r>
      <rPr>
        <b/>
        <sz val="10"/>
        <rFont val="宋体"/>
        <family val="3"/>
        <charset val="134"/>
      </rPr>
      <t>丹宁蓝</t>
    </r>
  </si>
  <si>
    <r>
      <t xml:space="preserve">3XL  </t>
    </r>
    <r>
      <rPr>
        <b/>
        <sz val="10"/>
        <rFont val="宋体"/>
        <family val="3"/>
        <charset val="134"/>
      </rPr>
      <t>黑色</t>
    </r>
  </si>
  <si>
    <t>+1</t>
  </si>
  <si>
    <t>+0.4</t>
  </si>
  <si>
    <t>+2</t>
  </si>
  <si>
    <t>+1.2</t>
  </si>
  <si>
    <t>+0.3</t>
  </si>
  <si>
    <t>-0.4</t>
  </si>
  <si>
    <t>-0.2</t>
  </si>
  <si>
    <t>+0.6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</si>
  <si>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</si>
  <si>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</si>
  <si>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</si>
  <si>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</si>
  <si>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</si>
  <si>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</si>
  <si>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</si>
  <si>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</si>
  <si>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</si>
  <si>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</si>
  <si>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</si>
  <si>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</si>
  <si>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</si>
  <si>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</si>
  <si>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</si>
  <si>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</si>
  <si>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</si>
  <si>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</si>
  <si>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</si>
  <si>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</si>
  <si>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</si>
  <si>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</si>
  <si>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</si>
  <si>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</si>
  <si>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</si>
  <si>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</si>
  <si>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</si>
  <si>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</si>
  <si>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</si>
  <si>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</si>
  <si>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</si>
  <si>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</si>
  <si>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</si>
  <si>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</si>
  <si>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</si>
  <si>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</si>
  <si>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</si>
  <si>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</si>
  <si>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</si>
  <si>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</si>
  <si>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</si>
  <si>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</si>
  <si>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</si>
  <si>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</si>
  <si>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</si>
  <si>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</si>
  <si>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</si>
  <si>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</si>
  <si>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</si>
  <si>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</si>
  <si>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</si>
  <si>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</si>
  <si>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</si>
  <si>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</si>
  <si>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</si>
  <si>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</si>
  <si>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</si>
  <si>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</si>
  <si>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</si>
  <si>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</si>
  <si>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</si>
  <si>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</si>
  <si>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</si>
  <si>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</si>
  <si>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</si>
  <si>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全消光涤纶珠地布</t>
  </si>
  <si>
    <t>TAJJCL81301</t>
  </si>
  <si>
    <t>兴欣宝</t>
  </si>
  <si>
    <t>全涤珠地布</t>
  </si>
  <si>
    <t>制表时间：2023-10-10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</si>
  <si>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</si>
  <si>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</si>
  <si>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</si>
  <si>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</si>
  <si>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</si>
  <si>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</si>
  <si>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</si>
  <si>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</si>
  <si>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</si>
  <si>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</si>
  <si>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</si>
  <si>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制表时间：2023/10/10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</si>
  <si>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</si>
  <si>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</si>
  <si>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</si>
  <si>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</si>
  <si>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</si>
  <si>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</si>
  <si>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</si>
  <si>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</si>
  <si>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</si>
  <si>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</si>
  <si>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</si>
  <si>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扁机</t>
  </si>
  <si>
    <t>无互染</t>
  </si>
  <si>
    <t>制表时间：2023-10-12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</si>
  <si>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</si>
  <si>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</si>
  <si>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</si>
  <si>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</si>
  <si>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</si>
  <si>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</si>
  <si>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</si>
  <si>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</si>
  <si>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</si>
  <si>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</si>
  <si>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</si>
  <si>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</si>
  <si>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</si>
  <si>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</si>
  <si>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</si>
  <si>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</si>
  <si>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</si>
  <si>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前幅、前中筒</t>
  </si>
  <si>
    <t>胶浆印花</t>
  </si>
  <si>
    <t>无脱落</t>
  </si>
  <si>
    <t>制表时间：2023-10-16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</si>
  <si>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</si>
  <si>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</si>
  <si>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</si>
  <si>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</si>
  <si>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</si>
  <si>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</si>
  <si>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翻单</t>
    <phoneticPr fontId="51" type="noConversion"/>
  </si>
  <si>
    <t>佛山优溢</t>
    <phoneticPr fontId="51" type="noConversion"/>
  </si>
  <si>
    <t>1.袖笼肩点处不平，合缝不圆顺，熨烫后较严重</t>
    <phoneticPr fontId="51" type="noConversion"/>
  </si>
  <si>
    <t>2.内领座不平，吃皱，斜纽</t>
    <phoneticPr fontId="51" type="noConversion"/>
  </si>
  <si>
    <t>4.门襟锁眼口有布丝，扣合后易勾丝。</t>
    <phoneticPr fontId="51" type="noConversion"/>
  </si>
  <si>
    <t>3.门襟四眼釦订线较紧，正常要有0.1-0.2cm松度；釦子扣合后锁眼被撑开，造成门襟边不平直，门襟印花条不直。</t>
    <phoneticPr fontId="51" type="noConversion"/>
  </si>
  <si>
    <t>5.袖口和下摆套结要打在合缝处，大货有偏离0.2cm以上的不能接受</t>
    <phoneticPr fontId="51" type="noConversion"/>
  </si>
  <si>
    <t>6.门襟下端不平，酒窝，线头等</t>
    <phoneticPr fontId="51" type="noConversion"/>
  </si>
  <si>
    <t>7.领子两边在后期熨烫不能压死，压痕重不能接受</t>
    <phoneticPr fontId="51" type="noConversion"/>
  </si>
  <si>
    <t>8.下摆不平直，车线弯曲，前后高低严重</t>
    <phoneticPr fontId="51" type="noConversion"/>
  </si>
  <si>
    <t>TAJJCM81301款；11-14日中期验货，成品5000件，包装2000件，抽验齐号共40件，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</si>
</sst>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_ [$¥-804]* #,##0.00_ ;_ [$¥-804]* \-#,##0.00_ ;_ [$¥-804]* &quot;-&quot;??_ ;_ @_ "/>
    <numFmt numFmtId="179" formatCode="0.0_ "/>
  </numFmts>
  <fonts count="5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b/>
      <sz val="8"/>
      <name val="微软雅黑"/>
      <family val="2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6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2" xfId="4" applyFont="1" applyBorder="1" applyAlignment="1">
      <alignment horizontal="left" vertical="center"/>
    </xf>
    <xf numFmtId="0" fontId="15" fillId="0" borderId="2" xfId="4" applyFont="1" applyBorder="1">
      <alignment vertical="center"/>
    </xf>
    <xf numFmtId="0" fontId="17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5" applyFont="1"/>
    <xf numFmtId="0" fontId="19" fillId="0" borderId="0" xfId="5" applyFont="1"/>
    <xf numFmtId="49" fontId="24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177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3" fillId="0" borderId="0" xfId="4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0" fontId="26" fillId="0" borderId="12" xfId="4" applyFont="1" applyBorder="1" applyAlignment="1">
      <alignment horizontal="center" vertical="center"/>
    </xf>
    <xf numFmtId="0" fontId="28" fillId="0" borderId="12" xfId="4" applyFont="1" applyBorder="1">
      <alignment vertical="center"/>
    </xf>
    <xf numFmtId="0" fontId="26" fillId="0" borderId="12" xfId="4" applyFont="1" applyBorder="1">
      <alignment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6" fillId="0" borderId="15" xfId="4" applyFont="1" applyBorder="1">
      <alignment vertical="center"/>
    </xf>
    <xf numFmtId="0" fontId="26" fillId="0" borderId="13" xfId="4" applyFont="1" applyBorder="1">
      <alignment vertical="center"/>
    </xf>
    <xf numFmtId="0" fontId="19" fillId="0" borderId="13" xfId="4" applyFont="1" applyBorder="1" applyAlignment="1">
      <alignment horizontal="center" vertical="center"/>
    </xf>
    <xf numFmtId="0" fontId="26" fillId="0" borderId="15" xfId="4" applyFont="1" applyBorder="1" applyAlignment="1">
      <alignment horizontal="left" vertical="center"/>
    </xf>
    <xf numFmtId="0" fontId="27" fillId="0" borderId="13" xfId="4" applyFont="1" applyBorder="1" applyAlignment="1">
      <alignment horizontal="center" vertical="center"/>
    </xf>
    <xf numFmtId="0" fontId="26" fillId="0" borderId="13" xfId="4" applyFont="1" applyBorder="1" applyAlignment="1">
      <alignment horizontal="left" vertical="center"/>
    </xf>
    <xf numFmtId="0" fontId="26" fillId="0" borderId="16" xfId="4" applyFont="1" applyBorder="1">
      <alignment vertical="center"/>
    </xf>
    <xf numFmtId="0" fontId="27" fillId="0" borderId="17" xfId="4" applyFont="1" applyBorder="1" applyAlignment="1">
      <alignment horizontal="left" vertical="center"/>
    </xf>
    <xf numFmtId="0" fontId="26" fillId="0" borderId="17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6" fillId="0" borderId="11" xfId="4" applyFont="1" applyBorder="1">
      <alignment vertical="center"/>
    </xf>
    <xf numFmtId="0" fontId="19" fillId="0" borderId="13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9" fillId="0" borderId="17" xfId="4" applyFont="1" applyBorder="1">
      <alignment vertical="center"/>
    </xf>
    <xf numFmtId="0" fontId="26" fillId="0" borderId="12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58" fontId="19" fillId="0" borderId="17" xfId="4" applyNumberFormat="1" applyFont="1" applyBorder="1" applyAlignment="1">
      <alignment horizontal="center" vertical="center"/>
    </xf>
    <xf numFmtId="0" fontId="19" fillId="0" borderId="14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9" xfId="4" applyFont="1" applyBorder="1" applyAlignment="1">
      <alignment horizontal="center" vertical="center"/>
    </xf>
    <xf numFmtId="0" fontId="26" fillId="0" borderId="26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 wrapText="1"/>
    </xf>
    <xf numFmtId="0" fontId="13" fillId="0" borderId="29" xfId="4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24" fillId="0" borderId="0" xfId="5" applyFont="1" applyAlignment="1">
      <alignment horizontal="center"/>
    </xf>
    <xf numFmtId="0" fontId="12" fillId="0" borderId="2" xfId="5" applyFont="1" applyBorder="1"/>
    <xf numFmtId="0" fontId="30" fillId="0" borderId="2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0" fontId="29" fillId="0" borderId="15" xfId="4" applyFont="1" applyBorder="1">
      <alignment vertical="center"/>
    </xf>
    <xf numFmtId="0" fontId="27" fillId="0" borderId="15" xfId="4" applyFont="1" applyBorder="1" applyAlignment="1">
      <alignment horizontal="left" vertical="center"/>
    </xf>
    <xf numFmtId="0" fontId="35" fillId="0" borderId="16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29" fillId="0" borderId="11" xfId="4" applyFont="1" applyBorder="1">
      <alignment vertical="center"/>
    </xf>
    <xf numFmtId="0" fontId="13" fillId="0" borderId="12" xfId="4" applyBorder="1" applyAlignment="1">
      <alignment horizontal="left" vertical="center"/>
    </xf>
    <xf numFmtId="0" fontId="13" fillId="0" borderId="12" xfId="4" applyBorder="1">
      <alignment vertical="center"/>
    </xf>
    <xf numFmtId="0" fontId="29" fillId="0" borderId="12" xfId="4" applyFont="1" applyBorder="1">
      <alignment vertical="center"/>
    </xf>
    <xf numFmtId="0" fontId="13" fillId="0" borderId="13" xfId="4" applyBorder="1" applyAlignment="1">
      <alignment horizontal="left" vertical="center"/>
    </xf>
    <xf numFmtId="0" fontId="13" fillId="0" borderId="13" xfId="4" applyBorder="1">
      <alignment vertical="center"/>
    </xf>
    <xf numFmtId="0" fontId="29" fillId="0" borderId="13" xfId="4" applyFont="1" applyBorder="1">
      <alignment vertical="center"/>
    </xf>
    <xf numFmtId="0" fontId="27" fillId="0" borderId="16" xfId="4" applyFont="1" applyBorder="1" applyAlignment="1">
      <alignment horizontal="left" vertical="center"/>
    </xf>
    <xf numFmtId="0" fontId="29" fillId="0" borderId="15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30" fillId="0" borderId="38" xfId="4" applyFont="1" applyBorder="1">
      <alignment vertical="center"/>
    </xf>
    <xf numFmtId="0" fontId="30" fillId="0" borderId="39" xfId="4" applyFont="1" applyBorder="1">
      <alignment vertical="center"/>
    </xf>
    <xf numFmtId="58" fontId="13" fillId="0" borderId="39" xfId="4" applyNumberForma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15" fillId="0" borderId="48" xfId="4" applyFont="1" applyBorder="1" applyAlignment="1">
      <alignment horizontal="left" vertical="center"/>
    </xf>
    <xf numFmtId="0" fontId="15" fillId="0" borderId="51" xfId="4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179" fontId="22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shrinkToFit="1"/>
    </xf>
    <xf numFmtId="0" fontId="37" fillId="0" borderId="56" xfId="0" applyFont="1" applyBorder="1" applyAlignment="1">
      <alignment shrinkToFit="1"/>
    </xf>
    <xf numFmtId="179" fontId="38" fillId="0" borderId="2" xfId="0" applyNumberFormat="1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179" fontId="38" fillId="0" borderId="5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shrinkToFit="1"/>
    </xf>
    <xf numFmtId="0" fontId="30" fillId="0" borderId="56" xfId="0" applyFont="1" applyBorder="1" applyAlignment="1">
      <alignment shrinkToFit="1"/>
    </xf>
    <xf numFmtId="0" fontId="38" fillId="0" borderId="3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40" fillId="0" borderId="59" xfId="0" applyFont="1" applyBorder="1" applyAlignment="1">
      <alignment shrinkToFit="1"/>
    </xf>
    <xf numFmtId="0" fontId="40" fillId="0" borderId="53" xfId="0" applyFont="1" applyBorder="1" applyAlignment="1">
      <alignment shrinkToFit="1"/>
    </xf>
    <xf numFmtId="0" fontId="22" fillId="0" borderId="53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5" fillId="0" borderId="51" xfId="4" applyFont="1" applyBorder="1" applyAlignment="1">
      <alignment horizontal="left" vertical="center"/>
    </xf>
    <xf numFmtId="178" fontId="21" fillId="0" borderId="3" xfId="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178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2" fillId="0" borderId="13" xfId="5" applyFont="1" applyBorder="1"/>
    <xf numFmtId="49" fontId="24" fillId="0" borderId="13" xfId="6" applyNumberFormat="1" applyFont="1" applyBorder="1" applyAlignment="1">
      <alignment horizontal="center" vertical="center"/>
    </xf>
    <xf numFmtId="49" fontId="34" fillId="0" borderId="13" xfId="6" applyNumberFormat="1" applyFont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49" fontId="12" fillId="0" borderId="17" xfId="5" applyNumberFormat="1" applyFont="1" applyBorder="1" applyAlignment="1">
      <alignment horizontal="center"/>
    </xf>
    <xf numFmtId="49" fontId="24" fillId="0" borderId="17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0" fillId="0" borderId="6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24" fillId="0" borderId="14" xfId="6" applyNumberFormat="1" applyFont="1" applyBorder="1" applyAlignment="1">
      <alignment horizontal="center" vertical="center"/>
    </xf>
    <xf numFmtId="49" fontId="24" fillId="0" borderId="27" xfId="6" applyNumberFormat="1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9" fillId="0" borderId="41" xfId="4" applyFont="1" applyBorder="1">
      <alignment vertical="center"/>
    </xf>
    <xf numFmtId="0" fontId="13" fillId="0" borderId="42" xfId="4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3" fillId="0" borderId="42" xfId="4" applyBorder="1">
      <alignment vertical="center"/>
    </xf>
    <xf numFmtId="0" fontId="29" fillId="0" borderId="42" xfId="4" applyFont="1" applyBorder="1">
      <alignment vertical="center"/>
    </xf>
    <xf numFmtId="0" fontId="29" fillId="0" borderId="41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13" fillId="0" borderId="42" xfId="4" applyBorder="1" applyAlignment="1">
      <alignment horizontal="center" vertical="center"/>
    </xf>
    <xf numFmtId="0" fontId="13" fillId="0" borderId="13" xfId="4" applyBorder="1" applyAlignment="1">
      <alignment horizontal="center" vertical="center"/>
    </xf>
    <xf numFmtId="0" fontId="42" fillId="0" borderId="69" xfId="4" applyFont="1" applyBorder="1" applyAlignment="1">
      <alignment horizontal="left" vertical="center" wrapText="1"/>
    </xf>
    <xf numFmtId="0" fontId="21" fillId="0" borderId="51" xfId="0" applyFont="1" applyBorder="1" applyAlignment="1">
      <alignment horizontal="center" vertical="center"/>
    </xf>
    <xf numFmtId="9" fontId="27" fillId="0" borderId="13" xfId="4" applyNumberFormat="1" applyFont="1" applyBorder="1" applyAlignment="1">
      <alignment horizontal="center" vertical="center"/>
    </xf>
    <xf numFmtId="9" fontId="27" fillId="0" borderId="15" xfId="4" applyNumberFormat="1" applyFont="1" applyBorder="1" applyAlignment="1">
      <alignment horizontal="center" vertical="center"/>
    </xf>
    <xf numFmtId="9" fontId="27" fillId="0" borderId="17" xfId="4" applyNumberFormat="1" applyFont="1" applyBorder="1" applyAlignment="1">
      <alignment horizontal="center" vertical="center"/>
    </xf>
    <xf numFmtId="0" fontId="30" fillId="0" borderId="31" xfId="4" applyFont="1" applyBorder="1">
      <alignment vertical="center"/>
    </xf>
    <xf numFmtId="0" fontId="30" fillId="0" borderId="32" xfId="4" applyFont="1" applyBorder="1">
      <alignment vertical="center"/>
    </xf>
    <xf numFmtId="0" fontId="27" fillId="0" borderId="71" xfId="4" applyFont="1" applyBorder="1">
      <alignment vertical="center"/>
    </xf>
    <xf numFmtId="0" fontId="30" fillId="0" borderId="71" xfId="4" applyFont="1" applyBorder="1">
      <alignment vertical="center"/>
    </xf>
    <xf numFmtId="58" fontId="13" fillId="0" borderId="32" xfId="4" applyNumberFormat="1" applyBorder="1">
      <alignment vertical="center"/>
    </xf>
    <xf numFmtId="0" fontId="0" fillId="0" borderId="0" xfId="0" applyAlignment="1">
      <alignment wrapText="1"/>
    </xf>
    <xf numFmtId="0" fontId="27" fillId="0" borderId="47" xfId="4" applyFont="1" applyBorder="1" applyAlignment="1">
      <alignment horizontal="left" vertical="center"/>
    </xf>
    <xf numFmtId="0" fontId="29" fillId="0" borderId="0" xfId="4" applyFont="1">
      <alignment vertical="center"/>
    </xf>
    <xf numFmtId="9" fontId="27" fillId="0" borderId="12" xfId="4" applyNumberFormat="1" applyFont="1" applyBorder="1" applyAlignment="1">
      <alignment horizontal="center" vertical="center"/>
    </xf>
    <xf numFmtId="0" fontId="28" fillId="0" borderId="14" xfId="4" applyFont="1" applyBorder="1" applyAlignment="1">
      <alignment horizontal="left" vertical="center" wrapText="1"/>
    </xf>
    <xf numFmtId="0" fontId="28" fillId="0" borderId="14" xfId="4" applyFont="1" applyBorder="1" applyAlignment="1">
      <alignment horizontal="left" vertical="center"/>
    </xf>
    <xf numFmtId="0" fontId="45" fillId="0" borderId="9" xfId="0" applyFont="1" applyBorder="1"/>
    <xf numFmtId="0" fontId="45" fillId="0" borderId="2" xfId="0" applyFont="1" applyBorder="1"/>
    <xf numFmtId="0" fontId="45" fillId="3" borderId="2" xfId="0" applyFont="1" applyFill="1" applyBorder="1"/>
    <xf numFmtId="0" fontId="0" fillId="0" borderId="9" xfId="0" applyBorder="1"/>
    <xf numFmtId="0" fontId="0" fillId="3" borderId="2" xfId="0" applyFill="1" applyBorder="1"/>
    <xf numFmtId="0" fontId="0" fillId="0" borderId="59" xfId="0" applyBorder="1"/>
    <xf numFmtId="0" fontId="0" fillId="0" borderId="53" xfId="0" applyBorder="1"/>
    <xf numFmtId="0" fontId="0" fillId="3" borderId="53" xfId="0" applyFill="1" applyBorder="1"/>
    <xf numFmtId="0" fontId="0" fillId="4" borderId="0" xfId="0" applyFill="1"/>
    <xf numFmtId="0" fontId="4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6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5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4" fillId="0" borderId="48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30" fillId="0" borderId="23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27" fillId="0" borderId="72" xfId="4" applyFont="1" applyBorder="1" applyAlignment="1">
      <alignment horizontal="left" vertical="center"/>
    </xf>
    <xf numFmtId="0" fontId="43" fillId="0" borderId="39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27" fillId="0" borderId="71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29" fillId="0" borderId="16" xfId="4" applyFont="1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15" xfId="4" applyFont="1" applyBorder="1" applyAlignment="1">
      <alignment horizontal="left" vertical="center"/>
    </xf>
    <xf numFmtId="0" fontId="26" fillId="0" borderId="13" xfId="4" applyFont="1" applyBorder="1" applyAlignment="1">
      <alignment horizontal="left" vertical="center"/>
    </xf>
    <xf numFmtId="0" fontId="26" fillId="0" borderId="7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9" fillId="0" borderId="67" xfId="4" applyFont="1" applyBorder="1" applyAlignment="1">
      <alignment horizontal="left" vertical="center"/>
    </xf>
    <xf numFmtId="0" fontId="29" fillId="0" borderId="68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9" fontId="27" fillId="0" borderId="24" xfId="4" applyNumberFormat="1" applyFont="1" applyBorder="1" applyAlignment="1">
      <alignment horizontal="left" vertical="center"/>
    </xf>
    <xf numFmtId="9" fontId="27" fillId="0" borderId="19" xfId="4" applyNumberFormat="1" applyFont="1" applyBorder="1" applyAlignment="1">
      <alignment horizontal="left" vertical="center"/>
    </xf>
    <xf numFmtId="9" fontId="27" fillId="0" borderId="28" xfId="4" applyNumberFormat="1" applyFont="1" applyBorder="1" applyAlignment="1">
      <alignment horizontal="left" vertical="center"/>
    </xf>
    <xf numFmtId="9" fontId="27" fillId="0" borderId="34" xfId="4" applyNumberFormat="1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0" fontId="29" fillId="0" borderId="66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29" fillId="0" borderId="72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 wrapText="1"/>
    </xf>
    <xf numFmtId="0" fontId="29" fillId="0" borderId="35" xfId="4" applyFont="1" applyBorder="1" applyAlignment="1">
      <alignment horizontal="left" vertical="center" wrapText="1"/>
    </xf>
    <xf numFmtId="0" fontId="29" fillId="0" borderId="30" xfId="4" applyFont="1" applyBorder="1" applyAlignment="1">
      <alignment horizontal="left" vertical="center" wrapText="1"/>
    </xf>
    <xf numFmtId="0" fontId="27" fillId="0" borderId="20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14" fontId="27" fillId="0" borderId="13" xfId="4" applyNumberFormat="1" applyFont="1" applyBorder="1" applyAlignment="1">
      <alignment horizontal="center" vertical="center"/>
    </xf>
    <xf numFmtId="14" fontId="27" fillId="0" borderId="14" xfId="4" applyNumberFormat="1" applyFont="1" applyBorder="1" applyAlignment="1">
      <alignment horizontal="center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0" fontId="27" fillId="0" borderId="17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14" fontId="27" fillId="0" borderId="17" xfId="4" applyNumberFormat="1" applyFont="1" applyBorder="1" applyAlignment="1">
      <alignment horizontal="center" vertical="center"/>
    </xf>
    <xf numFmtId="14" fontId="27" fillId="0" borderId="27" xfId="4" applyNumberFormat="1" applyFont="1" applyBorder="1" applyAlignment="1">
      <alignment horizontal="center"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top"/>
    </xf>
    <xf numFmtId="0" fontId="27" fillId="0" borderId="32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13" fillId="0" borderId="32" xfId="4" applyBorder="1" applyAlignment="1">
      <alignment horizontal="center" vertical="center"/>
    </xf>
    <xf numFmtId="0" fontId="13" fillId="0" borderId="43" xfId="4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2" fillId="0" borderId="51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61" xfId="5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/>
    </xf>
    <xf numFmtId="49" fontId="20" fillId="0" borderId="51" xfId="3" applyNumberFormat="1" applyFont="1" applyBorder="1" applyAlignment="1">
      <alignment horizontal="center" vertical="center"/>
    </xf>
    <xf numFmtId="49" fontId="20" fillId="0" borderId="53" xfId="3" applyNumberFormat="1" applyFont="1" applyBorder="1" applyAlignment="1">
      <alignment horizontal="center" vertical="center"/>
    </xf>
    <xf numFmtId="0" fontId="12" fillId="0" borderId="51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54" xfId="5" applyFont="1" applyBorder="1" applyAlignment="1">
      <alignment horizontal="center"/>
    </xf>
    <xf numFmtId="0" fontId="30" fillId="0" borderId="41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30" fillId="0" borderId="0" xfId="4" applyFont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9" fillId="0" borderId="16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6" fillId="0" borderId="14" xfId="4" applyFont="1" applyBorder="1" applyAlignment="1">
      <alignment horizontal="left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7" fillId="0" borderId="16" xfId="4" applyFont="1" applyBorder="1" applyAlignment="1">
      <alignment horizontal="left" vertical="center"/>
    </xf>
    <xf numFmtId="0" fontId="27" fillId="0" borderId="17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6" fillId="0" borderId="12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 wrapText="1"/>
    </xf>
    <xf numFmtId="0" fontId="19" fillId="0" borderId="19" xfId="4" applyFont="1" applyBorder="1" applyAlignment="1">
      <alignment horizontal="left" vertical="center" wrapText="1"/>
    </xf>
    <xf numFmtId="0" fontId="19" fillId="0" borderId="33" xfId="4" applyFont="1" applyBorder="1" applyAlignment="1">
      <alignment horizontal="left" vertical="center" wrapText="1"/>
    </xf>
    <xf numFmtId="49" fontId="27" fillId="0" borderId="13" xfId="4" applyNumberFormat="1" applyFont="1" applyBorder="1" applyAlignment="1">
      <alignment horizontal="center" vertical="center"/>
    </xf>
    <xf numFmtId="49" fontId="27" fillId="0" borderId="14" xfId="4" applyNumberFormat="1" applyFont="1" applyBorder="1" applyAlignment="1">
      <alignment horizontal="center" vertical="center"/>
    </xf>
    <xf numFmtId="0" fontId="27" fillId="0" borderId="15" xfId="4" applyFont="1" applyBorder="1" applyAlignment="1">
      <alignment horizontal="left" vertical="center"/>
    </xf>
    <xf numFmtId="0" fontId="29" fillId="0" borderId="14" xfId="4" applyFont="1" applyBorder="1" applyAlignment="1">
      <alignment horizontal="left" vertical="center"/>
    </xf>
    <xf numFmtId="14" fontId="27" fillId="0" borderId="13" xfId="4" applyNumberFormat="1" applyFont="1" applyBorder="1" applyAlignment="1">
      <alignment horizontal="left" vertical="center"/>
    </xf>
    <xf numFmtId="14" fontId="27" fillId="0" borderId="14" xfId="4" applyNumberFormat="1" applyFont="1" applyBorder="1" applyAlignment="1">
      <alignment horizontal="left" vertical="center"/>
    </xf>
    <xf numFmtId="0" fontId="25" fillId="0" borderId="10" xfId="4" applyFont="1" applyBorder="1" applyAlignment="1">
      <alignment horizontal="center" vertical="top"/>
    </xf>
    <xf numFmtId="0" fontId="52" fillId="0" borderId="32" xfId="4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4" fontId="18" fillId="0" borderId="0" xfId="5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17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2" xfId="4" applyFont="1" applyBorder="1" applyAlignment="1">
      <alignment horizontal="right" vertical="center"/>
    </xf>
    <xf numFmtId="0" fontId="19" fillId="0" borderId="21" xfId="4" applyFont="1" applyBorder="1" applyAlignment="1">
      <alignment horizontal="right" vertical="center"/>
    </xf>
    <xf numFmtId="0" fontId="19" fillId="0" borderId="25" xfId="4" applyFont="1" applyBorder="1" applyAlignment="1">
      <alignment horizontal="right" vertical="center"/>
    </xf>
    <xf numFmtId="0" fontId="29" fillId="0" borderId="11" xfId="4" applyFont="1" applyBorder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13" fillId="0" borderId="17" xfId="4" applyBorder="1" applyAlignment="1">
      <alignment horizontal="center" vertical="center"/>
    </xf>
    <xf numFmtId="0" fontId="13" fillId="0" borderId="27" xfId="4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9" fillId="0" borderId="14" xfId="4" applyFont="1" applyBorder="1" applyAlignment="1">
      <alignment horizontal="left" vertical="center" wrapText="1"/>
    </xf>
    <xf numFmtId="0" fontId="19" fillId="0" borderId="15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26" fillId="0" borderId="18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6" fillId="0" borderId="17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58" fontId="19" fillId="0" borderId="13" xfId="4" applyNumberFormat="1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49" fontId="20" fillId="0" borderId="2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7" fillId="7" borderId="22" xfId="4" applyFont="1" applyFill="1" applyBorder="1" applyAlignment="1">
      <alignment horizontal="left" vertical="center"/>
    </xf>
    <xf numFmtId="0" fontId="27" fillId="7" borderId="21" xfId="4" applyFont="1" applyFill="1" applyBorder="1" applyAlignment="1">
      <alignment horizontal="left" vertical="center"/>
    </xf>
    <xf numFmtId="0" fontId="27" fillId="7" borderId="29" xfId="4" applyFont="1" applyFill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212" customWidth="1"/>
    <col min="3" max="3" width="10.125" customWidth="1"/>
  </cols>
  <sheetData>
    <row r="1" spans="1:2" ht="21" customHeight="1" x14ac:dyDescent="0.15">
      <c r="A1" s="213"/>
      <c r="B1" s="214" t="s">
        <v>0</v>
      </c>
    </row>
    <row r="2" spans="1:2" x14ac:dyDescent="0.15">
      <c r="A2" s="5">
        <v>1</v>
      </c>
      <c r="B2" s="215" t="s">
        <v>1</v>
      </c>
    </row>
    <row r="3" spans="1:2" x14ac:dyDescent="0.15">
      <c r="A3" s="5">
        <v>2</v>
      </c>
      <c r="B3" s="215" t="s">
        <v>2</v>
      </c>
    </row>
    <row r="4" spans="1:2" x14ac:dyDescent="0.15">
      <c r="A4" s="5">
        <v>3</v>
      </c>
      <c r="B4" s="215" t="s">
        <v>3</v>
      </c>
    </row>
    <row r="5" spans="1:2" x14ac:dyDescent="0.15">
      <c r="A5" s="5">
        <v>4</v>
      </c>
      <c r="B5" s="215" t="s">
        <v>4</v>
      </c>
    </row>
    <row r="6" spans="1:2" x14ac:dyDescent="0.15">
      <c r="A6" s="5">
        <v>5</v>
      </c>
      <c r="B6" s="215" t="s">
        <v>5</v>
      </c>
    </row>
    <row r="7" spans="1:2" x14ac:dyDescent="0.15">
      <c r="A7" s="5">
        <v>6</v>
      </c>
      <c r="B7" s="215" t="s">
        <v>6</v>
      </c>
    </row>
    <row r="8" spans="1:2" s="211" customFormat="1" ht="15" customHeight="1" x14ac:dyDescent="0.15">
      <c r="A8" s="216">
        <v>7</v>
      </c>
      <c r="B8" s="217" t="s">
        <v>7</v>
      </c>
    </row>
    <row r="9" spans="1:2" ht="18.95" customHeight="1" x14ac:dyDescent="0.15">
      <c r="A9" s="213"/>
      <c r="B9" s="218" t="s">
        <v>8</v>
      </c>
    </row>
    <row r="10" spans="1:2" ht="15.95" customHeight="1" x14ac:dyDescent="0.15">
      <c r="A10" s="5">
        <v>1</v>
      </c>
      <c r="B10" s="219" t="s">
        <v>9</v>
      </c>
    </row>
    <row r="11" spans="1:2" x14ac:dyDescent="0.15">
      <c r="A11" s="5">
        <v>2</v>
      </c>
      <c r="B11" s="215" t="s">
        <v>10</v>
      </c>
    </row>
    <row r="12" spans="1:2" x14ac:dyDescent="0.15">
      <c r="A12" s="5">
        <v>3</v>
      </c>
      <c r="B12" s="217" t="s">
        <v>11</v>
      </c>
    </row>
    <row r="13" spans="1:2" x14ac:dyDescent="0.15">
      <c r="A13" s="5">
        <v>4</v>
      </c>
      <c r="B13" s="215" t="s">
        <v>12</v>
      </c>
    </row>
    <row r="14" spans="1:2" x14ac:dyDescent="0.15">
      <c r="A14" s="5">
        <v>5</v>
      </c>
      <c r="B14" s="215" t="s">
        <v>13</v>
      </c>
    </row>
    <row r="15" spans="1:2" x14ac:dyDescent="0.15">
      <c r="A15" s="5">
        <v>6</v>
      </c>
      <c r="B15" s="215" t="s">
        <v>14</v>
      </c>
    </row>
    <row r="16" spans="1:2" x14ac:dyDescent="0.15">
      <c r="A16" s="5">
        <v>7</v>
      </c>
      <c r="B16" s="215" t="s">
        <v>15</v>
      </c>
    </row>
    <row r="17" spans="1:2" x14ac:dyDescent="0.15">
      <c r="A17" s="5">
        <v>8</v>
      </c>
      <c r="B17" s="215" t="s">
        <v>16</v>
      </c>
    </row>
    <row r="18" spans="1:2" x14ac:dyDescent="0.15">
      <c r="A18" s="5">
        <v>9</v>
      </c>
      <c r="B18" s="215" t="s">
        <v>17</v>
      </c>
    </row>
    <row r="19" spans="1:2" x14ac:dyDescent="0.15">
      <c r="A19" s="5"/>
      <c r="B19" s="215"/>
    </row>
    <row r="20" spans="1:2" ht="20.25" x14ac:dyDescent="0.15">
      <c r="A20" s="213"/>
      <c r="B20" s="214" t="s">
        <v>18</v>
      </c>
    </row>
    <row r="21" spans="1:2" x14ac:dyDescent="0.15">
      <c r="A21" s="5">
        <v>1</v>
      </c>
      <c r="B21" s="215" t="s">
        <v>19</v>
      </c>
    </row>
    <row r="22" spans="1:2" x14ac:dyDescent="0.15">
      <c r="A22" s="5">
        <v>2</v>
      </c>
      <c r="B22" s="215" t="s">
        <v>20</v>
      </c>
    </row>
    <row r="23" spans="1:2" x14ac:dyDescent="0.15">
      <c r="A23" s="5">
        <v>3</v>
      </c>
      <c r="B23" s="215" t="s">
        <v>21</v>
      </c>
    </row>
    <row r="24" spans="1:2" x14ac:dyDescent="0.15">
      <c r="A24" s="5">
        <v>4</v>
      </c>
      <c r="B24" s="215" t="s">
        <v>22</v>
      </c>
    </row>
    <row r="25" spans="1:2" x14ac:dyDescent="0.15">
      <c r="A25" s="5">
        <v>5</v>
      </c>
      <c r="B25" s="215" t="s">
        <v>23</v>
      </c>
    </row>
    <row r="26" spans="1:2" x14ac:dyDescent="0.15">
      <c r="A26" s="5">
        <v>6</v>
      </c>
      <c r="B26" s="215" t="s">
        <v>24</v>
      </c>
    </row>
    <row r="27" spans="1:2" x14ac:dyDescent="0.15">
      <c r="A27" s="5">
        <v>7</v>
      </c>
      <c r="B27" s="215" t="s">
        <v>25</v>
      </c>
    </row>
    <row r="28" spans="1:2" x14ac:dyDescent="0.15">
      <c r="A28" s="5"/>
      <c r="B28" s="215"/>
    </row>
    <row r="29" spans="1:2" ht="20.25" x14ac:dyDescent="0.15">
      <c r="A29" s="213"/>
      <c r="B29" s="214" t="s">
        <v>26</v>
      </c>
    </row>
    <row r="30" spans="1:2" x14ac:dyDescent="0.15">
      <c r="A30" s="5">
        <v>1</v>
      </c>
      <c r="B30" s="215" t="s">
        <v>27</v>
      </c>
    </row>
    <row r="31" spans="1:2" x14ac:dyDescent="0.15">
      <c r="A31" s="5">
        <v>2</v>
      </c>
      <c r="B31" s="215" t="s">
        <v>28</v>
      </c>
    </row>
    <row r="32" spans="1:2" x14ac:dyDescent="0.15">
      <c r="A32" s="5">
        <v>3</v>
      </c>
      <c r="B32" s="215" t="s">
        <v>29</v>
      </c>
    </row>
    <row r="33" spans="1:2" ht="28.5" x14ac:dyDescent="0.15">
      <c r="A33" s="5">
        <v>4</v>
      </c>
      <c r="B33" s="215" t="s">
        <v>30</v>
      </c>
    </row>
    <row r="34" spans="1:2" x14ac:dyDescent="0.15">
      <c r="A34" s="5">
        <v>5</v>
      </c>
      <c r="B34" s="215" t="s">
        <v>31</v>
      </c>
    </row>
    <row r="35" spans="1:2" x14ac:dyDescent="0.15">
      <c r="A35" s="5">
        <v>6</v>
      </c>
      <c r="B35" s="215" t="s">
        <v>32</v>
      </c>
    </row>
    <row r="36" spans="1:2" x14ac:dyDescent="0.15">
      <c r="A36" s="5">
        <v>7</v>
      </c>
      <c r="B36" s="215" t="s">
        <v>33</v>
      </c>
    </row>
    <row r="37" spans="1:2" x14ac:dyDescent="0.15">
      <c r="A37" s="5"/>
      <c r="B37" s="215"/>
    </row>
    <row r="39" spans="1:2" x14ac:dyDescent="0.15">
      <c r="A39" s="220" t="s">
        <v>34</v>
      </c>
      <c r="B39" s="221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5" sqref="C5:F6"/>
    </sheetView>
  </sheetViews>
  <sheetFormatPr defaultColWidth="9" defaultRowHeight="14.25" x14ac:dyDescent="0.1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420" t="s">
        <v>295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s="1" customFormat="1" ht="16.5" x14ac:dyDescent="0.3">
      <c r="A2" s="431" t="s">
        <v>273</v>
      </c>
      <c r="B2" s="432" t="s">
        <v>278</v>
      </c>
      <c r="C2" s="432" t="s">
        <v>274</v>
      </c>
      <c r="D2" s="432" t="s">
        <v>275</v>
      </c>
      <c r="E2" s="432" t="s">
        <v>276</v>
      </c>
      <c r="F2" s="432" t="s">
        <v>277</v>
      </c>
      <c r="G2" s="431" t="s">
        <v>296</v>
      </c>
      <c r="H2" s="431"/>
      <c r="I2" s="431" t="s">
        <v>297</v>
      </c>
      <c r="J2" s="431"/>
      <c r="K2" s="435" t="s">
        <v>298</v>
      </c>
      <c r="L2" s="437" t="s">
        <v>299</v>
      </c>
      <c r="M2" s="439" t="s">
        <v>300</v>
      </c>
    </row>
    <row r="3" spans="1:13" s="1" customFormat="1" ht="16.5" x14ac:dyDescent="0.3">
      <c r="A3" s="431"/>
      <c r="B3" s="433"/>
      <c r="C3" s="433"/>
      <c r="D3" s="433"/>
      <c r="E3" s="433"/>
      <c r="F3" s="433"/>
      <c r="G3" s="3" t="s">
        <v>301</v>
      </c>
      <c r="H3" s="3" t="s">
        <v>302</v>
      </c>
      <c r="I3" s="3" t="s">
        <v>301</v>
      </c>
      <c r="J3" s="3" t="s">
        <v>302</v>
      </c>
      <c r="K3" s="436"/>
      <c r="L3" s="438"/>
      <c r="M3" s="440"/>
    </row>
    <row r="4" spans="1:13" ht="24" customHeight="1" x14ac:dyDescent="0.15">
      <c r="A4" s="28">
        <v>1</v>
      </c>
      <c r="B4" s="11" t="s">
        <v>290</v>
      </c>
      <c r="C4" s="12">
        <v>231013518</v>
      </c>
      <c r="D4" s="13" t="s">
        <v>288</v>
      </c>
      <c r="E4" s="11" t="s">
        <v>116</v>
      </c>
      <c r="F4" s="14" t="s">
        <v>289</v>
      </c>
      <c r="G4" s="29">
        <v>-0.02</v>
      </c>
      <c r="H4" s="29">
        <v>-0.01</v>
      </c>
      <c r="I4" s="29">
        <v>-0.02</v>
      </c>
      <c r="J4" s="29">
        <v>-0.01</v>
      </c>
      <c r="K4" s="11"/>
      <c r="L4" s="28" t="s">
        <v>94</v>
      </c>
      <c r="M4" s="28" t="s">
        <v>303</v>
      </c>
    </row>
    <row r="5" spans="1:13" ht="24" customHeight="1" x14ac:dyDescent="0.15">
      <c r="A5" s="28">
        <v>2</v>
      </c>
      <c r="B5" s="11" t="s">
        <v>290</v>
      </c>
      <c r="C5" s="12">
        <v>231007528</v>
      </c>
      <c r="D5" s="13" t="s">
        <v>291</v>
      </c>
      <c r="E5" s="11" t="s">
        <v>118</v>
      </c>
      <c r="F5" s="14" t="s">
        <v>62</v>
      </c>
      <c r="G5" s="30">
        <v>-5.0000000000000001E-3</v>
      </c>
      <c r="H5" s="29">
        <v>-0.01</v>
      </c>
      <c r="I5" s="30">
        <v>-5.0000000000000001E-3</v>
      </c>
      <c r="J5" s="29">
        <v>0</v>
      </c>
      <c r="K5" s="5"/>
      <c r="L5" s="28" t="s">
        <v>94</v>
      </c>
      <c r="M5" s="28" t="s">
        <v>303</v>
      </c>
    </row>
    <row r="6" spans="1:13" ht="24" customHeight="1" x14ac:dyDescent="0.15">
      <c r="A6" s="28">
        <v>3</v>
      </c>
      <c r="B6" s="11" t="s">
        <v>290</v>
      </c>
      <c r="C6" s="12">
        <v>231007527</v>
      </c>
      <c r="D6" s="13" t="s">
        <v>291</v>
      </c>
      <c r="E6" s="11" t="s">
        <v>119</v>
      </c>
      <c r="F6" s="14" t="s">
        <v>62</v>
      </c>
      <c r="G6" s="29">
        <v>-0.01</v>
      </c>
      <c r="H6" s="29">
        <v>-0.02</v>
      </c>
      <c r="I6" s="29">
        <v>-0.01</v>
      </c>
      <c r="J6" s="30">
        <v>-5.0000000000000001E-3</v>
      </c>
      <c r="K6" s="5"/>
      <c r="L6" s="28" t="s">
        <v>94</v>
      </c>
      <c r="M6" s="28" t="s">
        <v>303</v>
      </c>
    </row>
    <row r="7" spans="1:13" ht="24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 x14ac:dyDescent="0.15">
      <c r="A9" s="421" t="s">
        <v>304</v>
      </c>
      <c r="B9" s="422"/>
      <c r="C9" s="422"/>
      <c r="D9" s="422"/>
      <c r="E9" s="424"/>
      <c r="F9" s="425"/>
      <c r="G9" s="427"/>
      <c r="H9" s="421" t="s">
        <v>293</v>
      </c>
      <c r="I9" s="422"/>
      <c r="J9" s="422"/>
      <c r="K9" s="424"/>
      <c r="L9" s="441"/>
      <c r="M9" s="442"/>
    </row>
    <row r="10" spans="1:13" ht="16.5" x14ac:dyDescent="0.15">
      <c r="A10" s="434" t="s">
        <v>305</v>
      </c>
      <c r="B10" s="434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3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I8" sqref="I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20" t="s">
        <v>306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1" customFormat="1" ht="15.95" customHeight="1" x14ac:dyDescent="0.3">
      <c r="A2" s="432" t="s">
        <v>307</v>
      </c>
      <c r="B2" s="432" t="s">
        <v>278</v>
      </c>
      <c r="C2" s="432" t="s">
        <v>274</v>
      </c>
      <c r="D2" s="432" t="s">
        <v>275</v>
      </c>
      <c r="E2" s="432" t="s">
        <v>276</v>
      </c>
      <c r="F2" s="432" t="s">
        <v>277</v>
      </c>
      <c r="G2" s="448" t="s">
        <v>308</v>
      </c>
      <c r="H2" s="449"/>
      <c r="I2" s="450"/>
      <c r="J2" s="448" t="s">
        <v>309</v>
      </c>
      <c r="K2" s="449"/>
      <c r="L2" s="450"/>
      <c r="M2" s="448" t="s">
        <v>310</v>
      </c>
      <c r="N2" s="449"/>
      <c r="O2" s="450"/>
      <c r="P2" s="448" t="s">
        <v>311</v>
      </c>
      <c r="Q2" s="449"/>
      <c r="R2" s="450"/>
      <c r="S2" s="449" t="s">
        <v>312</v>
      </c>
      <c r="T2" s="449"/>
      <c r="U2" s="450"/>
      <c r="V2" s="445" t="s">
        <v>313</v>
      </c>
      <c r="W2" s="445" t="s">
        <v>287</v>
      </c>
    </row>
    <row r="3" spans="1:23" s="1" customFormat="1" ht="16.5" x14ac:dyDescent="0.3">
      <c r="A3" s="433"/>
      <c r="B3" s="447"/>
      <c r="C3" s="447"/>
      <c r="D3" s="447"/>
      <c r="E3" s="447"/>
      <c r="F3" s="447"/>
      <c r="G3" s="3" t="s">
        <v>314</v>
      </c>
      <c r="H3" s="3" t="s">
        <v>68</v>
      </c>
      <c r="I3" s="3" t="s">
        <v>278</v>
      </c>
      <c r="J3" s="3" t="s">
        <v>314</v>
      </c>
      <c r="K3" s="3" t="s">
        <v>68</v>
      </c>
      <c r="L3" s="3" t="s">
        <v>278</v>
      </c>
      <c r="M3" s="3" t="s">
        <v>314</v>
      </c>
      <c r="N3" s="3" t="s">
        <v>68</v>
      </c>
      <c r="O3" s="3" t="s">
        <v>278</v>
      </c>
      <c r="P3" s="3" t="s">
        <v>314</v>
      </c>
      <c r="Q3" s="3" t="s">
        <v>68</v>
      </c>
      <c r="R3" s="3" t="s">
        <v>278</v>
      </c>
      <c r="S3" s="3" t="s">
        <v>314</v>
      </c>
      <c r="T3" s="3" t="s">
        <v>68</v>
      </c>
      <c r="U3" s="3" t="s">
        <v>278</v>
      </c>
      <c r="V3" s="446"/>
      <c r="W3" s="446"/>
    </row>
    <row r="4" spans="1:23" ht="21" customHeight="1" x14ac:dyDescent="0.15">
      <c r="A4" s="21" t="s">
        <v>315</v>
      </c>
      <c r="B4" s="13" t="s">
        <v>290</v>
      </c>
      <c r="C4" s="12">
        <v>231013518</v>
      </c>
      <c r="D4" s="13" t="s">
        <v>288</v>
      </c>
      <c r="E4" s="11" t="s">
        <v>116</v>
      </c>
      <c r="F4" s="14" t="s">
        <v>289</v>
      </c>
      <c r="G4" s="22"/>
      <c r="H4" s="23" t="s">
        <v>288</v>
      </c>
      <c r="I4" s="23" t="s">
        <v>290</v>
      </c>
      <c r="J4" s="27"/>
      <c r="K4" s="28" t="s">
        <v>316</v>
      </c>
      <c r="L4" s="28" t="s">
        <v>56</v>
      </c>
      <c r="M4" s="6"/>
      <c r="N4" s="6"/>
      <c r="O4" s="6"/>
      <c r="P4" s="6"/>
      <c r="Q4" s="6"/>
      <c r="R4" s="6"/>
      <c r="S4" s="6"/>
      <c r="T4" s="6"/>
      <c r="U4" s="6"/>
      <c r="V4" s="28" t="s">
        <v>317</v>
      </c>
      <c r="W4" s="6"/>
    </row>
    <row r="5" spans="1:23" ht="21" customHeight="1" x14ac:dyDescent="0.15">
      <c r="A5" s="21" t="s">
        <v>315</v>
      </c>
      <c r="B5" s="13" t="s">
        <v>290</v>
      </c>
      <c r="C5" s="12">
        <v>231007528</v>
      </c>
      <c r="D5" s="13" t="s">
        <v>291</v>
      </c>
      <c r="E5" s="11" t="s">
        <v>118</v>
      </c>
      <c r="F5" s="14" t="s">
        <v>62</v>
      </c>
      <c r="G5" s="24"/>
      <c r="H5" s="23" t="s">
        <v>288</v>
      </c>
      <c r="I5" s="23" t="s">
        <v>290</v>
      </c>
      <c r="J5" s="27"/>
      <c r="K5" s="28" t="s">
        <v>316</v>
      </c>
      <c r="L5" s="28" t="s">
        <v>56</v>
      </c>
      <c r="M5" s="24"/>
      <c r="N5" s="24"/>
      <c r="O5" s="24"/>
      <c r="P5" s="24"/>
      <c r="Q5" s="24"/>
      <c r="R5" s="24"/>
      <c r="S5" s="24"/>
      <c r="T5" s="24"/>
      <c r="U5" s="24"/>
      <c r="V5" s="6"/>
      <c r="W5" s="6"/>
    </row>
    <row r="6" spans="1:23" ht="24" customHeight="1" x14ac:dyDescent="0.15">
      <c r="A6" s="21" t="s">
        <v>315</v>
      </c>
      <c r="B6" s="13" t="s">
        <v>290</v>
      </c>
      <c r="C6" s="12">
        <v>231007527</v>
      </c>
      <c r="D6" s="13" t="s">
        <v>291</v>
      </c>
      <c r="E6" s="11" t="s">
        <v>119</v>
      </c>
      <c r="F6" s="14" t="s">
        <v>62</v>
      </c>
      <c r="G6" s="6"/>
      <c r="H6" s="23" t="s">
        <v>288</v>
      </c>
      <c r="I6" s="23" t="s">
        <v>290</v>
      </c>
      <c r="J6" s="27"/>
      <c r="K6" s="28" t="s">
        <v>316</v>
      </c>
      <c r="L6" s="28" t="s">
        <v>56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.95" customHeight="1" x14ac:dyDescent="0.15">
      <c r="A7" s="21"/>
      <c r="B7" s="21"/>
      <c r="C7" s="25"/>
      <c r="D7" s="26"/>
      <c r="E7" s="25"/>
      <c r="F7" s="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43"/>
      <c r="B8" s="443"/>
      <c r="C8" s="443"/>
      <c r="D8" s="443"/>
      <c r="E8" s="443"/>
      <c r="F8" s="44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44"/>
      <c r="B9" s="444"/>
      <c r="C9" s="444"/>
      <c r="D9" s="444"/>
      <c r="E9" s="444"/>
      <c r="F9" s="4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43"/>
      <c r="B10" s="443"/>
      <c r="C10" s="443"/>
      <c r="D10" s="443"/>
      <c r="E10" s="443"/>
      <c r="F10" s="44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44"/>
      <c r="B11" s="444"/>
      <c r="C11" s="444"/>
      <c r="D11" s="444"/>
      <c r="E11" s="444"/>
      <c r="F11" s="4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43"/>
      <c r="B12" s="443"/>
      <c r="C12" s="443"/>
      <c r="D12" s="443"/>
      <c r="E12" s="443"/>
      <c r="F12" s="44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15">
      <c r="A13" s="444"/>
      <c r="B13" s="444"/>
      <c r="C13" s="444"/>
      <c r="D13" s="444"/>
      <c r="E13" s="444"/>
      <c r="F13" s="44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 x14ac:dyDescent="0.15">
      <c r="A15" s="421" t="s">
        <v>318</v>
      </c>
      <c r="B15" s="422"/>
      <c r="C15" s="422"/>
      <c r="D15" s="422"/>
      <c r="E15" s="424"/>
      <c r="F15" s="425"/>
      <c r="G15" s="427"/>
      <c r="H15" s="20"/>
      <c r="I15" s="20"/>
      <c r="J15" s="421" t="s">
        <v>293</v>
      </c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4"/>
      <c r="V15" s="7"/>
      <c r="W15" s="9"/>
    </row>
    <row r="16" spans="1:23" ht="78" customHeight="1" x14ac:dyDescent="0.15">
      <c r="A16" s="428" t="s">
        <v>319</v>
      </c>
      <c r="B16" s="428"/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</row>
  </sheetData>
  <mergeCells count="36">
    <mergeCell ref="A1:W1"/>
    <mergeCell ref="G2:I2"/>
    <mergeCell ref="J2:L2"/>
    <mergeCell ref="M2:O2"/>
    <mergeCell ref="P2:R2"/>
    <mergeCell ref="S2:U2"/>
    <mergeCell ref="D2:D3"/>
    <mergeCell ref="F2:F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8:D9"/>
    <mergeCell ref="D10:D11"/>
    <mergeCell ref="D12:D13"/>
    <mergeCell ref="E2:E3"/>
    <mergeCell ref="E8:E9"/>
    <mergeCell ref="E10:E11"/>
    <mergeCell ref="E12:E13"/>
    <mergeCell ref="F8:F9"/>
    <mergeCell ref="F10:F11"/>
    <mergeCell ref="F12:F13"/>
    <mergeCell ref="V2:V3"/>
    <mergeCell ref="W2:W3"/>
  </mergeCells>
  <phoneticPr fontId="53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20" t="s">
        <v>320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1" customFormat="1" ht="16.5" x14ac:dyDescent="0.3">
      <c r="A2" s="16" t="s">
        <v>321</v>
      </c>
      <c r="B2" s="17" t="s">
        <v>274</v>
      </c>
      <c r="C2" s="17" t="s">
        <v>275</v>
      </c>
      <c r="D2" s="17" t="s">
        <v>276</v>
      </c>
      <c r="E2" s="17" t="s">
        <v>277</v>
      </c>
      <c r="F2" s="17" t="s">
        <v>278</v>
      </c>
      <c r="G2" s="16" t="s">
        <v>322</v>
      </c>
      <c r="H2" s="16" t="s">
        <v>323</v>
      </c>
      <c r="I2" s="16" t="s">
        <v>324</v>
      </c>
      <c r="J2" s="16" t="s">
        <v>323</v>
      </c>
      <c r="K2" s="16" t="s">
        <v>325</v>
      </c>
      <c r="L2" s="16" t="s">
        <v>323</v>
      </c>
      <c r="M2" s="17" t="s">
        <v>313</v>
      </c>
      <c r="N2" s="17" t="s">
        <v>287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8" t="s">
        <v>321</v>
      </c>
      <c r="B4" s="19" t="s">
        <v>326</v>
      </c>
      <c r="C4" s="19" t="s">
        <v>314</v>
      </c>
      <c r="D4" s="19" t="s">
        <v>276</v>
      </c>
      <c r="E4" s="17" t="s">
        <v>277</v>
      </c>
      <c r="F4" s="17" t="s">
        <v>278</v>
      </c>
      <c r="G4" s="16" t="s">
        <v>322</v>
      </c>
      <c r="H4" s="16" t="s">
        <v>323</v>
      </c>
      <c r="I4" s="16" t="s">
        <v>324</v>
      </c>
      <c r="J4" s="16" t="s">
        <v>323</v>
      </c>
      <c r="K4" s="16" t="s">
        <v>325</v>
      </c>
      <c r="L4" s="16" t="s">
        <v>323</v>
      </c>
      <c r="M4" s="17" t="s">
        <v>313</v>
      </c>
      <c r="N4" s="17" t="s">
        <v>287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21" t="s">
        <v>327</v>
      </c>
      <c r="B11" s="422"/>
      <c r="C11" s="422"/>
      <c r="D11" s="424"/>
      <c r="E11" s="425"/>
      <c r="F11" s="426"/>
      <c r="G11" s="427"/>
      <c r="H11" s="20"/>
      <c r="I11" s="421" t="s">
        <v>328</v>
      </c>
      <c r="J11" s="422"/>
      <c r="K11" s="422"/>
      <c r="L11" s="7"/>
      <c r="M11" s="7"/>
      <c r="N11" s="9"/>
    </row>
    <row r="12" spans="1:14" ht="16.5" x14ac:dyDescent="0.15">
      <c r="A12" s="428" t="s">
        <v>329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K22" sqref="K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20" t="s">
        <v>330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" customFormat="1" ht="16.5" x14ac:dyDescent="0.3">
      <c r="A2" s="3" t="s">
        <v>307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313</v>
      </c>
      <c r="L2" s="4" t="s">
        <v>287</v>
      </c>
    </row>
    <row r="3" spans="1:12" x14ac:dyDescent="0.15">
      <c r="A3" s="10" t="s">
        <v>335</v>
      </c>
      <c r="B3" s="11" t="s">
        <v>290</v>
      </c>
      <c r="C3" s="12">
        <v>231013518</v>
      </c>
      <c r="D3" s="13" t="s">
        <v>288</v>
      </c>
      <c r="E3" s="11" t="s">
        <v>116</v>
      </c>
      <c r="F3" s="14" t="s">
        <v>289</v>
      </c>
      <c r="G3" s="15" t="s">
        <v>336</v>
      </c>
      <c r="H3" s="6" t="s">
        <v>337</v>
      </c>
      <c r="I3" s="5"/>
      <c r="J3" s="5"/>
      <c r="K3" s="5" t="s">
        <v>338</v>
      </c>
      <c r="L3" s="6" t="s">
        <v>303</v>
      </c>
    </row>
    <row r="4" spans="1:12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 x14ac:dyDescent="0.15">
      <c r="A7" s="421" t="s">
        <v>339</v>
      </c>
      <c r="B7" s="422"/>
      <c r="C7" s="422"/>
      <c r="D7" s="422"/>
      <c r="E7" s="424"/>
      <c r="F7" s="425"/>
      <c r="G7" s="427"/>
      <c r="H7" s="421" t="s">
        <v>340</v>
      </c>
      <c r="I7" s="422"/>
      <c r="J7" s="422"/>
      <c r="K7" s="7"/>
      <c r="L7" s="9"/>
    </row>
    <row r="8" spans="1:12" ht="16.5" x14ac:dyDescent="0.15">
      <c r="A8" s="428" t="s">
        <v>341</v>
      </c>
      <c r="B8" s="428"/>
      <c r="C8" s="429"/>
      <c r="D8" s="429"/>
      <c r="E8" s="429"/>
      <c r="F8" s="429"/>
      <c r="G8" s="429"/>
      <c r="H8" s="429"/>
      <c r="I8" s="429"/>
      <c r="J8" s="429"/>
      <c r="K8" s="429"/>
      <c r="L8" s="429"/>
    </row>
  </sheetData>
  <mergeCells count="5">
    <mergeCell ref="A1:J1"/>
    <mergeCell ref="A7:E7"/>
    <mergeCell ref="F7:G7"/>
    <mergeCell ref="H7:J7"/>
    <mergeCell ref="A8:L8"/>
  </mergeCells>
  <phoneticPr fontId="53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20" t="s">
        <v>342</v>
      </c>
      <c r="B1" s="420"/>
      <c r="C1" s="420"/>
      <c r="D1" s="420"/>
      <c r="E1" s="420"/>
      <c r="F1" s="420"/>
      <c r="G1" s="420"/>
      <c r="H1" s="420"/>
      <c r="I1" s="420"/>
    </row>
    <row r="2" spans="1:9" s="1" customFormat="1" ht="16.5" x14ac:dyDescent="0.3">
      <c r="A2" s="431" t="s">
        <v>273</v>
      </c>
      <c r="B2" s="432" t="s">
        <v>278</v>
      </c>
      <c r="C2" s="432" t="s">
        <v>314</v>
      </c>
      <c r="D2" s="432" t="s">
        <v>276</v>
      </c>
      <c r="E2" s="432" t="s">
        <v>277</v>
      </c>
      <c r="F2" s="3" t="s">
        <v>343</v>
      </c>
      <c r="G2" s="3" t="s">
        <v>297</v>
      </c>
      <c r="H2" s="435" t="s">
        <v>298</v>
      </c>
      <c r="I2" s="439" t="s">
        <v>300</v>
      </c>
    </row>
    <row r="3" spans="1:9" s="1" customFormat="1" ht="16.5" x14ac:dyDescent="0.3">
      <c r="A3" s="431"/>
      <c r="B3" s="433"/>
      <c r="C3" s="433"/>
      <c r="D3" s="433"/>
      <c r="E3" s="433"/>
      <c r="F3" s="3" t="s">
        <v>344</v>
      </c>
      <c r="G3" s="3" t="s">
        <v>301</v>
      </c>
      <c r="H3" s="436"/>
      <c r="I3" s="440"/>
    </row>
    <row r="4" spans="1:9" x14ac:dyDescent="0.15">
      <c r="A4" s="5"/>
      <c r="B4" s="5"/>
      <c r="C4" s="6"/>
      <c r="D4" s="6"/>
      <c r="E4" s="6"/>
      <c r="F4" s="6"/>
      <c r="G4" s="6"/>
      <c r="H4" s="6"/>
      <c r="I4" s="6"/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21" t="s">
        <v>327</v>
      </c>
      <c r="B12" s="422"/>
      <c r="C12" s="422"/>
      <c r="D12" s="424"/>
      <c r="E12" s="8"/>
      <c r="F12" s="421" t="s">
        <v>328</v>
      </c>
      <c r="G12" s="422"/>
      <c r="H12" s="424"/>
      <c r="I12" s="9"/>
    </row>
    <row r="13" spans="1:9" ht="16.5" x14ac:dyDescent="0.15">
      <c r="A13" s="428" t="s">
        <v>345</v>
      </c>
      <c r="B13" s="428"/>
      <c r="C13" s="429"/>
      <c r="D13" s="429"/>
      <c r="E13" s="429"/>
      <c r="F13" s="429"/>
      <c r="G13" s="429"/>
      <c r="H13" s="429"/>
      <c r="I13" s="4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0" sqref="B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 x14ac:dyDescent="0.25">
      <c r="B3" s="199"/>
      <c r="C3" s="200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 x14ac:dyDescent="0.25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 x14ac:dyDescent="0.15">
      <c r="B5" s="202" t="s">
        <v>43</v>
      </c>
      <c r="C5" s="5">
        <v>13</v>
      </c>
      <c r="D5" s="5">
        <v>0</v>
      </c>
      <c r="E5" s="5">
        <v>1</v>
      </c>
      <c r="F5" s="203">
        <v>0</v>
      </c>
      <c r="G5" s="203">
        <v>1</v>
      </c>
      <c r="H5" s="5">
        <v>1</v>
      </c>
      <c r="I5" s="209">
        <v>2</v>
      </c>
    </row>
    <row r="6" spans="2:9" ht="27.95" customHeight="1" x14ac:dyDescent="0.15">
      <c r="B6" s="202" t="s">
        <v>44</v>
      </c>
      <c r="C6" s="5">
        <v>20</v>
      </c>
      <c r="D6" s="5">
        <v>0</v>
      </c>
      <c r="E6" s="5">
        <v>1</v>
      </c>
      <c r="F6" s="203">
        <v>1</v>
      </c>
      <c r="G6" s="203">
        <v>2</v>
      </c>
      <c r="H6" s="5">
        <v>2</v>
      </c>
      <c r="I6" s="209">
        <v>3</v>
      </c>
    </row>
    <row r="7" spans="2:9" ht="27.95" customHeight="1" x14ac:dyDescent="0.15">
      <c r="B7" s="202" t="s">
        <v>45</v>
      </c>
      <c r="C7" s="5">
        <v>32</v>
      </c>
      <c r="D7" s="5">
        <v>0</v>
      </c>
      <c r="E7" s="5">
        <v>1</v>
      </c>
      <c r="F7" s="203">
        <v>2</v>
      </c>
      <c r="G7" s="203">
        <v>3</v>
      </c>
      <c r="H7" s="5">
        <v>3</v>
      </c>
      <c r="I7" s="209">
        <v>4</v>
      </c>
    </row>
    <row r="8" spans="2:9" ht="27.95" customHeight="1" x14ac:dyDescent="0.15">
      <c r="B8" s="202" t="s">
        <v>46</v>
      </c>
      <c r="C8" s="5">
        <v>50</v>
      </c>
      <c r="D8" s="5">
        <v>1</v>
      </c>
      <c r="E8" s="5">
        <v>2</v>
      </c>
      <c r="F8" s="203">
        <v>3</v>
      </c>
      <c r="G8" s="203">
        <v>4</v>
      </c>
      <c r="H8" s="5">
        <v>5</v>
      </c>
      <c r="I8" s="209">
        <v>6</v>
      </c>
    </row>
    <row r="9" spans="2:9" ht="27.95" customHeight="1" x14ac:dyDescent="0.15">
      <c r="B9" s="202" t="s">
        <v>47</v>
      </c>
      <c r="C9" s="5">
        <v>80</v>
      </c>
      <c r="D9" s="5">
        <v>2</v>
      </c>
      <c r="E9" s="5">
        <v>3</v>
      </c>
      <c r="F9" s="203">
        <v>5</v>
      </c>
      <c r="G9" s="203">
        <v>6</v>
      </c>
      <c r="H9" s="5">
        <v>7</v>
      </c>
      <c r="I9" s="209">
        <v>8</v>
      </c>
    </row>
    <row r="10" spans="2:9" ht="27.95" customHeight="1" x14ac:dyDescent="0.15">
      <c r="B10" s="202" t="s">
        <v>48</v>
      </c>
      <c r="C10" s="5">
        <v>125</v>
      </c>
      <c r="D10" s="5">
        <v>3</v>
      </c>
      <c r="E10" s="5">
        <v>4</v>
      </c>
      <c r="F10" s="203">
        <v>7</v>
      </c>
      <c r="G10" s="203">
        <v>8</v>
      </c>
      <c r="H10" s="5">
        <v>10</v>
      </c>
      <c r="I10" s="209">
        <v>11</v>
      </c>
    </row>
    <row r="11" spans="2:9" ht="27.95" customHeight="1" x14ac:dyDescent="0.15">
      <c r="B11" s="202" t="s">
        <v>49</v>
      </c>
      <c r="C11" s="5">
        <v>200</v>
      </c>
      <c r="D11" s="5">
        <v>5</v>
      </c>
      <c r="E11" s="5">
        <v>6</v>
      </c>
      <c r="F11" s="203">
        <v>10</v>
      </c>
      <c r="G11" s="203">
        <v>11</v>
      </c>
      <c r="H11" s="5">
        <v>14</v>
      </c>
      <c r="I11" s="209">
        <v>15</v>
      </c>
    </row>
    <row r="12" spans="2:9" ht="27.95" customHeight="1" x14ac:dyDescent="0.15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 x14ac:dyDescent="0.15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19" zoomScaleNormal="100" workbookViewId="0">
      <selection activeCell="A36" sqref="A36:K39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4" ht="20.25" x14ac:dyDescent="0.15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4" ht="14.25" x14ac:dyDescent="0.15">
      <c r="A2" s="106" t="s">
        <v>53</v>
      </c>
      <c r="B2" s="299" t="s">
        <v>54</v>
      </c>
      <c r="C2" s="299"/>
      <c r="D2" s="300" t="s">
        <v>55</v>
      </c>
      <c r="E2" s="300"/>
      <c r="F2" s="299" t="s">
        <v>56</v>
      </c>
      <c r="G2" s="299"/>
      <c r="H2" s="107" t="s">
        <v>57</v>
      </c>
      <c r="I2" s="301" t="s">
        <v>56</v>
      </c>
      <c r="J2" s="301"/>
      <c r="K2" s="302"/>
    </row>
    <row r="3" spans="1:14" ht="14.25" x14ac:dyDescent="0.15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spans="1:14" ht="14.25" x14ac:dyDescent="0.15">
      <c r="A4" s="110" t="s">
        <v>61</v>
      </c>
      <c r="B4" s="290" t="s">
        <v>62</v>
      </c>
      <c r="C4" s="291"/>
      <c r="D4" s="284" t="s">
        <v>63</v>
      </c>
      <c r="E4" s="285"/>
      <c r="F4" s="282" t="s">
        <v>64</v>
      </c>
      <c r="G4" s="283"/>
      <c r="H4" s="284" t="s">
        <v>65</v>
      </c>
      <c r="I4" s="285"/>
      <c r="J4" s="67" t="s">
        <v>66</v>
      </c>
      <c r="K4" s="68" t="s">
        <v>67</v>
      </c>
    </row>
    <row r="5" spans="1:14" ht="14.25" x14ac:dyDescent="0.15">
      <c r="A5" s="112" t="s">
        <v>68</v>
      </c>
      <c r="B5" s="290" t="s">
        <v>69</v>
      </c>
      <c r="C5" s="291"/>
      <c r="D5" s="284" t="s">
        <v>70</v>
      </c>
      <c r="E5" s="285"/>
      <c r="F5" s="282">
        <v>45217</v>
      </c>
      <c r="G5" s="283"/>
      <c r="H5" s="284" t="s">
        <v>71</v>
      </c>
      <c r="I5" s="285"/>
      <c r="J5" s="67" t="s">
        <v>66</v>
      </c>
      <c r="K5" s="68" t="s">
        <v>67</v>
      </c>
    </row>
    <row r="6" spans="1:14" ht="14.25" x14ac:dyDescent="0.15">
      <c r="A6" s="110" t="s">
        <v>72</v>
      </c>
      <c r="B6" s="73">
        <v>3</v>
      </c>
      <c r="C6" s="172">
        <v>6</v>
      </c>
      <c r="D6" s="112" t="s">
        <v>73</v>
      </c>
      <c r="E6" s="122"/>
      <c r="F6" s="282">
        <v>45270</v>
      </c>
      <c r="G6" s="283"/>
      <c r="H6" s="284" t="s">
        <v>74</v>
      </c>
      <c r="I6" s="285"/>
      <c r="J6" s="67" t="s">
        <v>66</v>
      </c>
      <c r="K6" s="68" t="s">
        <v>67</v>
      </c>
    </row>
    <row r="7" spans="1:14" ht="14.25" x14ac:dyDescent="0.15">
      <c r="A7" s="110" t="s">
        <v>75</v>
      </c>
      <c r="B7" s="280">
        <v>10700</v>
      </c>
      <c r="C7" s="281"/>
      <c r="D7" s="112" t="s">
        <v>76</v>
      </c>
      <c r="E7" s="121"/>
      <c r="F7" s="282">
        <v>45275</v>
      </c>
      <c r="G7" s="283"/>
      <c r="H7" s="284" t="s">
        <v>77</v>
      </c>
      <c r="I7" s="285"/>
      <c r="J7" s="67" t="s">
        <v>66</v>
      </c>
      <c r="K7" s="68" t="s">
        <v>67</v>
      </c>
    </row>
    <row r="8" spans="1:14" ht="14.25" x14ac:dyDescent="0.15">
      <c r="A8" s="114" t="s">
        <v>78</v>
      </c>
      <c r="B8" s="286"/>
      <c r="C8" s="287"/>
      <c r="D8" s="251" t="s">
        <v>79</v>
      </c>
      <c r="E8" s="252"/>
      <c r="F8" s="288">
        <v>45280</v>
      </c>
      <c r="G8" s="289"/>
      <c r="H8" s="251" t="s">
        <v>80</v>
      </c>
      <c r="I8" s="252"/>
      <c r="J8" s="76" t="s">
        <v>66</v>
      </c>
      <c r="K8" s="115" t="s">
        <v>67</v>
      </c>
      <c r="N8" s="193"/>
    </row>
    <row r="9" spans="1:14" ht="14.25" x14ac:dyDescent="0.15">
      <c r="A9" s="274" t="s">
        <v>81</v>
      </c>
      <c r="B9" s="275"/>
      <c r="C9" s="275"/>
      <c r="D9" s="275"/>
      <c r="E9" s="275"/>
      <c r="F9" s="275"/>
      <c r="G9" s="275"/>
      <c r="H9" s="275"/>
      <c r="I9" s="275"/>
      <c r="J9" s="275"/>
      <c r="K9" s="276"/>
    </row>
    <row r="10" spans="1:14" ht="14.25" x14ac:dyDescent="0.15">
      <c r="A10" s="248" t="s">
        <v>82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4" ht="14.25" x14ac:dyDescent="0.15">
      <c r="A11" s="173" t="s">
        <v>83</v>
      </c>
      <c r="B11" s="174" t="s">
        <v>84</v>
      </c>
      <c r="C11" s="175" t="s">
        <v>85</v>
      </c>
      <c r="D11" s="176"/>
      <c r="E11" s="177" t="s">
        <v>86</v>
      </c>
      <c r="F11" s="174" t="s">
        <v>84</v>
      </c>
      <c r="G11" s="175" t="s">
        <v>85</v>
      </c>
      <c r="H11" s="175" t="s">
        <v>87</v>
      </c>
      <c r="I11" s="177" t="s">
        <v>88</v>
      </c>
      <c r="J11" s="174" t="s">
        <v>84</v>
      </c>
      <c r="K11" s="194" t="s">
        <v>85</v>
      </c>
    </row>
    <row r="12" spans="1:14" ht="14.25" x14ac:dyDescent="0.15">
      <c r="A12" s="112" t="s">
        <v>89</v>
      </c>
      <c r="B12" s="120" t="s">
        <v>84</v>
      </c>
      <c r="C12" s="67" t="s">
        <v>85</v>
      </c>
      <c r="D12" s="121"/>
      <c r="E12" s="122" t="s">
        <v>90</v>
      </c>
      <c r="F12" s="120" t="s">
        <v>84</v>
      </c>
      <c r="G12" s="67" t="s">
        <v>85</v>
      </c>
      <c r="H12" s="67" t="s">
        <v>87</v>
      </c>
      <c r="I12" s="122" t="s">
        <v>91</v>
      </c>
      <c r="J12" s="120" t="s">
        <v>84</v>
      </c>
      <c r="K12" s="68" t="s">
        <v>85</v>
      </c>
    </row>
    <row r="13" spans="1:14" ht="14.25" x14ac:dyDescent="0.15">
      <c r="A13" s="112" t="s">
        <v>92</v>
      </c>
      <c r="B13" s="120" t="s">
        <v>84</v>
      </c>
      <c r="C13" s="67" t="s">
        <v>85</v>
      </c>
      <c r="D13" s="121"/>
      <c r="E13" s="122" t="s">
        <v>93</v>
      </c>
      <c r="F13" s="67" t="s">
        <v>94</v>
      </c>
      <c r="G13" s="67" t="s">
        <v>95</v>
      </c>
      <c r="H13" s="67" t="s">
        <v>87</v>
      </c>
      <c r="I13" s="122" t="s">
        <v>96</v>
      </c>
      <c r="J13" s="120" t="s">
        <v>84</v>
      </c>
      <c r="K13" s="68" t="s">
        <v>85</v>
      </c>
    </row>
    <row r="14" spans="1:14" ht="14.25" x14ac:dyDescent="0.15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3"/>
    </row>
    <row r="15" spans="1:14" ht="14.25" x14ac:dyDescent="0.15">
      <c r="A15" s="248" t="s">
        <v>98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4" ht="14.25" x14ac:dyDescent="0.15">
      <c r="A16" s="178" t="s">
        <v>99</v>
      </c>
      <c r="B16" s="175" t="s">
        <v>94</v>
      </c>
      <c r="C16" s="175" t="s">
        <v>95</v>
      </c>
      <c r="D16" s="179"/>
      <c r="E16" s="180" t="s">
        <v>100</v>
      </c>
      <c r="F16" s="175" t="s">
        <v>94</v>
      </c>
      <c r="G16" s="175" t="s">
        <v>95</v>
      </c>
      <c r="H16" s="181"/>
      <c r="I16" s="180" t="s">
        <v>101</v>
      </c>
      <c r="J16" s="175" t="s">
        <v>94</v>
      </c>
      <c r="K16" s="194" t="s">
        <v>95</v>
      </c>
    </row>
    <row r="17" spans="1:22" ht="16.5" customHeight="1" x14ac:dyDescent="0.15">
      <c r="A17" s="124" t="s">
        <v>102</v>
      </c>
      <c r="B17" s="67" t="s">
        <v>94</v>
      </c>
      <c r="C17" s="67" t="s">
        <v>95</v>
      </c>
      <c r="D17" s="73"/>
      <c r="E17" s="125" t="s">
        <v>103</v>
      </c>
      <c r="F17" s="67" t="s">
        <v>94</v>
      </c>
      <c r="G17" s="67" t="s">
        <v>95</v>
      </c>
      <c r="H17" s="182"/>
      <c r="I17" s="125" t="s">
        <v>104</v>
      </c>
      <c r="J17" s="67" t="s">
        <v>94</v>
      </c>
      <c r="K17" s="68" t="s">
        <v>95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 x14ac:dyDescent="0.15">
      <c r="A18" s="277" t="s">
        <v>105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/>
    </row>
    <row r="19" spans="1:22" ht="18" customHeight="1" x14ac:dyDescent="0.15">
      <c r="A19" s="248" t="s">
        <v>106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 x14ac:dyDescent="0.15">
      <c r="A20" s="265" t="s">
        <v>107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22" ht="21.75" customHeight="1" x14ac:dyDescent="0.15">
      <c r="A21" s="183" t="s">
        <v>108</v>
      </c>
      <c r="B21" s="184" t="s">
        <v>109</v>
      </c>
      <c r="C21" s="184" t="s">
        <v>110</v>
      </c>
      <c r="D21" s="184" t="s">
        <v>111</v>
      </c>
      <c r="E21" s="184" t="s">
        <v>112</v>
      </c>
      <c r="F21" s="184" t="s">
        <v>113</v>
      </c>
      <c r="G21" s="184" t="s">
        <v>114</v>
      </c>
      <c r="H21" s="184"/>
      <c r="I21" s="196"/>
      <c r="J21" s="109"/>
      <c r="K21" s="92" t="s">
        <v>115</v>
      </c>
    </row>
    <row r="22" spans="1:22" ht="23.1" customHeight="1" x14ac:dyDescent="0.15">
      <c r="A22" s="6" t="s">
        <v>116</v>
      </c>
      <c r="B22" s="185"/>
      <c r="C22" s="185" t="s">
        <v>94</v>
      </c>
      <c r="D22" s="185" t="s">
        <v>94</v>
      </c>
      <c r="E22" s="185"/>
      <c r="F22" s="185" t="s">
        <v>94</v>
      </c>
      <c r="G22" s="185"/>
      <c r="H22" s="185"/>
      <c r="I22" s="185"/>
      <c r="J22" s="185"/>
      <c r="K22" s="197" t="s">
        <v>117</v>
      </c>
    </row>
    <row r="23" spans="1:22" ht="23.1" customHeight="1" x14ac:dyDescent="0.15">
      <c r="A23" s="6" t="s">
        <v>118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98"/>
    </row>
    <row r="24" spans="1:22" ht="23.1" customHeight="1" x14ac:dyDescent="0.15">
      <c r="A24" s="6" t="s">
        <v>119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98"/>
    </row>
    <row r="25" spans="1:22" ht="23.1" customHeight="1" x14ac:dyDescent="0.15">
      <c r="A25" s="186"/>
      <c r="B25" s="185"/>
      <c r="C25" s="185"/>
      <c r="D25" s="185"/>
      <c r="E25" s="185"/>
      <c r="F25" s="185"/>
      <c r="G25" s="185"/>
      <c r="H25" s="185"/>
      <c r="I25" s="185"/>
      <c r="J25" s="185"/>
      <c r="K25" s="89"/>
    </row>
    <row r="26" spans="1:22" ht="23.1" customHeight="1" x14ac:dyDescent="0.15">
      <c r="A26" s="113"/>
      <c r="B26" s="185"/>
      <c r="C26" s="185"/>
      <c r="D26" s="185"/>
      <c r="E26" s="185"/>
      <c r="F26" s="185"/>
      <c r="G26" s="185"/>
      <c r="H26" s="185"/>
      <c r="I26" s="185"/>
      <c r="J26" s="185"/>
      <c r="K26" s="89"/>
    </row>
    <row r="27" spans="1:22" ht="23.1" customHeight="1" x14ac:dyDescent="0.15">
      <c r="A27" s="113"/>
      <c r="B27" s="185"/>
      <c r="C27" s="185"/>
      <c r="D27" s="185"/>
      <c r="E27" s="185"/>
      <c r="F27" s="185"/>
      <c r="G27" s="185"/>
      <c r="H27" s="185"/>
      <c r="I27" s="185"/>
      <c r="J27" s="185"/>
      <c r="K27" s="89"/>
    </row>
    <row r="28" spans="1:22" ht="23.1" customHeight="1" x14ac:dyDescent="0.15">
      <c r="A28" s="123"/>
      <c r="B28" s="187"/>
      <c r="C28" s="187"/>
      <c r="D28" s="187"/>
      <c r="E28" s="187"/>
      <c r="F28" s="187"/>
      <c r="G28" s="187"/>
      <c r="H28" s="187"/>
      <c r="I28" s="187"/>
      <c r="J28" s="187"/>
      <c r="K28" s="90"/>
    </row>
    <row r="29" spans="1:22" ht="18" customHeight="1" x14ac:dyDescent="0.15">
      <c r="A29" s="254" t="s">
        <v>120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22" ht="18.75" customHeight="1" x14ac:dyDescent="0.15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22" ht="18.75" customHeight="1" x14ac:dyDescent="0.15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22" ht="18" customHeight="1" x14ac:dyDescent="0.15">
      <c r="A32" s="254" t="s">
        <v>121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14.25" x14ac:dyDescent="0.15">
      <c r="A33" s="257" t="s">
        <v>94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4.25" x14ac:dyDescent="0.15">
      <c r="A34" s="260" t="s">
        <v>122</v>
      </c>
      <c r="B34" s="261"/>
      <c r="C34" s="67" t="s">
        <v>66</v>
      </c>
      <c r="D34" s="67" t="s">
        <v>67</v>
      </c>
      <c r="E34" s="262" t="s">
        <v>123</v>
      </c>
      <c r="F34" s="263"/>
      <c r="G34" s="263"/>
      <c r="H34" s="263"/>
      <c r="I34" s="263"/>
      <c r="J34" s="263"/>
      <c r="K34" s="264"/>
    </row>
    <row r="35" spans="1:11" ht="14.25" x14ac:dyDescent="0.15">
      <c r="A35" s="230" t="s">
        <v>124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21" customHeight="1" x14ac:dyDescent="0.15">
      <c r="A36" s="239" t="s">
        <v>125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21" customHeight="1" x14ac:dyDescent="0.15">
      <c r="A37" s="242" t="s">
        <v>126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21" customHeight="1" x14ac:dyDescent="0.15">
      <c r="A38" s="242" t="s">
        <v>127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21" customHeight="1" x14ac:dyDescent="0.15">
      <c r="A39" s="242" t="s">
        <v>128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21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21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21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 x14ac:dyDescent="0.15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48" t="s">
        <v>130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 ht="14.25" x14ac:dyDescent="0.15">
      <c r="A45" s="178" t="s">
        <v>131</v>
      </c>
      <c r="B45" s="175" t="s">
        <v>94</v>
      </c>
      <c r="C45" s="175" t="s">
        <v>95</v>
      </c>
      <c r="D45" s="175" t="s">
        <v>87</v>
      </c>
      <c r="E45" s="180" t="s">
        <v>132</v>
      </c>
      <c r="F45" s="175" t="s">
        <v>94</v>
      </c>
      <c r="G45" s="175" t="s">
        <v>95</v>
      </c>
      <c r="H45" s="175" t="s">
        <v>87</v>
      </c>
      <c r="I45" s="180" t="s">
        <v>133</v>
      </c>
      <c r="J45" s="175" t="s">
        <v>94</v>
      </c>
      <c r="K45" s="194" t="s">
        <v>95</v>
      </c>
    </row>
    <row r="46" spans="1:11" ht="14.25" x14ac:dyDescent="0.15">
      <c r="A46" s="124" t="s">
        <v>86</v>
      </c>
      <c r="B46" s="67" t="s">
        <v>94</v>
      </c>
      <c r="C46" s="67" t="s">
        <v>95</v>
      </c>
      <c r="D46" s="67" t="s">
        <v>87</v>
      </c>
      <c r="E46" s="125" t="s">
        <v>93</v>
      </c>
      <c r="F46" s="67" t="s">
        <v>94</v>
      </c>
      <c r="G46" s="67" t="s">
        <v>95</v>
      </c>
      <c r="H46" s="67" t="s">
        <v>87</v>
      </c>
      <c r="I46" s="125" t="s">
        <v>104</v>
      </c>
      <c r="J46" s="67" t="s">
        <v>94</v>
      </c>
      <c r="K46" s="68" t="s">
        <v>95</v>
      </c>
    </row>
    <row r="47" spans="1:11" ht="14.25" x14ac:dyDescent="0.15">
      <c r="A47" s="251" t="s">
        <v>97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spans="1:11" ht="14.25" x14ac:dyDescent="0.15">
      <c r="A48" s="230" t="s">
        <v>134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88" t="s">
        <v>135</v>
      </c>
      <c r="B50" s="234" t="s">
        <v>136</v>
      </c>
      <c r="C50" s="234"/>
      <c r="D50" s="189" t="s">
        <v>137</v>
      </c>
      <c r="E50" s="190" t="s">
        <v>138</v>
      </c>
      <c r="F50" s="191" t="s">
        <v>139</v>
      </c>
      <c r="G50" s="192">
        <v>45221</v>
      </c>
      <c r="H50" s="235" t="s">
        <v>140</v>
      </c>
      <c r="I50" s="236"/>
      <c r="J50" s="237" t="s">
        <v>141</v>
      </c>
      <c r="K50" s="238"/>
    </row>
    <row r="51" spans="1:11" ht="14.25" x14ac:dyDescent="0.15">
      <c r="A51" s="230" t="s">
        <v>142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4.25" x14ac:dyDescent="0.15">
      <c r="A52" s="231" t="s">
        <v>143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4.25" x14ac:dyDescent="0.15">
      <c r="A53" s="188" t="s">
        <v>135</v>
      </c>
      <c r="B53" s="234" t="s">
        <v>136</v>
      </c>
      <c r="C53" s="234"/>
      <c r="D53" s="189" t="s">
        <v>137</v>
      </c>
      <c r="E53" s="190" t="s">
        <v>138</v>
      </c>
      <c r="F53" s="191" t="s">
        <v>144</v>
      </c>
      <c r="G53" s="192">
        <v>45221</v>
      </c>
      <c r="H53" s="235" t="s">
        <v>140</v>
      </c>
      <c r="I53" s="236"/>
      <c r="J53" s="237" t="s">
        <v>141</v>
      </c>
      <c r="K53" s="2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C6" sqref="C6:H17"/>
    </sheetView>
  </sheetViews>
  <sheetFormatPr defaultColWidth="9" defaultRowHeight="14.25" x14ac:dyDescent="0.1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30" customWidth="1"/>
    <col min="18" max="255" width="9" style="34"/>
    <col min="256" max="16384" width="9" style="2"/>
  </cols>
  <sheetData>
    <row r="1" spans="1:258" s="34" customFormat="1" ht="29.1" customHeight="1" x14ac:dyDescent="0.15">
      <c r="A1" s="303" t="s">
        <v>145</v>
      </c>
      <c r="B1" s="303"/>
      <c r="C1" s="304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6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 x14ac:dyDescent="0.15">
      <c r="A2" s="131" t="s">
        <v>61</v>
      </c>
      <c r="B2" s="306" t="s">
        <v>62</v>
      </c>
      <c r="C2" s="307"/>
      <c r="D2" s="308"/>
      <c r="E2" s="132" t="s">
        <v>68</v>
      </c>
      <c r="F2" s="309" t="s">
        <v>146</v>
      </c>
      <c r="G2" s="309"/>
      <c r="H2" s="309"/>
      <c r="I2" s="309"/>
      <c r="J2" s="320"/>
      <c r="K2" s="154" t="s">
        <v>57</v>
      </c>
      <c r="L2" s="310" t="s">
        <v>56</v>
      </c>
      <c r="M2" s="310"/>
      <c r="N2" s="310"/>
      <c r="O2" s="310"/>
      <c r="P2" s="311"/>
      <c r="Q2" s="1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 x14ac:dyDescent="0.15">
      <c r="A3" s="317" t="s">
        <v>147</v>
      </c>
      <c r="B3" s="312" t="s">
        <v>148</v>
      </c>
      <c r="C3" s="313"/>
      <c r="D3" s="312"/>
      <c r="E3" s="312"/>
      <c r="F3" s="312"/>
      <c r="G3" s="312"/>
      <c r="H3" s="312"/>
      <c r="I3" s="314"/>
      <c r="J3" s="321"/>
      <c r="K3" s="315" t="s">
        <v>149</v>
      </c>
      <c r="L3" s="315"/>
      <c r="M3" s="315"/>
      <c r="N3" s="315"/>
      <c r="O3" s="315"/>
      <c r="P3" s="316"/>
      <c r="Q3" s="16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 x14ac:dyDescent="0.15">
      <c r="A4" s="317"/>
      <c r="B4" s="318" t="s">
        <v>150</v>
      </c>
      <c r="C4" s="133" t="s">
        <v>109</v>
      </c>
      <c r="D4" s="133" t="s">
        <v>110</v>
      </c>
      <c r="E4" s="133" t="s">
        <v>111</v>
      </c>
      <c r="F4" s="133" t="s">
        <v>112</v>
      </c>
      <c r="G4" s="133" t="s">
        <v>113</v>
      </c>
      <c r="H4" s="134" t="s">
        <v>114</v>
      </c>
      <c r="I4" s="42" t="s">
        <v>151</v>
      </c>
      <c r="J4" s="321"/>
      <c r="K4" s="155" t="s">
        <v>152</v>
      </c>
      <c r="L4" s="156"/>
      <c r="M4" s="156" t="s">
        <v>110</v>
      </c>
      <c r="N4" s="156" t="s">
        <v>110</v>
      </c>
      <c r="O4" s="156"/>
      <c r="P4" s="156"/>
      <c r="Q4" s="16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 x14ac:dyDescent="0.15">
      <c r="A5" s="317"/>
      <c r="B5" s="319"/>
      <c r="C5" s="135" t="s">
        <v>153</v>
      </c>
      <c r="D5" s="135" t="s">
        <v>154</v>
      </c>
      <c r="E5" s="135" t="s">
        <v>155</v>
      </c>
      <c r="F5" s="135" t="s">
        <v>156</v>
      </c>
      <c r="G5" s="135" t="s">
        <v>157</v>
      </c>
      <c r="H5" s="136" t="s">
        <v>158</v>
      </c>
      <c r="I5" s="42" t="s">
        <v>159</v>
      </c>
      <c r="J5" s="322"/>
      <c r="K5" s="157"/>
      <c r="L5" s="158"/>
      <c r="M5" s="158" t="s">
        <v>160</v>
      </c>
      <c r="N5" s="158" t="s">
        <v>161</v>
      </c>
      <c r="O5" s="159"/>
      <c r="P5" s="158"/>
      <c r="Q5" s="1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 x14ac:dyDescent="0.15">
      <c r="A6" s="137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>
        <f>H6+1</f>
        <v>75</v>
      </c>
      <c r="J6" s="322"/>
      <c r="K6" s="160"/>
      <c r="L6" s="160"/>
      <c r="M6" s="161" t="s">
        <v>164</v>
      </c>
      <c r="N6" s="160" t="s">
        <v>164</v>
      </c>
      <c r="O6" s="160"/>
      <c r="P6" s="160"/>
      <c r="Q6" s="1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 x14ac:dyDescent="0.15">
      <c r="A7" s="137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>
        <f t="shared" ref="I7:I9" si="4">H7+6</f>
        <v>128</v>
      </c>
      <c r="J7" s="322"/>
      <c r="K7" s="160"/>
      <c r="L7" s="160"/>
      <c r="M7" s="160" t="s">
        <v>167</v>
      </c>
      <c r="N7" s="160" t="s">
        <v>167</v>
      </c>
      <c r="O7" s="160"/>
      <c r="P7" s="160"/>
      <c r="Q7" s="1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 x14ac:dyDescent="0.15">
      <c r="A8" s="137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>
        <f t="shared" si="4"/>
        <v>127</v>
      </c>
      <c r="J8" s="322"/>
      <c r="K8" s="160"/>
      <c r="L8" s="160"/>
      <c r="M8" s="160" t="s">
        <v>167</v>
      </c>
      <c r="N8" s="160" t="s">
        <v>167</v>
      </c>
      <c r="O8" s="160"/>
      <c r="P8" s="160"/>
      <c r="Q8" s="1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 x14ac:dyDescent="0.15">
      <c r="A9" s="137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>
        <f t="shared" si="4"/>
        <v>127</v>
      </c>
      <c r="J9" s="322"/>
      <c r="K9" s="160"/>
      <c r="L9" s="160"/>
      <c r="M9" s="160" t="s">
        <v>167</v>
      </c>
      <c r="N9" s="160" t="s">
        <v>167</v>
      </c>
      <c r="O9" s="160"/>
      <c r="P9" s="160"/>
      <c r="Q9" s="1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 x14ac:dyDescent="0.15">
      <c r="A10" s="137" t="s">
        <v>170</v>
      </c>
      <c r="B10" s="44" t="s">
        <v>163</v>
      </c>
      <c r="C10" s="44">
        <f>D10-1.2</f>
        <v>43.599999999999994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48.400000000000006</v>
      </c>
      <c r="H10" s="44">
        <f>G10+1.4</f>
        <v>49.800000000000004</v>
      </c>
      <c r="I10" s="44">
        <f>H10+1.4</f>
        <v>51.2</v>
      </c>
      <c r="J10" s="322"/>
      <c r="K10" s="160"/>
      <c r="L10" s="160"/>
      <c r="M10" s="160" t="s">
        <v>167</v>
      </c>
      <c r="N10" s="160" t="s">
        <v>167</v>
      </c>
      <c r="O10" s="160"/>
      <c r="P10" s="160"/>
      <c r="Q10" s="1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 x14ac:dyDescent="0.15">
      <c r="A11" s="137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I11" si="5">E11+0.5</f>
        <v>20.5</v>
      </c>
      <c r="G11" s="44">
        <f t="shared" si="5"/>
        <v>21</v>
      </c>
      <c r="H11" s="44">
        <f t="shared" si="5"/>
        <v>21.5</v>
      </c>
      <c r="I11" s="44">
        <f t="shared" si="5"/>
        <v>22</v>
      </c>
      <c r="J11" s="322"/>
      <c r="K11" s="160"/>
      <c r="L11" s="160"/>
      <c r="M11" s="160" t="s">
        <v>164</v>
      </c>
      <c r="N11" s="160" t="s">
        <v>164</v>
      </c>
      <c r="O11" s="160"/>
      <c r="P11" s="160"/>
      <c r="Q11" s="1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 x14ac:dyDescent="0.15">
      <c r="A12" s="137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21.849999999999998</v>
      </c>
      <c r="I12" s="45">
        <f>H12+0.95</f>
        <v>22.799999999999997</v>
      </c>
      <c r="J12" s="322"/>
      <c r="K12" s="160"/>
      <c r="L12" s="160"/>
      <c r="M12" s="160" t="s">
        <v>175</v>
      </c>
      <c r="N12" s="160" t="s">
        <v>175</v>
      </c>
      <c r="O12" s="160"/>
      <c r="P12" s="160"/>
      <c r="Q12" s="1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 x14ac:dyDescent="0.15">
      <c r="A13" s="137" t="s">
        <v>176</v>
      </c>
      <c r="B13" s="44" t="s">
        <v>172</v>
      </c>
      <c r="C13" s="44">
        <f>D13-0.7</f>
        <v>15.600000000000001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19.349999999999998</v>
      </c>
      <c r="I13" s="44">
        <f>H13+0.95</f>
        <v>20.299999999999997</v>
      </c>
      <c r="J13" s="322"/>
      <c r="K13" s="160"/>
      <c r="L13" s="160"/>
      <c r="M13" s="160" t="s">
        <v>177</v>
      </c>
      <c r="N13" s="160" t="s">
        <v>177</v>
      </c>
      <c r="O13" s="160"/>
      <c r="P13" s="160"/>
      <c r="Q13" s="17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 x14ac:dyDescent="0.15">
      <c r="A14" s="137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>
        <v>23.5</v>
      </c>
      <c r="J14" s="322"/>
      <c r="K14" s="160"/>
      <c r="L14" s="160"/>
      <c r="M14" s="160" t="s">
        <v>167</v>
      </c>
      <c r="N14" s="160" t="s">
        <v>167</v>
      </c>
      <c r="O14" s="160"/>
      <c r="P14" s="160"/>
      <c r="Q14" s="1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 x14ac:dyDescent="0.15">
      <c r="A15" s="137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>
        <v>11.5</v>
      </c>
      <c r="J15" s="322"/>
      <c r="K15" s="160"/>
      <c r="L15" s="160"/>
      <c r="M15" s="160" t="s">
        <v>167</v>
      </c>
      <c r="N15" s="160" t="s">
        <v>167</v>
      </c>
      <c r="O15" s="160"/>
      <c r="P15" s="160"/>
      <c r="Q15" s="1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 x14ac:dyDescent="0.15">
      <c r="A16" s="137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>
        <f>H16+1.5</f>
        <v>50</v>
      </c>
      <c r="J16" s="322"/>
      <c r="K16" s="160"/>
      <c r="L16" s="160"/>
      <c r="M16" s="160" t="s">
        <v>181</v>
      </c>
      <c r="N16" s="160" t="s">
        <v>182</v>
      </c>
      <c r="O16" s="160"/>
      <c r="P16" s="160"/>
      <c r="Q16" s="1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 x14ac:dyDescent="0.15">
      <c r="A17" s="137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>
        <v>15</v>
      </c>
      <c r="J17" s="322"/>
      <c r="K17" s="160"/>
      <c r="L17" s="160"/>
      <c r="M17" s="160" t="s">
        <v>167</v>
      </c>
      <c r="N17" s="160" t="s">
        <v>167</v>
      </c>
      <c r="O17" s="160"/>
      <c r="P17" s="160"/>
      <c r="Q17" s="1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 x14ac:dyDescent="0.35">
      <c r="A18" s="138"/>
      <c r="B18" s="44"/>
      <c r="C18" s="44"/>
      <c r="D18" s="44"/>
      <c r="E18" s="44"/>
      <c r="F18" s="44"/>
      <c r="G18" s="139"/>
      <c r="H18" s="44"/>
      <c r="I18" s="162"/>
      <c r="J18" s="322"/>
      <c r="K18" s="160"/>
      <c r="L18" s="160"/>
      <c r="M18" s="160"/>
      <c r="N18" s="160"/>
      <c r="O18" s="160"/>
      <c r="P18" s="160"/>
      <c r="Q18" s="1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 x14ac:dyDescent="0.25">
      <c r="A19" s="140"/>
      <c r="B19" s="141"/>
      <c r="C19" s="142"/>
      <c r="D19" s="142"/>
      <c r="E19" s="143"/>
      <c r="F19" s="142"/>
      <c r="G19" s="142"/>
      <c r="H19" s="144"/>
      <c r="I19" s="142"/>
      <c r="J19" s="322"/>
      <c r="K19" s="160"/>
      <c r="L19" s="160"/>
      <c r="M19" s="160"/>
      <c r="N19" s="160"/>
      <c r="O19" s="160"/>
      <c r="P19" s="160"/>
      <c r="Q19" s="1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 x14ac:dyDescent="0.15">
      <c r="A20" s="145"/>
      <c r="B20" s="146"/>
      <c r="C20" s="147"/>
      <c r="D20" s="147"/>
      <c r="E20" s="143"/>
      <c r="F20" s="148"/>
      <c r="G20" s="148"/>
      <c r="H20" s="149"/>
      <c r="I20" s="142"/>
      <c r="J20" s="322"/>
      <c r="K20" s="160"/>
      <c r="L20" s="160"/>
      <c r="M20" s="160"/>
      <c r="N20" s="160"/>
      <c r="O20" s="160"/>
      <c r="P20" s="160"/>
      <c r="Q20" s="1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 x14ac:dyDescent="0.15">
      <c r="A21" s="150"/>
      <c r="B21" s="151"/>
      <c r="C21" s="152"/>
      <c r="D21" s="152"/>
      <c r="E21" s="153"/>
      <c r="F21" s="152"/>
      <c r="G21" s="152"/>
      <c r="H21" s="152"/>
      <c r="I21" s="152"/>
      <c r="J21" s="323"/>
      <c r="K21" s="163"/>
      <c r="L21" s="163"/>
      <c r="M21" s="164"/>
      <c r="N21" s="163"/>
      <c r="O21" s="163"/>
      <c r="P21" s="164"/>
      <c r="Q21" s="1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 x14ac:dyDescent="0.15">
      <c r="A22" s="49"/>
      <c r="B22" s="49"/>
      <c r="C22" s="49"/>
      <c r="D22" s="49"/>
      <c r="E22" s="50"/>
      <c r="F22" s="49"/>
      <c r="G22" s="49"/>
      <c r="H22" s="49"/>
      <c r="I22" s="55"/>
      <c r="Q22" s="16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 x14ac:dyDescent="0.15">
      <c r="A23" s="51" t="s">
        <v>184</v>
      </c>
      <c r="B23" s="51"/>
      <c r="C23" s="52"/>
      <c r="D23" s="52"/>
      <c r="Q23" s="16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 x14ac:dyDescent="0.15">
      <c r="C24" s="35"/>
      <c r="D24" s="35"/>
      <c r="K24" s="56" t="s">
        <v>185</v>
      </c>
      <c r="L24" s="57">
        <v>45221</v>
      </c>
      <c r="M24" s="56" t="s">
        <v>186</v>
      </c>
      <c r="N24" s="56" t="s">
        <v>138</v>
      </c>
      <c r="O24" s="56" t="s">
        <v>187</v>
      </c>
      <c r="P24" s="34" t="s">
        <v>141</v>
      </c>
      <c r="Q24" s="16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28" zoomScaleNormal="100" zoomScaleSheetLayoutView="100" workbookViewId="0">
      <selection activeCell="N36" sqref="N36"/>
    </sheetView>
  </sheetViews>
  <sheetFormatPr defaultColWidth="10" defaultRowHeight="16.5" customHeight="1" x14ac:dyDescent="0.15"/>
  <cols>
    <col min="1" max="1" width="10.875" style="61" customWidth="1"/>
    <col min="2" max="6" width="10" style="61"/>
    <col min="7" max="7" width="10.125" style="61"/>
    <col min="8" max="16384" width="10" style="61"/>
  </cols>
  <sheetData>
    <row r="1" spans="1:11" ht="22.5" customHeight="1" x14ac:dyDescent="0.15">
      <c r="A1" s="369" t="s">
        <v>188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7.25" customHeight="1" x14ac:dyDescent="0.15">
      <c r="A2" s="106" t="s">
        <v>53</v>
      </c>
      <c r="B2" s="370" t="s">
        <v>346</v>
      </c>
      <c r="C2" s="299"/>
      <c r="D2" s="300" t="s">
        <v>55</v>
      </c>
      <c r="E2" s="300"/>
      <c r="F2" s="370" t="s">
        <v>347</v>
      </c>
      <c r="G2" s="299"/>
      <c r="H2" s="107" t="s">
        <v>57</v>
      </c>
      <c r="I2" s="301" t="s">
        <v>56</v>
      </c>
      <c r="J2" s="301"/>
      <c r="K2" s="302"/>
    </row>
    <row r="3" spans="1:11" ht="16.5" customHeight="1" x14ac:dyDescent="0.15">
      <c r="A3" s="292" t="s">
        <v>58</v>
      </c>
      <c r="B3" s="293"/>
      <c r="C3" s="294"/>
      <c r="D3" s="295" t="s">
        <v>59</v>
      </c>
      <c r="E3" s="296"/>
      <c r="F3" s="296"/>
      <c r="G3" s="297"/>
      <c r="H3" s="295" t="s">
        <v>60</v>
      </c>
      <c r="I3" s="296"/>
      <c r="J3" s="296"/>
      <c r="K3" s="297"/>
    </row>
    <row r="4" spans="1:11" ht="16.5" customHeight="1" x14ac:dyDescent="0.15">
      <c r="A4" s="110" t="s">
        <v>61</v>
      </c>
      <c r="B4" s="290" t="s">
        <v>62</v>
      </c>
      <c r="C4" s="291"/>
      <c r="D4" s="284" t="s">
        <v>63</v>
      </c>
      <c r="E4" s="285"/>
      <c r="F4" s="367" t="s">
        <v>189</v>
      </c>
      <c r="G4" s="368"/>
      <c r="H4" s="284" t="s">
        <v>190</v>
      </c>
      <c r="I4" s="285"/>
      <c r="J4" s="67" t="s">
        <v>66</v>
      </c>
      <c r="K4" s="68" t="s">
        <v>67</v>
      </c>
    </row>
    <row r="5" spans="1:11" ht="16.5" customHeight="1" x14ac:dyDescent="0.15">
      <c r="A5" s="112" t="s">
        <v>68</v>
      </c>
      <c r="B5" s="290" t="s">
        <v>69</v>
      </c>
      <c r="C5" s="291"/>
      <c r="D5" s="284" t="s">
        <v>191</v>
      </c>
      <c r="E5" s="285"/>
      <c r="F5" s="363" t="s">
        <v>192</v>
      </c>
      <c r="G5" s="364"/>
      <c r="H5" s="284" t="s">
        <v>193</v>
      </c>
      <c r="I5" s="285"/>
      <c r="J5" s="67" t="s">
        <v>66</v>
      </c>
      <c r="K5" s="68" t="s">
        <v>67</v>
      </c>
    </row>
    <row r="6" spans="1:11" ht="16.5" customHeight="1" x14ac:dyDescent="0.15">
      <c r="A6" s="110" t="s">
        <v>72</v>
      </c>
      <c r="B6" s="71">
        <v>3</v>
      </c>
      <c r="C6" s="94">
        <v>6</v>
      </c>
      <c r="D6" s="284" t="s">
        <v>194</v>
      </c>
      <c r="E6" s="285"/>
      <c r="F6" s="363" t="s">
        <v>195</v>
      </c>
      <c r="G6" s="364"/>
      <c r="H6" s="284" t="s">
        <v>196</v>
      </c>
      <c r="I6" s="285"/>
      <c r="J6" s="285"/>
      <c r="K6" s="366"/>
    </row>
    <row r="7" spans="1:11" ht="16.5" customHeight="1" x14ac:dyDescent="0.15">
      <c r="A7" s="110" t="s">
        <v>75</v>
      </c>
      <c r="B7" s="290">
        <v>10700</v>
      </c>
      <c r="C7" s="291"/>
      <c r="D7" s="110" t="s">
        <v>197</v>
      </c>
      <c r="E7" s="111"/>
      <c r="F7" s="363" t="s">
        <v>198</v>
      </c>
      <c r="G7" s="364"/>
      <c r="H7" s="365"/>
      <c r="I7" s="290"/>
      <c r="J7" s="290"/>
      <c r="K7" s="291"/>
    </row>
    <row r="8" spans="1:11" ht="16.5" customHeight="1" x14ac:dyDescent="0.15">
      <c r="A8" s="114" t="s">
        <v>78</v>
      </c>
      <c r="B8" s="344" t="s">
        <v>199</v>
      </c>
      <c r="C8" s="345"/>
      <c r="D8" s="251" t="s">
        <v>79</v>
      </c>
      <c r="E8" s="252"/>
      <c r="F8" s="288">
        <v>45280</v>
      </c>
      <c r="G8" s="289"/>
      <c r="H8" s="251"/>
      <c r="I8" s="252"/>
      <c r="J8" s="252"/>
      <c r="K8" s="253"/>
    </row>
    <row r="9" spans="1:11" ht="16.5" customHeight="1" x14ac:dyDescent="0.15">
      <c r="A9" s="333" t="s">
        <v>200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spans="1:11" ht="16.5" customHeight="1" x14ac:dyDescent="0.15">
      <c r="A10" s="116" t="s">
        <v>83</v>
      </c>
      <c r="B10" s="117" t="s">
        <v>84</v>
      </c>
      <c r="C10" s="63" t="s">
        <v>85</v>
      </c>
      <c r="D10" s="118"/>
      <c r="E10" s="119" t="s">
        <v>88</v>
      </c>
      <c r="F10" s="117" t="s">
        <v>84</v>
      </c>
      <c r="G10" s="63" t="s">
        <v>85</v>
      </c>
      <c r="H10" s="117"/>
      <c r="I10" s="119" t="s">
        <v>86</v>
      </c>
      <c r="J10" s="117" t="s">
        <v>84</v>
      </c>
      <c r="K10" s="129" t="s">
        <v>85</v>
      </c>
    </row>
    <row r="11" spans="1:11" ht="16.5" customHeight="1" x14ac:dyDescent="0.15">
      <c r="A11" s="112" t="s">
        <v>89</v>
      </c>
      <c r="B11" s="120" t="s">
        <v>84</v>
      </c>
      <c r="C11" s="67" t="s">
        <v>85</v>
      </c>
      <c r="D11" s="121"/>
      <c r="E11" s="122" t="s">
        <v>91</v>
      </c>
      <c r="F11" s="120" t="s">
        <v>84</v>
      </c>
      <c r="G11" s="67" t="s">
        <v>85</v>
      </c>
      <c r="H11" s="120"/>
      <c r="I11" s="122" t="s">
        <v>96</v>
      </c>
      <c r="J11" s="120" t="s">
        <v>84</v>
      </c>
      <c r="K11" s="68" t="s">
        <v>85</v>
      </c>
    </row>
    <row r="12" spans="1:11" ht="16.5" customHeight="1" x14ac:dyDescent="0.15">
      <c r="A12" s="251" t="s">
        <v>123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3"/>
    </row>
    <row r="13" spans="1:11" ht="16.5" customHeight="1" x14ac:dyDescent="0.15">
      <c r="A13" s="350" t="s">
        <v>201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 x14ac:dyDescent="0.15">
      <c r="A14" s="360" t="s">
        <v>202</v>
      </c>
      <c r="B14" s="361"/>
      <c r="C14" s="361"/>
      <c r="D14" s="361"/>
      <c r="E14" s="361"/>
      <c r="F14" s="361"/>
      <c r="G14" s="361"/>
      <c r="H14" s="362"/>
      <c r="I14" s="348"/>
      <c r="J14" s="348"/>
      <c r="K14" s="349"/>
    </row>
    <row r="15" spans="1:11" ht="16.5" customHeight="1" x14ac:dyDescent="0.15">
      <c r="A15" s="353"/>
      <c r="B15" s="354"/>
      <c r="C15" s="354"/>
      <c r="D15" s="355"/>
      <c r="E15" s="356"/>
      <c r="F15" s="354"/>
      <c r="G15" s="354"/>
      <c r="H15" s="355"/>
      <c r="I15" s="357"/>
      <c r="J15" s="358"/>
      <c r="K15" s="359"/>
    </row>
    <row r="16" spans="1:11" ht="16.5" customHeight="1" x14ac:dyDescent="0.15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45"/>
    </row>
    <row r="17" spans="1:11" ht="16.5" customHeight="1" x14ac:dyDescent="0.15">
      <c r="A17" s="350" t="s">
        <v>203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 x14ac:dyDescent="0.15">
      <c r="A18" s="351"/>
      <c r="B18" s="352"/>
      <c r="C18" s="352"/>
      <c r="D18" s="352"/>
      <c r="E18" s="352"/>
      <c r="F18" s="352"/>
      <c r="G18" s="352"/>
      <c r="H18" s="352"/>
      <c r="I18" s="348"/>
      <c r="J18" s="348"/>
      <c r="K18" s="349"/>
    </row>
    <row r="19" spans="1:11" ht="16.5" customHeight="1" x14ac:dyDescent="0.15">
      <c r="A19" s="353"/>
      <c r="B19" s="354"/>
      <c r="C19" s="354"/>
      <c r="D19" s="355"/>
      <c r="E19" s="356"/>
      <c r="F19" s="354"/>
      <c r="G19" s="354"/>
      <c r="H19" s="355"/>
      <c r="I19" s="357"/>
      <c r="J19" s="358"/>
      <c r="K19" s="359"/>
    </row>
    <row r="20" spans="1:11" ht="16.5" customHeight="1" x14ac:dyDescent="0.15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ht="16.5" customHeight="1" x14ac:dyDescent="0.15">
      <c r="A21" s="346" t="s">
        <v>121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spans="1:11" ht="16.5" customHeight="1" x14ac:dyDescent="0.15">
      <c r="A22" s="347" t="s">
        <v>204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ht="16.5" customHeight="1" x14ac:dyDescent="0.15">
      <c r="A23" s="260" t="s">
        <v>122</v>
      </c>
      <c r="B23" s="261"/>
      <c r="C23" s="67" t="s">
        <v>66</v>
      </c>
      <c r="D23" s="67" t="s">
        <v>67</v>
      </c>
      <c r="E23" s="341"/>
      <c r="F23" s="341"/>
      <c r="G23" s="341"/>
      <c r="H23" s="341"/>
      <c r="I23" s="341"/>
      <c r="J23" s="341"/>
      <c r="K23" s="342"/>
    </row>
    <row r="24" spans="1:11" ht="16.5" customHeight="1" x14ac:dyDescent="0.15">
      <c r="A24" s="284" t="s">
        <v>205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 x14ac:dyDescent="0.15">
      <c r="A26" s="333" t="s">
        <v>130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6.5" customHeight="1" x14ac:dyDescent="0.15">
      <c r="A27" s="108" t="s">
        <v>131</v>
      </c>
      <c r="B27" s="63" t="s">
        <v>94</v>
      </c>
      <c r="C27" s="63" t="s">
        <v>95</v>
      </c>
      <c r="D27" s="63" t="s">
        <v>87</v>
      </c>
      <c r="E27" s="109" t="s">
        <v>132</v>
      </c>
      <c r="F27" s="63" t="s">
        <v>94</v>
      </c>
      <c r="G27" s="63" t="s">
        <v>95</v>
      </c>
      <c r="H27" s="63" t="s">
        <v>87</v>
      </c>
      <c r="I27" s="109" t="s">
        <v>133</v>
      </c>
      <c r="J27" s="63" t="s">
        <v>94</v>
      </c>
      <c r="K27" s="129" t="s">
        <v>95</v>
      </c>
    </row>
    <row r="28" spans="1:11" ht="16.5" customHeight="1" x14ac:dyDescent="0.15">
      <c r="A28" s="124" t="s">
        <v>86</v>
      </c>
      <c r="B28" s="67" t="s">
        <v>94</v>
      </c>
      <c r="C28" s="67" t="s">
        <v>95</v>
      </c>
      <c r="D28" s="67" t="s">
        <v>87</v>
      </c>
      <c r="E28" s="125" t="s">
        <v>93</v>
      </c>
      <c r="F28" s="67" t="s">
        <v>94</v>
      </c>
      <c r="G28" s="67" t="s">
        <v>95</v>
      </c>
      <c r="H28" s="67" t="s">
        <v>87</v>
      </c>
      <c r="I28" s="125" t="s">
        <v>104</v>
      </c>
      <c r="J28" s="67" t="s">
        <v>94</v>
      </c>
      <c r="K28" s="68" t="s">
        <v>95</v>
      </c>
    </row>
    <row r="29" spans="1:11" ht="16.5" customHeight="1" x14ac:dyDescent="0.15">
      <c r="A29" s="284" t="s">
        <v>97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340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333" t="s">
        <v>206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21" customHeight="1" x14ac:dyDescent="0.15">
      <c r="A32" s="454" t="s">
        <v>356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56"/>
    </row>
    <row r="33" spans="1:11" ht="21" customHeight="1" x14ac:dyDescent="0.15">
      <c r="A33" s="451" t="s">
        <v>348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3"/>
    </row>
    <row r="34" spans="1:11" ht="21" customHeight="1" x14ac:dyDescent="0.15">
      <c r="A34" s="242" t="s">
        <v>349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21" customHeight="1" x14ac:dyDescent="0.15">
      <c r="A35" s="451" t="s">
        <v>351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3"/>
    </row>
    <row r="36" spans="1:11" ht="21" customHeight="1" x14ac:dyDescent="0.15">
      <c r="A36" s="242" t="s">
        <v>350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21" customHeight="1" x14ac:dyDescent="0.15">
      <c r="A37" s="242" t="s">
        <v>352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21" customHeight="1" x14ac:dyDescent="0.15">
      <c r="A38" s="242" t="s">
        <v>353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21" customHeight="1" x14ac:dyDescent="0.15">
      <c r="A39" s="242" t="s">
        <v>354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21" customHeight="1" x14ac:dyDescent="0.15">
      <c r="A40" s="242" t="s">
        <v>355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21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21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15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333" t="s">
        <v>207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 x14ac:dyDescent="0.15">
      <c r="A45" s="334" t="s">
        <v>123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spans="1:11" ht="18" customHeight="1" x14ac:dyDescent="0.15">
      <c r="A46" s="334" t="s">
        <v>208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36"/>
    </row>
    <row r="47" spans="1:11" ht="18" customHeight="1" x14ac:dyDescent="0.15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 x14ac:dyDescent="0.15">
      <c r="A48" s="126" t="s">
        <v>135</v>
      </c>
      <c r="B48" s="330" t="s">
        <v>136</v>
      </c>
      <c r="C48" s="330"/>
      <c r="D48" s="127" t="s">
        <v>137</v>
      </c>
      <c r="E48" s="127" t="s">
        <v>138</v>
      </c>
      <c r="F48" s="127" t="s">
        <v>139</v>
      </c>
      <c r="G48" s="128">
        <v>45241</v>
      </c>
      <c r="H48" s="331" t="s">
        <v>140</v>
      </c>
      <c r="I48" s="331"/>
      <c r="J48" s="330" t="s">
        <v>141</v>
      </c>
      <c r="K48" s="332"/>
    </row>
    <row r="49" spans="1:11" ht="16.5" customHeight="1" x14ac:dyDescent="0.15">
      <c r="A49" s="248" t="s">
        <v>142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6.5" customHeight="1" x14ac:dyDescent="0.15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 x14ac:dyDescent="0.15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 x14ac:dyDescent="0.15">
      <c r="A52" s="126" t="s">
        <v>135</v>
      </c>
      <c r="B52" s="330" t="s">
        <v>136</v>
      </c>
      <c r="C52" s="330"/>
      <c r="D52" s="127" t="s">
        <v>137</v>
      </c>
      <c r="E52" s="127" t="s">
        <v>138</v>
      </c>
      <c r="F52" s="127" t="s">
        <v>139</v>
      </c>
      <c r="G52" s="128">
        <v>45241</v>
      </c>
      <c r="H52" s="331" t="s">
        <v>140</v>
      </c>
      <c r="I52" s="331"/>
      <c r="J52" s="330" t="s">
        <v>141</v>
      </c>
      <c r="K52" s="33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W25"/>
  <sheetViews>
    <sheetView zoomScale="90" zoomScaleNormal="90" workbookViewId="0">
      <selection activeCell="U9" sqref="U9"/>
    </sheetView>
  </sheetViews>
  <sheetFormatPr defaultColWidth="9" defaultRowHeight="14.25" x14ac:dyDescent="0.15"/>
  <cols>
    <col min="1" max="1" width="13.625" style="34" customWidth="1"/>
    <col min="2" max="3" width="8.5" style="34" customWidth="1"/>
    <col min="4" max="4" width="8.5" style="35" customWidth="1"/>
    <col min="5" max="8" width="8.5" style="34" customWidth="1"/>
    <col min="9" max="9" width="2.75" style="34" customWidth="1"/>
    <col min="10" max="15" width="7.875" style="34" customWidth="1"/>
    <col min="16" max="21" width="7.875" style="99" customWidth="1"/>
    <col min="22" max="254" width="9" style="34"/>
    <col min="255" max="16384" width="9" style="2"/>
  </cols>
  <sheetData>
    <row r="1" spans="1:257" s="34" customFormat="1" ht="29.1" customHeight="1" x14ac:dyDescent="0.15">
      <c r="A1" s="303" t="s">
        <v>145</v>
      </c>
      <c r="B1" s="305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102"/>
      <c r="Q1" s="102"/>
      <c r="R1" s="102"/>
      <c r="S1" s="102"/>
      <c r="T1" s="102"/>
      <c r="U1" s="10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 x14ac:dyDescent="0.15">
      <c r="A2" s="38" t="s">
        <v>61</v>
      </c>
      <c r="B2" s="376" t="s">
        <v>62</v>
      </c>
      <c r="C2" s="376"/>
      <c r="D2" s="377"/>
      <c r="E2" s="39" t="s">
        <v>68</v>
      </c>
      <c r="F2" s="378" t="s">
        <v>69</v>
      </c>
      <c r="G2" s="378"/>
      <c r="H2" s="378"/>
      <c r="I2" s="100"/>
      <c r="J2" s="38"/>
      <c r="K2" s="379"/>
      <c r="L2" s="379"/>
      <c r="M2" s="379"/>
      <c r="N2" s="379"/>
      <c r="O2" s="379"/>
      <c r="P2" s="14"/>
      <c r="Q2" s="14"/>
      <c r="R2" s="14"/>
      <c r="S2" s="14"/>
      <c r="T2" s="14"/>
      <c r="U2" s="1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 x14ac:dyDescent="0.15">
      <c r="A3" s="374" t="s">
        <v>147</v>
      </c>
      <c r="B3" s="315" t="s">
        <v>148</v>
      </c>
      <c r="C3" s="315"/>
      <c r="D3" s="380"/>
      <c r="E3" s="315"/>
      <c r="F3" s="315"/>
      <c r="G3" s="315"/>
      <c r="H3" s="315"/>
      <c r="I3" s="100"/>
      <c r="J3" s="315"/>
      <c r="K3" s="315"/>
      <c r="L3" s="315"/>
      <c r="M3" s="315"/>
      <c r="N3" s="315"/>
      <c r="O3" s="315"/>
      <c r="P3" s="14"/>
      <c r="Q3" s="14"/>
      <c r="R3" s="14"/>
      <c r="S3" s="14"/>
      <c r="T3" s="14"/>
      <c r="U3" s="1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5" x14ac:dyDescent="0.15">
      <c r="A4" s="374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113</v>
      </c>
      <c r="G4" s="41" t="s">
        <v>114</v>
      </c>
      <c r="H4" s="41"/>
      <c r="I4" s="100"/>
      <c r="J4" s="375" t="s">
        <v>209</v>
      </c>
      <c r="K4" s="375"/>
      <c r="L4" s="375" t="s">
        <v>210</v>
      </c>
      <c r="M4" s="375"/>
      <c r="N4" s="375" t="s">
        <v>211</v>
      </c>
      <c r="O4" s="375"/>
      <c r="P4" s="371" t="s">
        <v>212</v>
      </c>
      <c r="Q4" s="371"/>
      <c r="R4" s="371" t="s">
        <v>213</v>
      </c>
      <c r="S4" s="371"/>
      <c r="T4" s="371" t="s">
        <v>214</v>
      </c>
      <c r="U4" s="37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20.100000000000001" customHeight="1" x14ac:dyDescent="0.15">
      <c r="A5" s="374"/>
      <c r="B5" s="42" t="s">
        <v>153</v>
      </c>
      <c r="C5" s="42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41"/>
      <c r="I5" s="100"/>
      <c r="J5" s="103" t="s">
        <v>160</v>
      </c>
      <c r="K5" s="103" t="s">
        <v>161</v>
      </c>
      <c r="L5" s="103" t="s">
        <v>160</v>
      </c>
      <c r="M5" s="103" t="s">
        <v>161</v>
      </c>
      <c r="N5" s="103" t="s">
        <v>160</v>
      </c>
      <c r="O5" s="103" t="s">
        <v>161</v>
      </c>
      <c r="P5" s="103" t="s">
        <v>160</v>
      </c>
      <c r="Q5" s="103" t="s">
        <v>161</v>
      </c>
      <c r="R5" s="103" t="s">
        <v>160</v>
      </c>
      <c r="S5" s="103" t="s">
        <v>161</v>
      </c>
      <c r="T5" s="103" t="s">
        <v>160</v>
      </c>
      <c r="U5" s="103" t="s">
        <v>161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0.100000000000001" customHeight="1" x14ac:dyDescent="0.15">
      <c r="A6" s="44" t="s">
        <v>162</v>
      </c>
      <c r="B6" s="44">
        <f>C6-1</f>
        <v>66</v>
      </c>
      <c r="C6" s="44">
        <f>D6-2</f>
        <v>67</v>
      </c>
      <c r="D6" s="44">
        <v>69</v>
      </c>
      <c r="E6" s="44">
        <f>D6+2</f>
        <v>71</v>
      </c>
      <c r="F6" s="44">
        <f>E6+2</f>
        <v>73</v>
      </c>
      <c r="G6" s="44">
        <f>F6+1</f>
        <v>74</v>
      </c>
      <c r="H6" s="44"/>
      <c r="I6" s="100"/>
      <c r="J6" s="53" t="s">
        <v>215</v>
      </c>
      <c r="K6" s="53"/>
      <c r="L6" s="104" t="s">
        <v>164</v>
      </c>
      <c r="M6" s="53" t="s">
        <v>164</v>
      </c>
      <c r="N6" s="53" t="s">
        <v>215</v>
      </c>
      <c r="O6" s="53" t="s">
        <v>216</v>
      </c>
      <c r="P6" s="53" t="s">
        <v>215</v>
      </c>
      <c r="Q6" s="105" t="s">
        <v>215</v>
      </c>
      <c r="R6" s="105" t="s">
        <v>215</v>
      </c>
      <c r="S6" s="105" t="s">
        <v>215</v>
      </c>
      <c r="T6" s="105" t="s">
        <v>164</v>
      </c>
      <c r="U6" s="10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0.100000000000001" customHeight="1" x14ac:dyDescent="0.15">
      <c r="A7" s="44" t="s">
        <v>165</v>
      </c>
      <c r="B7" s="44">
        <f t="shared" ref="B7:B9" si="0">C7-4</f>
        <v>100</v>
      </c>
      <c r="C7" s="44">
        <f t="shared" ref="C7:C9" si="1">D7-4</f>
        <v>104</v>
      </c>
      <c r="D7" s="44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/>
      <c r="I7" s="100"/>
      <c r="J7" s="53" t="s">
        <v>167</v>
      </c>
      <c r="K7" s="53"/>
      <c r="L7" s="53" t="s">
        <v>167</v>
      </c>
      <c r="M7" s="53" t="s">
        <v>167</v>
      </c>
      <c r="N7" s="53" t="s">
        <v>167</v>
      </c>
      <c r="O7" s="53" t="s">
        <v>182</v>
      </c>
      <c r="P7" s="53" t="s">
        <v>215</v>
      </c>
      <c r="Q7" s="53" t="s">
        <v>167</v>
      </c>
      <c r="R7" s="105" t="s">
        <v>215</v>
      </c>
      <c r="S7" s="105" t="s">
        <v>215</v>
      </c>
      <c r="T7" s="105" t="s">
        <v>215</v>
      </c>
      <c r="U7" s="105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0.100000000000001" customHeight="1" x14ac:dyDescent="0.15">
      <c r="A8" s="44" t="s">
        <v>168</v>
      </c>
      <c r="B8" s="44">
        <f t="shared" si="0"/>
        <v>98</v>
      </c>
      <c r="C8" s="44">
        <f t="shared" si="1"/>
        <v>102</v>
      </c>
      <c r="D8" s="44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/>
      <c r="I8" s="100"/>
      <c r="J8" s="53" t="s">
        <v>167</v>
      </c>
      <c r="K8" s="53"/>
      <c r="L8" s="53" t="s">
        <v>167</v>
      </c>
      <c r="M8" s="53" t="s">
        <v>167</v>
      </c>
      <c r="N8" s="53" t="s">
        <v>167</v>
      </c>
      <c r="O8" s="53" t="s">
        <v>167</v>
      </c>
      <c r="P8" s="53" t="s">
        <v>167</v>
      </c>
      <c r="Q8" s="53" t="s">
        <v>167</v>
      </c>
      <c r="R8" s="53" t="s">
        <v>167</v>
      </c>
      <c r="S8" s="53" t="s">
        <v>167</v>
      </c>
      <c r="T8" s="105"/>
      <c r="U8" s="105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0.100000000000001" customHeight="1" x14ac:dyDescent="0.15">
      <c r="A9" s="44" t="s">
        <v>169</v>
      </c>
      <c r="B9" s="44">
        <f t="shared" si="0"/>
        <v>98</v>
      </c>
      <c r="C9" s="44">
        <f t="shared" si="1"/>
        <v>102</v>
      </c>
      <c r="D9" s="44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/>
      <c r="I9" s="100"/>
      <c r="J9" s="53" t="s">
        <v>217</v>
      </c>
      <c r="K9" s="53"/>
      <c r="L9" s="53" t="s">
        <v>167</v>
      </c>
      <c r="M9" s="53" t="s">
        <v>167</v>
      </c>
      <c r="N9" s="53" t="s">
        <v>167</v>
      </c>
      <c r="O9" s="53" t="s">
        <v>182</v>
      </c>
      <c r="P9" s="53" t="s">
        <v>167</v>
      </c>
      <c r="Q9" s="53" t="s">
        <v>167</v>
      </c>
      <c r="R9" s="105" t="s">
        <v>218</v>
      </c>
      <c r="S9" s="105" t="s">
        <v>215</v>
      </c>
      <c r="T9" s="105" t="s">
        <v>217</v>
      </c>
      <c r="U9" s="10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 x14ac:dyDescent="0.15">
      <c r="A10" s="44" t="s">
        <v>170</v>
      </c>
      <c r="B10" s="44">
        <f>C10-1.2</f>
        <v>43.599999999999994</v>
      </c>
      <c r="C10" s="44">
        <f>D10-1.2</f>
        <v>44.8</v>
      </c>
      <c r="D10" s="44">
        <v>46</v>
      </c>
      <c r="E10" s="44">
        <f>D10+1.2</f>
        <v>47.2</v>
      </c>
      <c r="F10" s="44">
        <f>E10+1.2</f>
        <v>48.400000000000006</v>
      </c>
      <c r="G10" s="44">
        <f>F10+1.4</f>
        <v>49.800000000000004</v>
      </c>
      <c r="H10" s="44"/>
      <c r="I10" s="100"/>
      <c r="J10" s="53" t="s">
        <v>216</v>
      </c>
      <c r="K10" s="53"/>
      <c r="L10" s="53" t="s">
        <v>167</v>
      </c>
      <c r="M10" s="53" t="s">
        <v>167</v>
      </c>
      <c r="N10" s="53" t="s">
        <v>167</v>
      </c>
      <c r="O10" s="53" t="s">
        <v>181</v>
      </c>
      <c r="P10" s="53" t="s">
        <v>167</v>
      </c>
      <c r="Q10" s="53" t="s">
        <v>167</v>
      </c>
      <c r="R10" s="53" t="s">
        <v>167</v>
      </c>
      <c r="S10" s="53" t="s">
        <v>167</v>
      </c>
      <c r="T10" s="105" t="s">
        <v>167</v>
      </c>
      <c r="U10" s="105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0.100000000000001" customHeight="1" x14ac:dyDescent="0.15">
      <c r="A11" s="44" t="s">
        <v>171</v>
      </c>
      <c r="B11" s="44">
        <f>C11-0.5</f>
        <v>19</v>
      </c>
      <c r="C11" s="44">
        <f>D11-0.5</f>
        <v>19.5</v>
      </c>
      <c r="D11" s="44">
        <v>20</v>
      </c>
      <c r="E11" s="44">
        <f t="shared" ref="E11:G11" si="4">D11+0.5</f>
        <v>20.5</v>
      </c>
      <c r="F11" s="44">
        <f t="shared" si="4"/>
        <v>21</v>
      </c>
      <c r="G11" s="44">
        <f t="shared" si="4"/>
        <v>21.5</v>
      </c>
      <c r="H11" s="44"/>
      <c r="I11" s="100"/>
      <c r="J11" s="53" t="s">
        <v>167</v>
      </c>
      <c r="K11" s="53"/>
      <c r="L11" s="53" t="s">
        <v>164</v>
      </c>
      <c r="M11" s="53" t="s">
        <v>164</v>
      </c>
      <c r="N11" s="53" t="s">
        <v>219</v>
      </c>
      <c r="O11" s="53" t="s">
        <v>175</v>
      </c>
      <c r="P11" s="53" t="s">
        <v>167</v>
      </c>
      <c r="Q11" s="53" t="s">
        <v>167</v>
      </c>
      <c r="R11" s="105" t="s">
        <v>164</v>
      </c>
      <c r="S11" s="105" t="s">
        <v>220</v>
      </c>
      <c r="T11" s="105" t="s">
        <v>167</v>
      </c>
      <c r="U11" s="105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0.100000000000001" customHeight="1" x14ac:dyDescent="0.15">
      <c r="A12" s="44" t="s">
        <v>173</v>
      </c>
      <c r="B12" s="45">
        <f>C12-0.7</f>
        <v>18.100000000000001</v>
      </c>
      <c r="C12" s="45">
        <f>D12-0.7</f>
        <v>18.8</v>
      </c>
      <c r="D12" s="44">
        <v>19.5</v>
      </c>
      <c r="E12" s="45">
        <f>D12+0.7</f>
        <v>20.2</v>
      </c>
      <c r="F12" s="45">
        <f>E12+0.7</f>
        <v>20.9</v>
      </c>
      <c r="G12" s="45">
        <f>F12+0.95</f>
        <v>21.849999999999998</v>
      </c>
      <c r="H12" s="45"/>
      <c r="I12" s="100"/>
      <c r="J12" s="53" t="s">
        <v>221</v>
      </c>
      <c r="K12" s="53"/>
      <c r="L12" s="53" t="s">
        <v>175</v>
      </c>
      <c r="M12" s="53" t="s">
        <v>175</v>
      </c>
      <c r="N12" s="53" t="s">
        <v>181</v>
      </c>
      <c r="O12" s="53" t="s">
        <v>181</v>
      </c>
      <c r="P12" s="53" t="s">
        <v>221</v>
      </c>
      <c r="Q12" s="105" t="s">
        <v>221</v>
      </c>
      <c r="R12" s="105" t="s">
        <v>221</v>
      </c>
      <c r="S12" s="105" t="s">
        <v>221</v>
      </c>
      <c r="T12" s="105" t="s">
        <v>167</v>
      </c>
      <c r="U12" s="105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0.100000000000001" customHeight="1" x14ac:dyDescent="0.15">
      <c r="A13" s="44" t="s">
        <v>176</v>
      </c>
      <c r="B13" s="44">
        <f>C13-0.7</f>
        <v>15.600000000000001</v>
      </c>
      <c r="C13" s="44">
        <f>D13-0.7</f>
        <v>16.3</v>
      </c>
      <c r="D13" s="44">
        <v>17</v>
      </c>
      <c r="E13" s="44">
        <f>D13+0.7</f>
        <v>17.7</v>
      </c>
      <c r="F13" s="44">
        <f>E13+0.7</f>
        <v>18.399999999999999</v>
      </c>
      <c r="G13" s="44">
        <f>F13+0.95</f>
        <v>19.349999999999998</v>
      </c>
      <c r="H13" s="44"/>
      <c r="I13" s="100"/>
      <c r="J13" s="53" t="s">
        <v>219</v>
      </c>
      <c r="K13" s="53"/>
      <c r="L13" s="53" t="s">
        <v>164</v>
      </c>
      <c r="M13" s="53" t="s">
        <v>164</v>
      </c>
      <c r="N13" s="53" t="s">
        <v>167</v>
      </c>
      <c r="O13" s="53" t="s">
        <v>167</v>
      </c>
      <c r="P13" s="53" t="s">
        <v>167</v>
      </c>
      <c r="Q13" s="53" t="s">
        <v>167</v>
      </c>
      <c r="R13" s="105" t="s">
        <v>175</v>
      </c>
      <c r="S13" s="105" t="s">
        <v>175</v>
      </c>
      <c r="T13" s="105" t="s">
        <v>222</v>
      </c>
      <c r="U13" s="105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0.100000000000001" customHeight="1" x14ac:dyDescent="0.15">
      <c r="A14" s="44" t="s">
        <v>178</v>
      </c>
      <c r="B14" s="44">
        <v>20.5</v>
      </c>
      <c r="C14" s="44">
        <v>21</v>
      </c>
      <c r="D14" s="44">
        <v>21.5</v>
      </c>
      <c r="E14" s="44">
        <v>22</v>
      </c>
      <c r="F14" s="44">
        <v>22.5</v>
      </c>
      <c r="G14" s="44">
        <v>23</v>
      </c>
      <c r="H14" s="44"/>
      <c r="I14" s="100"/>
      <c r="J14" s="53" t="s">
        <v>167</v>
      </c>
      <c r="K14" s="53"/>
      <c r="L14" s="53" t="s">
        <v>167</v>
      </c>
      <c r="M14" s="53" t="s">
        <v>167</v>
      </c>
      <c r="N14" s="53" t="s">
        <v>167</v>
      </c>
      <c r="O14" s="53" t="s">
        <v>167</v>
      </c>
      <c r="P14" s="53" t="s">
        <v>167</v>
      </c>
      <c r="Q14" s="53" t="s">
        <v>167</v>
      </c>
      <c r="R14" s="53" t="s">
        <v>167</v>
      </c>
      <c r="S14" s="53" t="s">
        <v>167</v>
      </c>
      <c r="T14" s="53" t="s">
        <v>167</v>
      </c>
      <c r="U14" s="5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0.100000000000001" customHeight="1" x14ac:dyDescent="0.15">
      <c r="A15" s="44" t="s">
        <v>179</v>
      </c>
      <c r="B15" s="44">
        <v>9.6999999999999993</v>
      </c>
      <c r="C15" s="44">
        <v>10</v>
      </c>
      <c r="D15" s="44">
        <v>10.3</v>
      </c>
      <c r="E15" s="44">
        <v>10.6</v>
      </c>
      <c r="F15" s="44">
        <v>10.9</v>
      </c>
      <c r="G15" s="44">
        <v>11.2</v>
      </c>
      <c r="H15" s="44"/>
      <c r="I15" s="100"/>
      <c r="J15" s="53" t="s">
        <v>167</v>
      </c>
      <c r="K15" s="53"/>
      <c r="L15" s="53" t="s">
        <v>167</v>
      </c>
      <c r="M15" s="53" t="s">
        <v>167</v>
      </c>
      <c r="N15" s="53" t="s">
        <v>167</v>
      </c>
      <c r="O15" s="53" t="s">
        <v>167</v>
      </c>
      <c r="P15" s="53" t="s">
        <v>167</v>
      </c>
      <c r="Q15" s="53" t="s">
        <v>167</v>
      </c>
      <c r="R15" s="53" t="s">
        <v>167</v>
      </c>
      <c r="S15" s="53" t="s">
        <v>167</v>
      </c>
      <c r="T15" s="53" t="s">
        <v>167</v>
      </c>
      <c r="U15" s="5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0.100000000000001" customHeight="1" x14ac:dyDescent="0.15">
      <c r="A16" s="44" t="s">
        <v>180</v>
      </c>
      <c r="B16" s="44">
        <f>C16-1</f>
        <v>43</v>
      </c>
      <c r="C16" s="44">
        <f>D16-1</f>
        <v>44</v>
      </c>
      <c r="D16" s="44">
        <v>45</v>
      </c>
      <c r="E16" s="44">
        <f>D16+1</f>
        <v>46</v>
      </c>
      <c r="F16" s="44">
        <f>E16+1</f>
        <v>47</v>
      </c>
      <c r="G16" s="44">
        <f>F16+1.5</f>
        <v>48.5</v>
      </c>
      <c r="H16" s="44"/>
      <c r="I16" s="100"/>
      <c r="J16" s="53" t="s">
        <v>167</v>
      </c>
      <c r="K16" s="53"/>
      <c r="L16" s="53" t="s">
        <v>181</v>
      </c>
      <c r="M16" s="53" t="s">
        <v>182</v>
      </c>
      <c r="N16" s="53" t="s">
        <v>167</v>
      </c>
      <c r="O16" s="53" t="s">
        <v>167</v>
      </c>
      <c r="P16" s="53" t="s">
        <v>167</v>
      </c>
      <c r="Q16" s="53" t="s">
        <v>181</v>
      </c>
      <c r="R16" s="53" t="s">
        <v>181</v>
      </c>
      <c r="S16" s="53" t="s">
        <v>181</v>
      </c>
      <c r="T16" s="53" t="s">
        <v>167</v>
      </c>
      <c r="U16" s="5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0.100000000000001" customHeight="1" x14ac:dyDescent="0.15">
      <c r="A17" s="44" t="s">
        <v>183</v>
      </c>
      <c r="B17" s="44">
        <f>C17</f>
        <v>11</v>
      </c>
      <c r="C17" s="44">
        <f>D17-1.5</f>
        <v>11</v>
      </c>
      <c r="D17" s="44">
        <v>12.5</v>
      </c>
      <c r="E17" s="44">
        <f>D17</f>
        <v>12.5</v>
      </c>
      <c r="F17" s="44">
        <v>13.5</v>
      </c>
      <c r="G17" s="44">
        <v>13.5</v>
      </c>
      <c r="H17" s="44"/>
      <c r="I17" s="100"/>
      <c r="J17" s="53" t="s">
        <v>167</v>
      </c>
      <c r="K17" s="53"/>
      <c r="L17" s="53" t="s">
        <v>167</v>
      </c>
      <c r="M17" s="53" t="s">
        <v>167</v>
      </c>
      <c r="N17" s="53" t="s">
        <v>167</v>
      </c>
      <c r="O17" s="53" t="s">
        <v>167</v>
      </c>
      <c r="P17" s="53" t="s">
        <v>167</v>
      </c>
      <c r="Q17" s="53" t="s">
        <v>167</v>
      </c>
      <c r="R17" s="53" t="s">
        <v>167</v>
      </c>
      <c r="S17" s="53" t="s">
        <v>167</v>
      </c>
      <c r="T17" s="53" t="s">
        <v>167</v>
      </c>
      <c r="U17" s="5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0.100000000000001" customHeight="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53"/>
      <c r="K18" s="53"/>
      <c r="L18" s="53"/>
      <c r="M18" s="53"/>
      <c r="N18" s="53"/>
      <c r="O18" s="53"/>
      <c r="P18" s="53"/>
      <c r="Q18" s="105"/>
      <c r="R18" s="105"/>
      <c r="S18" s="105"/>
      <c r="T18" s="105"/>
      <c r="U18" s="10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20.100000000000001" customHeight="1" x14ac:dyDescent="0.15">
      <c r="A19" s="101"/>
      <c r="B19" s="100"/>
      <c r="C19" s="100"/>
      <c r="D19" s="100"/>
      <c r="E19" s="100"/>
      <c r="F19" s="100"/>
      <c r="G19" s="100"/>
      <c r="H19" s="100"/>
      <c r="I19" s="100"/>
      <c r="J19" s="53"/>
      <c r="K19" s="53"/>
      <c r="L19" s="53"/>
      <c r="M19" s="53"/>
      <c r="N19" s="53"/>
      <c r="O19" s="53"/>
      <c r="P19" s="53"/>
      <c r="Q19" s="105"/>
      <c r="R19" s="105"/>
      <c r="S19" s="105"/>
      <c r="T19" s="105"/>
      <c r="U19" s="10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20.100000000000001" customHeight="1" x14ac:dyDescent="0.15">
      <c r="A20" s="44"/>
      <c r="B20" s="100"/>
      <c r="C20" s="100"/>
      <c r="D20" s="100"/>
      <c r="E20" s="100"/>
      <c r="F20" s="100"/>
      <c r="G20" s="100"/>
      <c r="H20" s="100"/>
      <c r="I20" s="100"/>
      <c r="J20" s="54"/>
      <c r="K20" s="54"/>
      <c r="L20" s="53"/>
      <c r="M20" s="54"/>
      <c r="N20" s="54"/>
      <c r="O20" s="53"/>
      <c r="P20" s="53"/>
      <c r="Q20" s="105"/>
      <c r="R20" s="105"/>
      <c r="S20" s="105"/>
      <c r="T20" s="105"/>
      <c r="U20" s="10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 x14ac:dyDescent="0.15">
      <c r="A21" s="49"/>
      <c r="B21" s="49"/>
      <c r="C21" s="49"/>
      <c r="D21" s="49"/>
      <c r="E21" s="50"/>
      <c r="F21" s="49"/>
      <c r="G21" s="49"/>
      <c r="H21" s="55"/>
      <c r="P21" s="102"/>
      <c r="Q21" s="102"/>
      <c r="R21" s="102"/>
      <c r="S21" s="102"/>
      <c r="T21" s="102"/>
      <c r="U21" s="10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4" customFormat="1" x14ac:dyDescent="0.15">
      <c r="A22" s="51" t="s">
        <v>184</v>
      </c>
      <c r="B22" s="51"/>
      <c r="C22" s="51"/>
      <c r="D22" s="52"/>
      <c r="P22" s="102"/>
      <c r="Q22" s="102"/>
      <c r="R22" s="102"/>
      <c r="S22" s="102"/>
      <c r="T22" s="102"/>
      <c r="U22" s="10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4" customFormat="1" x14ac:dyDescent="0.15">
      <c r="D23" s="35"/>
      <c r="J23" s="56" t="s">
        <v>185</v>
      </c>
      <c r="K23" s="372">
        <v>45241</v>
      </c>
      <c r="L23" s="372"/>
      <c r="M23" s="372"/>
      <c r="N23" s="56" t="s">
        <v>186</v>
      </c>
      <c r="O23" s="373" t="s">
        <v>138</v>
      </c>
      <c r="P23" s="373"/>
      <c r="Q23" s="56" t="s">
        <v>187</v>
      </c>
      <c r="S23" s="102" t="s">
        <v>141</v>
      </c>
      <c r="T23" s="102"/>
      <c r="U23" s="10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4" customFormat="1" x14ac:dyDescent="0.15">
      <c r="D24" s="35"/>
      <c r="P24" s="99"/>
      <c r="Q24" s="99"/>
      <c r="R24" s="99"/>
      <c r="S24" s="99"/>
      <c r="T24" s="99"/>
      <c r="U24" s="99"/>
      <c r="IU24" s="2"/>
      <c r="IV24" s="2"/>
      <c r="IW24" s="2"/>
    </row>
    <row r="25" spans="1:257" s="34" customFormat="1" x14ac:dyDescent="0.15">
      <c r="D25" s="35"/>
      <c r="P25" s="99"/>
      <c r="Q25" s="99"/>
      <c r="R25" s="99"/>
      <c r="S25" s="99"/>
      <c r="T25" s="99"/>
      <c r="U25" s="99"/>
      <c r="IU25" s="2"/>
      <c r="IV25" s="2"/>
      <c r="IW25" s="2"/>
    </row>
  </sheetData>
  <mergeCells count="15">
    <mergeCell ref="A1:O1"/>
    <mergeCell ref="B2:D2"/>
    <mergeCell ref="F2:H2"/>
    <mergeCell ref="K2:O2"/>
    <mergeCell ref="B3:H3"/>
    <mergeCell ref="J3:O3"/>
    <mergeCell ref="T4:U4"/>
    <mergeCell ref="K23:M23"/>
    <mergeCell ref="O23:P23"/>
    <mergeCell ref="A3:A5"/>
    <mergeCell ref="J4:K4"/>
    <mergeCell ref="L4:M4"/>
    <mergeCell ref="N4:O4"/>
    <mergeCell ref="P4:Q4"/>
    <mergeCell ref="R4:S4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11" workbookViewId="0">
      <selection activeCell="A28" sqref="A28:J30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10.125" style="61"/>
    <col min="13" max="13" width="12.625" style="61"/>
    <col min="14" max="16384" width="10.125" style="61"/>
  </cols>
  <sheetData>
    <row r="1" spans="1:11" ht="22.5" x14ac:dyDescent="0.15">
      <c r="A1" s="369" t="s">
        <v>223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8" customHeight="1" x14ac:dyDescent="0.15">
      <c r="A2" s="62" t="s">
        <v>53</v>
      </c>
      <c r="B2" s="411" t="s">
        <v>54</v>
      </c>
      <c r="C2" s="411"/>
      <c r="D2" s="64" t="s">
        <v>61</v>
      </c>
      <c r="E2" s="65" t="s">
        <v>62</v>
      </c>
      <c r="F2" s="66" t="s">
        <v>224</v>
      </c>
      <c r="G2" s="290" t="s">
        <v>69</v>
      </c>
      <c r="H2" s="291"/>
      <c r="I2" s="86" t="s">
        <v>57</v>
      </c>
      <c r="J2" s="412" t="s">
        <v>56</v>
      </c>
      <c r="K2" s="413"/>
    </row>
    <row r="3" spans="1:11" ht="18" customHeight="1" x14ac:dyDescent="0.15">
      <c r="A3" s="69" t="s">
        <v>75</v>
      </c>
      <c r="B3" s="290">
        <v>3270</v>
      </c>
      <c r="C3" s="290"/>
      <c r="D3" s="70" t="s">
        <v>225</v>
      </c>
      <c r="E3" s="414" t="s">
        <v>64</v>
      </c>
      <c r="F3" s="408"/>
      <c r="G3" s="408"/>
      <c r="H3" s="341" t="s">
        <v>226</v>
      </c>
      <c r="I3" s="341"/>
      <c r="J3" s="341"/>
      <c r="K3" s="342"/>
    </row>
    <row r="4" spans="1:11" ht="18" customHeight="1" x14ac:dyDescent="0.15">
      <c r="A4" s="72" t="s">
        <v>72</v>
      </c>
      <c r="B4" s="73">
        <v>1</v>
      </c>
      <c r="C4" s="73">
        <v>6</v>
      </c>
      <c r="D4" s="74" t="s">
        <v>227</v>
      </c>
      <c r="E4" s="408" t="s">
        <v>228</v>
      </c>
      <c r="F4" s="408"/>
      <c r="G4" s="408"/>
      <c r="H4" s="261" t="s">
        <v>229</v>
      </c>
      <c r="I4" s="261"/>
      <c r="J4" s="83" t="s">
        <v>66</v>
      </c>
      <c r="K4" s="89" t="s">
        <v>67</v>
      </c>
    </row>
    <row r="5" spans="1:11" ht="18" customHeight="1" x14ac:dyDescent="0.15">
      <c r="A5" s="72" t="s">
        <v>230</v>
      </c>
      <c r="B5" s="409">
        <v>1</v>
      </c>
      <c r="C5" s="409"/>
      <c r="D5" s="70" t="s">
        <v>231</v>
      </c>
      <c r="E5" s="70" t="s">
        <v>232</v>
      </c>
      <c r="G5" s="70"/>
      <c r="H5" s="261" t="s">
        <v>233</v>
      </c>
      <c r="I5" s="261"/>
      <c r="J5" s="83" t="s">
        <v>66</v>
      </c>
      <c r="K5" s="89" t="s">
        <v>67</v>
      </c>
    </row>
    <row r="6" spans="1:11" ht="18" customHeight="1" x14ac:dyDescent="0.15">
      <c r="A6" s="75" t="s">
        <v>234</v>
      </c>
      <c r="B6" s="344">
        <v>3270</v>
      </c>
      <c r="C6" s="344"/>
      <c r="D6" s="77" t="s">
        <v>235</v>
      </c>
      <c r="E6" s="78"/>
      <c r="F6" s="78"/>
      <c r="G6" s="77"/>
      <c r="H6" s="410" t="s">
        <v>236</v>
      </c>
      <c r="I6" s="410"/>
      <c r="J6" s="78" t="s">
        <v>66</v>
      </c>
      <c r="K6" s="90" t="s">
        <v>67</v>
      </c>
    </row>
    <row r="7" spans="1:11" ht="18" customHeight="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 x14ac:dyDescent="0.15">
      <c r="A8" s="82" t="s">
        <v>237</v>
      </c>
      <c r="B8" s="66" t="s">
        <v>238</v>
      </c>
      <c r="C8" s="66" t="s">
        <v>239</v>
      </c>
      <c r="D8" s="66" t="s">
        <v>240</v>
      </c>
      <c r="E8" s="66" t="s">
        <v>241</v>
      </c>
      <c r="F8" s="66" t="s">
        <v>242</v>
      </c>
      <c r="G8" s="403" t="s">
        <v>78</v>
      </c>
      <c r="H8" s="395"/>
      <c r="I8" s="395"/>
      <c r="J8" s="395"/>
      <c r="K8" s="404"/>
    </row>
    <row r="9" spans="1:11" ht="18" customHeight="1" x14ac:dyDescent="0.15">
      <c r="A9" s="260" t="s">
        <v>243</v>
      </c>
      <c r="B9" s="261"/>
      <c r="C9" s="83" t="s">
        <v>66</v>
      </c>
      <c r="D9" s="83" t="s">
        <v>67</v>
      </c>
      <c r="E9" s="70" t="s">
        <v>244</v>
      </c>
      <c r="F9" s="84" t="s">
        <v>245</v>
      </c>
      <c r="G9" s="405"/>
      <c r="H9" s="406"/>
      <c r="I9" s="406"/>
      <c r="J9" s="406"/>
      <c r="K9" s="407"/>
    </row>
    <row r="10" spans="1:11" ht="18" customHeight="1" x14ac:dyDescent="0.15">
      <c r="A10" s="260" t="s">
        <v>246</v>
      </c>
      <c r="B10" s="261"/>
      <c r="C10" s="83" t="s">
        <v>66</v>
      </c>
      <c r="D10" s="83" t="s">
        <v>67</v>
      </c>
      <c r="E10" s="70" t="s">
        <v>247</v>
      </c>
      <c r="F10" s="84" t="s">
        <v>248</v>
      </c>
      <c r="G10" s="405" t="s">
        <v>249</v>
      </c>
      <c r="H10" s="406"/>
      <c r="I10" s="406"/>
      <c r="J10" s="406"/>
      <c r="K10" s="407"/>
    </row>
    <row r="11" spans="1:11" ht="18" customHeight="1" x14ac:dyDescent="0.15">
      <c r="A11" s="334" t="s">
        <v>200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ht="18" customHeight="1" x14ac:dyDescent="0.15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250</v>
      </c>
      <c r="J12" s="83" t="s">
        <v>84</v>
      </c>
      <c r="K12" s="89" t="s">
        <v>85</v>
      </c>
    </row>
    <row r="13" spans="1:11" ht="18" customHeight="1" x14ac:dyDescent="0.15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251</v>
      </c>
      <c r="J13" s="83" t="s">
        <v>84</v>
      </c>
      <c r="K13" s="89" t="s">
        <v>85</v>
      </c>
    </row>
    <row r="14" spans="1:11" ht="18" customHeight="1" x14ac:dyDescent="0.15">
      <c r="A14" s="75" t="s">
        <v>252</v>
      </c>
      <c r="B14" s="78" t="s">
        <v>84</v>
      </c>
      <c r="C14" s="78" t="s">
        <v>85</v>
      </c>
      <c r="D14" s="85"/>
      <c r="E14" s="77" t="s">
        <v>253</v>
      </c>
      <c r="F14" s="78" t="s">
        <v>84</v>
      </c>
      <c r="G14" s="78" t="s">
        <v>85</v>
      </c>
      <c r="H14" s="78"/>
      <c r="I14" s="77" t="s">
        <v>254</v>
      </c>
      <c r="J14" s="78" t="s">
        <v>84</v>
      </c>
      <c r="K14" s="90" t="s">
        <v>85</v>
      </c>
    </row>
    <row r="15" spans="1:11" ht="18" customHeight="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 x14ac:dyDescent="0.15">
      <c r="A16" s="347" t="s">
        <v>255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 ht="18" customHeight="1" x14ac:dyDescent="0.15">
      <c r="A17" s="260" t="s">
        <v>256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40"/>
    </row>
    <row r="18" spans="1:11" ht="18" customHeight="1" x14ac:dyDescent="0.15">
      <c r="A18" s="260" t="s">
        <v>257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40"/>
    </row>
    <row r="19" spans="1:11" ht="21.95" customHeight="1" x14ac:dyDescent="0.15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2"/>
    </row>
    <row r="20" spans="1:11" ht="21.95" customHeight="1" x14ac:dyDescent="0.15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96"/>
    </row>
    <row r="21" spans="1:11" ht="21.95" customHeight="1" x14ac:dyDescent="0.1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96"/>
    </row>
    <row r="22" spans="1:11" ht="21.95" customHeight="1" x14ac:dyDescent="0.15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96"/>
    </row>
    <row r="23" spans="1:11" ht="21.95" customHeight="1" x14ac:dyDescent="0.15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 x14ac:dyDescent="0.15">
      <c r="A24" s="260" t="s">
        <v>122</v>
      </c>
      <c r="B24" s="261"/>
      <c r="C24" s="83" t="s">
        <v>66</v>
      </c>
      <c r="D24" s="83" t="s">
        <v>67</v>
      </c>
      <c r="E24" s="341"/>
      <c r="F24" s="341"/>
      <c r="G24" s="341"/>
      <c r="H24" s="341"/>
      <c r="I24" s="341"/>
      <c r="J24" s="341"/>
      <c r="K24" s="342"/>
    </row>
    <row r="25" spans="1:11" ht="18" customHeight="1" x14ac:dyDescent="0.15">
      <c r="A25" s="87" t="s">
        <v>258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</row>
    <row r="26" spans="1:11" x14ac:dyDescent="0.15">
      <c r="A26" s="393"/>
      <c r="B26" s="393"/>
      <c r="C26" s="393"/>
      <c r="D26" s="393"/>
      <c r="E26" s="393"/>
      <c r="F26" s="393"/>
      <c r="G26" s="393"/>
      <c r="H26" s="393"/>
      <c r="I26" s="393"/>
      <c r="J26" s="393"/>
      <c r="K26" s="393"/>
    </row>
    <row r="27" spans="1:11" ht="20.100000000000001" customHeight="1" x14ac:dyDescent="0.15">
      <c r="A27" s="394" t="s">
        <v>259</v>
      </c>
      <c r="B27" s="395"/>
      <c r="C27" s="395"/>
      <c r="D27" s="395"/>
      <c r="E27" s="395"/>
      <c r="F27" s="395"/>
      <c r="G27" s="395"/>
      <c r="H27" s="395"/>
      <c r="I27" s="395"/>
      <c r="J27" s="395"/>
      <c r="K27" s="93" t="s">
        <v>260</v>
      </c>
    </row>
    <row r="28" spans="1:11" ht="23.1" customHeight="1" x14ac:dyDescent="0.15">
      <c r="A28" s="353"/>
      <c r="B28" s="354"/>
      <c r="C28" s="354"/>
      <c r="D28" s="354"/>
      <c r="E28" s="354"/>
      <c r="F28" s="354"/>
      <c r="G28" s="354"/>
      <c r="H28" s="354"/>
      <c r="I28" s="354"/>
      <c r="J28" s="355"/>
      <c r="K28" s="94">
        <v>1</v>
      </c>
    </row>
    <row r="29" spans="1:11" ht="23.1" customHeight="1" x14ac:dyDescent="0.15">
      <c r="A29" s="353"/>
      <c r="B29" s="354"/>
      <c r="C29" s="354"/>
      <c r="D29" s="354"/>
      <c r="E29" s="354"/>
      <c r="F29" s="354"/>
      <c r="G29" s="354"/>
      <c r="H29" s="354"/>
      <c r="I29" s="354"/>
      <c r="J29" s="355"/>
      <c r="K29" s="91">
        <v>1</v>
      </c>
    </row>
    <row r="30" spans="1:11" ht="23.1" customHeight="1" x14ac:dyDescent="0.15">
      <c r="A30" s="353"/>
      <c r="B30" s="354"/>
      <c r="C30" s="354"/>
      <c r="D30" s="354"/>
      <c r="E30" s="354"/>
      <c r="F30" s="354"/>
      <c r="G30" s="354"/>
      <c r="H30" s="354"/>
      <c r="I30" s="354"/>
      <c r="J30" s="355"/>
      <c r="K30" s="91">
        <v>2</v>
      </c>
    </row>
    <row r="31" spans="1:11" ht="23.1" customHeight="1" x14ac:dyDescent="0.15">
      <c r="A31" s="353"/>
      <c r="B31" s="354"/>
      <c r="C31" s="354"/>
      <c r="D31" s="354"/>
      <c r="E31" s="354"/>
      <c r="F31" s="354"/>
      <c r="G31" s="354"/>
      <c r="H31" s="354"/>
      <c r="I31" s="354"/>
      <c r="J31" s="355"/>
      <c r="K31" s="91"/>
    </row>
    <row r="32" spans="1:11" ht="23.1" customHeight="1" x14ac:dyDescent="0.15">
      <c r="A32" s="353"/>
      <c r="B32" s="354"/>
      <c r="C32" s="354"/>
      <c r="D32" s="354"/>
      <c r="E32" s="354"/>
      <c r="F32" s="354"/>
      <c r="G32" s="354"/>
      <c r="H32" s="354"/>
      <c r="I32" s="354"/>
      <c r="J32" s="355"/>
      <c r="K32" s="95"/>
    </row>
    <row r="33" spans="1:11" ht="23.1" customHeight="1" x14ac:dyDescent="0.15">
      <c r="A33" s="353"/>
      <c r="B33" s="354"/>
      <c r="C33" s="354"/>
      <c r="D33" s="354"/>
      <c r="E33" s="354"/>
      <c r="F33" s="354"/>
      <c r="G33" s="354"/>
      <c r="H33" s="354"/>
      <c r="I33" s="354"/>
      <c r="J33" s="355"/>
      <c r="K33" s="96"/>
    </row>
    <row r="34" spans="1:11" ht="23.1" customHeight="1" x14ac:dyDescent="0.15">
      <c r="A34" s="353"/>
      <c r="B34" s="354"/>
      <c r="C34" s="354"/>
      <c r="D34" s="354"/>
      <c r="E34" s="354"/>
      <c r="F34" s="354"/>
      <c r="G34" s="354"/>
      <c r="H34" s="354"/>
      <c r="I34" s="354"/>
      <c r="J34" s="355"/>
      <c r="K34" s="91"/>
    </row>
    <row r="35" spans="1:11" ht="23.1" customHeight="1" x14ac:dyDescent="0.15">
      <c r="A35" s="353"/>
      <c r="B35" s="354"/>
      <c r="C35" s="354"/>
      <c r="D35" s="354"/>
      <c r="E35" s="354"/>
      <c r="F35" s="354"/>
      <c r="G35" s="354"/>
      <c r="H35" s="354"/>
      <c r="I35" s="354"/>
      <c r="J35" s="355"/>
      <c r="K35" s="97"/>
    </row>
    <row r="36" spans="1:11" ht="23.1" customHeight="1" x14ac:dyDescent="0.15">
      <c r="A36" s="384" t="s">
        <v>261</v>
      </c>
      <c r="B36" s="385"/>
      <c r="C36" s="385"/>
      <c r="D36" s="385"/>
      <c r="E36" s="385"/>
      <c r="F36" s="385"/>
      <c r="G36" s="385"/>
      <c r="H36" s="385"/>
      <c r="I36" s="385"/>
      <c r="J36" s="386"/>
      <c r="K36" s="98">
        <f>SUM(K28:K35)</f>
        <v>4</v>
      </c>
    </row>
    <row r="37" spans="1:11" ht="18.75" customHeight="1" x14ac:dyDescent="0.15">
      <c r="A37" s="387" t="s">
        <v>262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8.75" customHeight="1" x14ac:dyDescent="0.15">
      <c r="A38" s="260" t="s">
        <v>263</v>
      </c>
      <c r="B38" s="261"/>
      <c r="C38" s="261"/>
      <c r="D38" s="341" t="s">
        <v>264</v>
      </c>
      <c r="E38" s="341"/>
      <c r="F38" s="357" t="s">
        <v>265</v>
      </c>
      <c r="G38" s="390"/>
      <c r="H38" s="261" t="s">
        <v>266</v>
      </c>
      <c r="I38" s="261"/>
      <c r="J38" s="261" t="s">
        <v>267</v>
      </c>
      <c r="K38" s="340"/>
    </row>
    <row r="39" spans="1:11" ht="18.75" customHeight="1" x14ac:dyDescent="0.15">
      <c r="A39" s="72" t="s">
        <v>123</v>
      </c>
      <c r="B39" s="261" t="s">
        <v>268</v>
      </c>
      <c r="C39" s="261"/>
      <c r="D39" s="261"/>
      <c r="E39" s="261"/>
      <c r="F39" s="261"/>
      <c r="G39" s="261"/>
      <c r="H39" s="261"/>
      <c r="I39" s="261"/>
      <c r="J39" s="261"/>
      <c r="K39" s="340"/>
    </row>
    <row r="40" spans="1:11" ht="24" customHeight="1" x14ac:dyDescent="0.1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40"/>
    </row>
    <row r="41" spans="1:11" ht="24" customHeight="1" x14ac:dyDescent="0.1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40"/>
    </row>
    <row r="42" spans="1:11" ht="32.1" customHeight="1" x14ac:dyDescent="0.15">
      <c r="A42" s="75" t="s">
        <v>135</v>
      </c>
      <c r="B42" s="381" t="s">
        <v>269</v>
      </c>
      <c r="C42" s="381"/>
      <c r="D42" s="77" t="s">
        <v>270</v>
      </c>
      <c r="E42" s="85" t="s">
        <v>138</v>
      </c>
      <c r="F42" s="77" t="s">
        <v>139</v>
      </c>
      <c r="G42" s="88">
        <v>45235</v>
      </c>
      <c r="H42" s="382" t="s">
        <v>140</v>
      </c>
      <c r="I42" s="382"/>
      <c r="J42" s="381" t="s">
        <v>141</v>
      </c>
      <c r="K42" s="38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2"/>
  <sheetViews>
    <sheetView view="pageBreakPreview" zoomScaleNormal="100" workbookViewId="0">
      <selection activeCell="I16" sqref="I16"/>
    </sheetView>
  </sheetViews>
  <sheetFormatPr defaultColWidth="9" defaultRowHeight="14.25" x14ac:dyDescent="0.15"/>
  <cols>
    <col min="1" max="1" width="13.62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2.75" style="34" customWidth="1"/>
    <col min="11" max="13" width="10.625" style="34" customWidth="1"/>
    <col min="14" max="16" width="10.625" style="36" customWidth="1"/>
    <col min="17" max="17" width="10.625" style="37" customWidth="1"/>
    <col min="18" max="255" width="9" style="34"/>
    <col min="256" max="16384" width="9" style="2"/>
  </cols>
  <sheetData>
    <row r="1" spans="1:258" s="34" customFormat="1" ht="29.1" customHeight="1" x14ac:dyDescent="0.15">
      <c r="A1" s="303" t="s">
        <v>145</v>
      </c>
      <c r="B1" s="303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415"/>
      <c r="O1" s="415"/>
      <c r="P1" s="415"/>
      <c r="Q1" s="5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 x14ac:dyDescent="0.15">
      <c r="A2" s="38" t="s">
        <v>61</v>
      </c>
      <c r="B2" s="416" t="s">
        <v>62</v>
      </c>
      <c r="C2" s="416"/>
      <c r="D2" s="416"/>
      <c r="E2" s="39" t="s">
        <v>68</v>
      </c>
      <c r="F2" s="378" t="s">
        <v>69</v>
      </c>
      <c r="G2" s="378"/>
      <c r="H2" s="378"/>
      <c r="I2" s="378"/>
      <c r="J2" s="321"/>
      <c r="K2" s="38" t="s">
        <v>57</v>
      </c>
      <c r="L2" s="379" t="s">
        <v>56</v>
      </c>
      <c r="M2" s="379"/>
      <c r="N2" s="417"/>
      <c r="O2" s="417"/>
      <c r="P2" s="417"/>
      <c r="Q2" s="6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 x14ac:dyDescent="0.15">
      <c r="A3" s="374" t="s">
        <v>147</v>
      </c>
      <c r="B3" s="40"/>
      <c r="C3" s="315" t="s">
        <v>148</v>
      </c>
      <c r="D3" s="380"/>
      <c r="E3" s="315"/>
      <c r="F3" s="315"/>
      <c r="G3" s="315"/>
      <c r="H3" s="315"/>
      <c r="I3" s="315"/>
      <c r="J3" s="321"/>
      <c r="K3" s="315"/>
      <c r="L3" s="315"/>
      <c r="M3" s="315"/>
      <c r="N3" s="418"/>
      <c r="O3" s="418"/>
      <c r="P3" s="418"/>
      <c r="Q3" s="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 x14ac:dyDescent="0.15">
      <c r="A4" s="374"/>
      <c r="B4" s="419" t="s">
        <v>150</v>
      </c>
      <c r="C4" s="41" t="s">
        <v>109</v>
      </c>
      <c r="D4" s="41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42"/>
      <c r="J4" s="321"/>
      <c r="K4" s="41"/>
      <c r="L4" s="41"/>
      <c r="M4" s="41"/>
      <c r="N4" s="41"/>
      <c r="O4" s="41"/>
      <c r="P4" s="41"/>
      <c r="Q4" s="4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 x14ac:dyDescent="0.15">
      <c r="A5" s="374"/>
      <c r="B5" s="419"/>
      <c r="C5" s="42" t="s">
        <v>153</v>
      </c>
      <c r="D5" s="42" t="s">
        <v>154</v>
      </c>
      <c r="E5" s="42" t="s">
        <v>155</v>
      </c>
      <c r="F5" s="42" t="s">
        <v>156</v>
      </c>
      <c r="G5" s="42" t="s">
        <v>157</v>
      </c>
      <c r="H5" s="42" t="s">
        <v>158</v>
      </c>
      <c r="I5" s="42"/>
      <c r="J5" s="321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1" customHeight="1" x14ac:dyDescent="0.15">
      <c r="A6" s="43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/>
      <c r="J6" s="321"/>
      <c r="K6" s="53"/>
      <c r="L6" s="53"/>
      <c r="M6" s="53"/>
      <c r="N6" s="53"/>
      <c r="O6" s="53"/>
      <c r="P6" s="53"/>
      <c r="Q6" s="5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1" customHeight="1" x14ac:dyDescent="0.15">
      <c r="A7" s="43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/>
      <c r="J7" s="321"/>
      <c r="K7" s="53"/>
      <c r="L7" s="53"/>
      <c r="M7" s="53"/>
      <c r="N7" s="53"/>
      <c r="O7" s="53"/>
      <c r="P7" s="53"/>
      <c r="Q7" s="5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1" customHeight="1" x14ac:dyDescent="0.15">
      <c r="A8" s="43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/>
      <c r="J8" s="321"/>
      <c r="K8" s="53"/>
      <c r="L8" s="53"/>
      <c r="M8" s="53"/>
      <c r="N8" s="53"/>
      <c r="O8" s="53"/>
      <c r="P8" s="53"/>
      <c r="Q8" s="5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1" customHeight="1" x14ac:dyDescent="0.15">
      <c r="A9" s="43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/>
      <c r="J9" s="321"/>
      <c r="K9" s="53"/>
      <c r="L9" s="53"/>
      <c r="M9" s="53"/>
      <c r="N9" s="53"/>
      <c r="O9" s="53"/>
      <c r="P9" s="53"/>
      <c r="Q9" s="5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1" customHeight="1" x14ac:dyDescent="0.15">
      <c r="A10" s="43" t="s">
        <v>170</v>
      </c>
      <c r="B10" s="44" t="s">
        <v>163</v>
      </c>
      <c r="C10" s="44">
        <f>D10-1.2</f>
        <v>43.599999999999994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48.400000000000006</v>
      </c>
      <c r="H10" s="44">
        <f>G10+1.4</f>
        <v>49.800000000000004</v>
      </c>
      <c r="I10" s="44"/>
      <c r="J10" s="321"/>
      <c r="K10" s="53"/>
      <c r="L10" s="53"/>
      <c r="M10" s="53"/>
      <c r="N10" s="53"/>
      <c r="O10" s="53"/>
      <c r="P10" s="53"/>
      <c r="Q10" s="5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 x14ac:dyDescent="0.15">
      <c r="A11" s="43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H11" si="4">E11+0.5</f>
        <v>20.5</v>
      </c>
      <c r="G11" s="44">
        <f t="shared" si="4"/>
        <v>21</v>
      </c>
      <c r="H11" s="44">
        <f t="shared" si="4"/>
        <v>21.5</v>
      </c>
      <c r="I11" s="44"/>
      <c r="J11" s="321"/>
      <c r="K11" s="53"/>
      <c r="L11" s="53"/>
      <c r="M11" s="53"/>
      <c r="N11" s="53"/>
      <c r="O11" s="53"/>
      <c r="P11" s="53"/>
      <c r="Q11" s="5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1" customHeight="1" x14ac:dyDescent="0.15">
      <c r="A12" s="43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21.849999999999998</v>
      </c>
      <c r="I12" s="45"/>
      <c r="J12" s="321"/>
      <c r="K12" s="53"/>
      <c r="L12" s="53"/>
      <c r="M12" s="53"/>
      <c r="N12" s="53"/>
      <c r="O12" s="53"/>
      <c r="P12" s="53"/>
      <c r="Q12" s="5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1" customHeight="1" x14ac:dyDescent="0.15">
      <c r="A13" s="43" t="s">
        <v>176</v>
      </c>
      <c r="B13" s="44" t="s">
        <v>172</v>
      </c>
      <c r="C13" s="44">
        <f>D13-0.7</f>
        <v>15.600000000000001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19.349999999999998</v>
      </c>
      <c r="I13" s="44"/>
      <c r="J13" s="321"/>
      <c r="K13" s="53"/>
      <c r="L13" s="53"/>
      <c r="M13" s="53"/>
      <c r="N13" s="53"/>
      <c r="O13" s="53"/>
      <c r="P13" s="53"/>
      <c r="Q13" s="5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1" customHeight="1" x14ac:dyDescent="0.15">
      <c r="A14" s="43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/>
      <c r="J14" s="321"/>
      <c r="K14" s="53"/>
      <c r="L14" s="53"/>
      <c r="M14" s="53"/>
      <c r="N14" s="53"/>
      <c r="O14" s="53"/>
      <c r="P14" s="53"/>
      <c r="Q14" s="53"/>
      <c r="R14" s="2"/>
      <c r="S14" s="2" t="s">
        <v>271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1" customHeight="1" x14ac:dyDescent="0.15">
      <c r="A15" s="43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/>
      <c r="J15" s="321"/>
      <c r="K15" s="53"/>
      <c r="L15" s="53"/>
      <c r="M15" s="53"/>
      <c r="N15" s="53"/>
      <c r="O15" s="53"/>
      <c r="P15" s="53"/>
      <c r="Q15" s="5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1" customHeight="1" x14ac:dyDescent="0.15">
      <c r="A16" s="43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/>
      <c r="J16" s="321"/>
      <c r="K16" s="53"/>
      <c r="L16" s="53"/>
      <c r="M16" s="53"/>
      <c r="N16" s="53"/>
      <c r="O16" s="53"/>
      <c r="P16" s="53"/>
      <c r="Q16" s="5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1" customHeight="1" x14ac:dyDescent="0.15">
      <c r="A17" s="43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/>
      <c r="J17" s="321"/>
      <c r="K17" s="53"/>
      <c r="L17" s="53"/>
      <c r="M17" s="53"/>
      <c r="N17" s="53"/>
      <c r="O17" s="53"/>
      <c r="P17" s="53"/>
      <c r="Q17" s="5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1" customHeight="1" x14ac:dyDescent="0.35">
      <c r="A18" s="46"/>
      <c r="B18" s="46"/>
      <c r="C18" s="47"/>
      <c r="D18" s="47"/>
      <c r="E18" s="47"/>
      <c r="F18" s="47"/>
      <c r="G18" s="47"/>
      <c r="H18" s="47"/>
      <c r="I18" s="47"/>
      <c r="J18" s="321"/>
      <c r="K18" s="53"/>
      <c r="L18" s="53"/>
      <c r="M18" s="53"/>
      <c r="N18" s="53"/>
      <c r="O18" s="53"/>
      <c r="P18" s="53"/>
      <c r="Q18" s="5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1" customHeight="1" x14ac:dyDescent="0.15">
      <c r="A19" s="44"/>
      <c r="B19" s="44"/>
      <c r="C19" s="44"/>
      <c r="D19" s="44"/>
      <c r="E19" s="48"/>
      <c r="F19" s="44"/>
      <c r="G19" s="44"/>
      <c r="H19" s="44"/>
      <c r="I19" s="44"/>
      <c r="J19" s="321"/>
      <c r="K19" s="54"/>
      <c r="L19" s="54"/>
      <c r="M19" s="53"/>
      <c r="N19" s="54"/>
      <c r="O19" s="54"/>
      <c r="P19" s="53"/>
      <c r="Q19" s="5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16.5" x14ac:dyDescent="0.15">
      <c r="A20" s="49"/>
      <c r="B20" s="49"/>
      <c r="C20" s="49"/>
      <c r="D20" s="49"/>
      <c r="E20" s="50"/>
      <c r="F20" s="49"/>
      <c r="G20" s="49"/>
      <c r="H20" s="49"/>
      <c r="I20" s="55"/>
      <c r="N20" s="36"/>
      <c r="O20" s="36"/>
      <c r="P20" s="36"/>
      <c r="Q20" s="5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x14ac:dyDescent="0.15">
      <c r="A21" s="51" t="s">
        <v>184</v>
      </c>
      <c r="B21" s="51"/>
      <c r="C21" s="51"/>
      <c r="D21" s="52"/>
      <c r="N21" s="36"/>
      <c r="O21" s="36"/>
      <c r="P21" s="36"/>
      <c r="Q21" s="5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x14ac:dyDescent="0.15">
      <c r="D22" s="35"/>
      <c r="K22" s="56" t="s">
        <v>185</v>
      </c>
      <c r="L22" s="57">
        <v>45235</v>
      </c>
      <c r="M22" s="56" t="s">
        <v>186</v>
      </c>
      <c r="N22" s="58" t="s">
        <v>138</v>
      </c>
      <c r="O22" s="58" t="s">
        <v>187</v>
      </c>
      <c r="P22" s="36" t="s">
        <v>141</v>
      </c>
      <c r="Q22" s="59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19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5" sqref="B5:E6"/>
    </sheetView>
  </sheetViews>
  <sheetFormatPr defaultColWidth="9" defaultRowHeight="14.25" x14ac:dyDescent="0.15"/>
  <cols>
    <col min="1" max="1" width="7" customWidth="1"/>
    <col min="2" max="2" width="14.5" customWidth="1"/>
    <col min="3" max="3" width="12.875" style="31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 x14ac:dyDescent="0.15">
      <c r="A1" s="420" t="s">
        <v>272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1" customFormat="1" ht="16.5" x14ac:dyDescent="0.3">
      <c r="A2" s="431" t="s">
        <v>273</v>
      </c>
      <c r="B2" s="432" t="s">
        <v>274</v>
      </c>
      <c r="C2" s="432" t="s">
        <v>275</v>
      </c>
      <c r="D2" s="432" t="s">
        <v>276</v>
      </c>
      <c r="E2" s="432" t="s">
        <v>277</v>
      </c>
      <c r="F2" s="432" t="s">
        <v>278</v>
      </c>
      <c r="G2" s="432" t="s">
        <v>279</v>
      </c>
      <c r="H2" s="432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432" t="s">
        <v>286</v>
      </c>
      <c r="O2" s="432" t="s">
        <v>287</v>
      </c>
    </row>
    <row r="3" spans="1:15" s="1" customFormat="1" ht="16.5" x14ac:dyDescent="0.3">
      <c r="A3" s="431"/>
      <c r="B3" s="433"/>
      <c r="C3" s="433"/>
      <c r="D3" s="433"/>
      <c r="E3" s="433"/>
      <c r="F3" s="433"/>
      <c r="G3" s="433"/>
      <c r="H3" s="433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33"/>
      <c r="O3" s="433"/>
    </row>
    <row r="4" spans="1:15" x14ac:dyDescent="0.15">
      <c r="A4" s="6">
        <v>1</v>
      </c>
      <c r="B4" s="12">
        <v>231013518</v>
      </c>
      <c r="C4" s="13" t="s">
        <v>288</v>
      </c>
      <c r="D4" s="11" t="s">
        <v>116</v>
      </c>
      <c r="E4" s="14" t="s">
        <v>289</v>
      </c>
      <c r="F4" s="11" t="s">
        <v>290</v>
      </c>
      <c r="G4" s="6" t="s">
        <v>66</v>
      </c>
      <c r="H4" s="6"/>
      <c r="I4" s="33">
        <v>3</v>
      </c>
      <c r="J4" s="33">
        <v>1</v>
      </c>
      <c r="K4" s="33">
        <v>2</v>
      </c>
      <c r="L4" s="33">
        <v>1</v>
      </c>
      <c r="M4" s="33">
        <v>1</v>
      </c>
      <c r="N4" s="6"/>
      <c r="O4" s="6"/>
    </row>
    <row r="5" spans="1:15" x14ac:dyDescent="0.15">
      <c r="A5" s="6">
        <v>2</v>
      </c>
      <c r="B5" s="12">
        <v>231007528</v>
      </c>
      <c r="C5" s="13" t="s">
        <v>291</v>
      </c>
      <c r="D5" s="11" t="s">
        <v>118</v>
      </c>
      <c r="E5" s="14" t="s">
        <v>62</v>
      </c>
      <c r="F5" s="11" t="s">
        <v>290</v>
      </c>
      <c r="G5" s="12" t="s">
        <v>66</v>
      </c>
      <c r="H5" s="6"/>
      <c r="I5" s="33">
        <v>2</v>
      </c>
      <c r="J5" s="33">
        <v>1</v>
      </c>
      <c r="K5" s="33">
        <v>1</v>
      </c>
      <c r="L5" s="33">
        <v>0</v>
      </c>
      <c r="M5" s="33">
        <v>0</v>
      </c>
      <c r="N5" s="6"/>
      <c r="O5" s="6"/>
    </row>
    <row r="6" spans="1:15" x14ac:dyDescent="0.15">
      <c r="A6" s="6">
        <v>3</v>
      </c>
      <c r="B6" s="12">
        <v>231007527</v>
      </c>
      <c r="C6" s="13" t="s">
        <v>291</v>
      </c>
      <c r="D6" s="11" t="s">
        <v>119</v>
      </c>
      <c r="E6" s="14" t="s">
        <v>62</v>
      </c>
      <c r="F6" s="11" t="s">
        <v>290</v>
      </c>
      <c r="G6" s="12" t="s">
        <v>66</v>
      </c>
      <c r="H6" s="6"/>
      <c r="I6" s="33">
        <v>2</v>
      </c>
      <c r="J6" s="33">
        <v>0</v>
      </c>
      <c r="K6" s="33">
        <v>3</v>
      </c>
      <c r="L6" s="33">
        <v>0</v>
      </c>
      <c r="M6" s="33">
        <v>0</v>
      </c>
      <c r="N6" s="6"/>
      <c r="O6" s="6"/>
    </row>
    <row r="7" spans="1:15" x14ac:dyDescent="0.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15">
      <c r="A8" s="5"/>
      <c r="B8" s="5"/>
      <c r="C8" s="6"/>
      <c r="D8" s="5"/>
      <c r="E8" s="32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6"/>
      <c r="D9" s="5"/>
      <c r="E9" s="32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6"/>
      <c r="D10" s="5"/>
      <c r="E10" s="32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6"/>
      <c r="D11" s="5"/>
      <c r="E11" s="32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421" t="s">
        <v>292</v>
      </c>
      <c r="B12" s="422"/>
      <c r="C12" s="423"/>
      <c r="D12" s="424"/>
      <c r="E12" s="425"/>
      <c r="F12" s="426"/>
      <c r="G12" s="426"/>
      <c r="H12" s="426"/>
      <c r="I12" s="427"/>
      <c r="J12" s="421" t="s">
        <v>293</v>
      </c>
      <c r="K12" s="422"/>
      <c r="L12" s="422"/>
      <c r="M12" s="424"/>
      <c r="N12" s="7"/>
      <c r="O12" s="9"/>
    </row>
    <row r="13" spans="1:15" ht="16.5" x14ac:dyDescent="0.15">
      <c r="A13" s="428" t="s">
        <v>294</v>
      </c>
      <c r="B13" s="429"/>
      <c r="C13" s="430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2023-11-14T05:44:59Z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