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2.面料缩率" sheetId="8" r:id="rId9"/>
    <sheet name="1.面料验布" sheetId="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<sst xmlns="http://schemas.openxmlformats.org/spreadsheetml/2006/main" count="1067" uniqueCount="352">
  <si>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</si>
  <si>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</si>
  <si>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</si>
  <si>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</si>
  <si>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</si>
  <si>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</si>
  <si>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</si>
  <si>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</si>
  <si>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</si>
  <si>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</si>
  <si>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</si>
  <si>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</si>
  <si>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</si>
  <si>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</si>
  <si>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</si>
  <si>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</si>
  <si>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</si>
  <si>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</si>
  <si>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</si>
  <si>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</si>
  <si>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</si>
  <si>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</si>
  <si>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</si>
  <si>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</si>
  <si>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</si>
  <si>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</si>
  <si>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</si>
  <si>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</si>
  <si>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</si>
  <si>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</si>
  <si>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</si>
  <si>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</si>
  <si>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</si>
  <si>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</si>
  <si>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</si>
  <si>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</si>
  <si>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</si>
  <si>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</si>
  <si>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</si>
  <si>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</si>
  <si>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</si>
  <si>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</si>
  <si>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</si>
  <si>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</si>
  <si>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</si>
  <si>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</si>
  <si>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</si>
  <si>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</si>
  <si>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</si>
  <si>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</si>
  <si>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</si>
  <si>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</si>
  <si>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</si>
  <si>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</si>
  <si>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</si>
  <si>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</si>
  <si>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</si>
  <si>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</si>
  <si>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</si>
  <si>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</si>
  <si>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</si>
  <si>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</si>
  <si>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TADDAl92518</t>
  </si>
  <si>
    <t>合同交期</t>
  </si>
  <si>
    <t>产前确认样</t>
  </si>
  <si>
    <t>有</t>
  </si>
  <si>
    <t>无</t>
  </si>
  <si>
    <t>品名</t>
  </si>
  <si>
    <t>女式羽绒服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</si>
  <si>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</si>
  <si>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</si>
  <si>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</si>
  <si>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</si>
  <si>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</si>
  <si>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</si>
  <si>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</si>
  <si>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</si>
  <si>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</si>
  <si>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</si>
  <si>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</si>
  <si>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</si>
  <si>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</si>
  <si>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</si>
  <si>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</si>
  <si>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</si>
  <si>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</si>
  <si>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</si>
  <si>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</si>
  <si>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</si>
  <si>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</si>
  <si>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</si>
  <si>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</si>
  <si>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</si>
  <si>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</si>
  <si>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</si>
  <si>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</si>
  <si>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</si>
  <si>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</si>
  <si>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</si>
  <si>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</si>
  <si>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</si>
  <si>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</si>
  <si>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</si>
  <si>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</si>
  <si>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</si>
  <si>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</si>
  <si>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</si>
  <si>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</si>
  <si>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</si>
  <si>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</si>
  <si>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</si>
  <si>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</si>
  <si>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</si>
  <si>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</si>
  <si>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</si>
  <si>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</si>
  <si>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</si>
  <si>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</si>
  <si>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</si>
  <si>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</si>
  <si>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烟青色XXL/3件。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</si>
  <si>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</si>
  <si>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</si>
  <si>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</si>
  <si>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</si>
  <si>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</si>
  <si>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1.漏点位印。</t>
  </si>
  <si>
    <t>2.袖口松紧没车均。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</si>
  <si>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</si>
  <si>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</si>
  <si>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</si>
  <si>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</si>
  <si>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</si>
  <si>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</si>
  <si>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</si>
  <si>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</si>
  <si>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</si>
  <si>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</si>
  <si>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</si>
  <si>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</si>
  <si>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</si>
  <si>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</si>
  <si>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</si>
  <si>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</si>
  <si>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TADDAL92518</t>
  </si>
  <si>
    <t>部位名称</t>
  </si>
  <si>
    <t>指示规格  FINAL SPEC</t>
  </si>
  <si>
    <t>样品规格  SAMPLE SPEC</t>
  </si>
  <si>
    <t>号型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</si>
  <si>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</si>
  <si>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</si>
  <si>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</si>
  <si>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</si>
  <si>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</si>
  <si>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</si>
  <si>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</si>
  <si>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</si>
  <si>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-0.8√√</t>
  </si>
  <si>
    <t>前中长</t>
  </si>
  <si>
    <t>√√√</t>
  </si>
  <si>
    <t>前中拉链长</t>
  </si>
  <si>
    <t>胸围</t>
  </si>
  <si>
    <t>√√-0.5</t>
  </si>
  <si>
    <t>腰围</t>
  </si>
  <si>
    <t>√+0.6-0.5</t>
  </si>
  <si>
    <t>摆围</t>
  </si>
  <si>
    <t>√√-0.6</t>
  </si>
  <si>
    <t>肩宽</t>
  </si>
  <si>
    <t>肩点袖长</t>
  </si>
  <si>
    <t>√√</t>
  </si>
  <si>
    <t>袖肥/2（参考值）</t>
  </si>
  <si>
    <t>袖肘围/2</t>
  </si>
  <si>
    <t>袖口围/2</t>
  </si>
  <si>
    <t>下领围</t>
  </si>
  <si>
    <t>前领高</t>
  </si>
  <si>
    <t>里领高</t>
  </si>
  <si>
    <t>帽高</t>
  </si>
  <si>
    <t>帽宽</t>
  </si>
  <si>
    <t>-0.5√√</t>
  </si>
  <si>
    <t>插手袋长</t>
  </si>
  <si>
    <t>√</t>
  </si>
  <si>
    <t>插手袋拉链长</t>
  </si>
  <si>
    <t>里斗拉链长</t>
  </si>
  <si>
    <t xml:space="preserve">     初期请洗测2-3件，有问题的另加测量数量。</t>
  </si>
  <si>
    <t>验货时间：2022-4-26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</si>
  <si>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</si>
  <si>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</si>
  <si>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</si>
  <si>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</si>
  <si>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</si>
  <si>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</si>
  <si>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</si>
  <si>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</si>
  <si>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</si>
  <si>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</si>
  <si>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</si>
  <si>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</si>
  <si>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</si>
  <si>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注意合缝漏暗线，</t>
  </si>
  <si>
    <t>扣位对齐.</t>
  </si>
  <si>
    <t>【整改的严重缺陷及整改复核时间】</t>
  </si>
  <si>
    <t>【整改结果】</t>
  </si>
  <si>
    <t>-1√√</t>
  </si>
  <si>
    <t>1√√</t>
  </si>
  <si>
    <t>-0.8√1</t>
  </si>
  <si>
    <t>-0.6√-0.8</t>
  </si>
  <si>
    <t>√√-1</t>
  </si>
  <si>
    <t>QC出货报告书</t>
  </si>
  <si>
    <t>产品名称</t>
  </si>
  <si>
    <t>探越（天津）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</si>
  <si>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</si>
  <si>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</si>
  <si>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</si>
  <si>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</si>
  <si>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</si>
  <si>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</si>
  <si>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</si>
  <si>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</si>
  <si>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</si>
  <si>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</si>
  <si>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</si>
  <si>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</si>
  <si>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</si>
  <si>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</si>
  <si>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</si>
  <si>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</si>
  <si>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</si>
  <si>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</si>
  <si>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</si>
  <si>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</si>
  <si>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</si>
  <si>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</si>
  <si>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</si>
  <si>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</si>
  <si>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</si>
  <si>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</si>
  <si>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</si>
  <si>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</si>
  <si>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</si>
  <si>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</si>
  <si>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</si>
  <si>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</si>
  <si>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</si>
  <si>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</si>
  <si>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</t>
  </si>
  <si>
    <t>情况说明：</t>
  </si>
  <si>
    <t xml:space="preserve">【问题点描述】  </t>
  </si>
  <si>
    <t>1.漏暗线1件，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</si>
  <si>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</si>
  <si>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</si>
  <si>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</si>
  <si>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</si>
  <si>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</si>
  <si>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</si>
  <si>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</si>
  <si>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</si>
  <si>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</si>
  <si>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松霜绿</t>
  </si>
  <si>
    <t>寂静紫</t>
  </si>
  <si>
    <t>验货时间：2022-8-2</t>
  </si>
  <si>
    <t>TOREAD-面料缩率检测测试报告登记表</t>
  </si>
  <si>
    <t>序号</t>
  </si>
  <si>
    <t>供应商</t>
  </si>
  <si>
    <t>缸号</t>
  </si>
  <si>
    <t>面料布种编号</t>
  </si>
  <si>
    <t>颜色</t>
  </si>
  <si>
    <t>涉及到的款号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</si>
  <si>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</si>
  <si>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</si>
  <si>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</si>
  <si>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</si>
  <si>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</si>
  <si>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</si>
  <si>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</si>
  <si>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石狮经纬</t>
  </si>
  <si>
    <t>FW09782</t>
  </si>
  <si>
    <t>19SS黑色/E77//</t>
  </si>
  <si>
    <t>合格</t>
  </si>
  <si>
    <t>YES</t>
  </si>
  <si>
    <t>23FW寂静紫/Q77//</t>
  </si>
  <si>
    <t>23FW松霜绿/Q65//</t>
  </si>
  <si>
    <t>南通东丽</t>
  </si>
  <si>
    <t>FW07860</t>
  </si>
  <si>
    <t>制表时间：2023-5-18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</si>
  <si>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</si>
  <si>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</si>
  <si>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TOREAD-面料验布测试报告登记表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</si>
  <si>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</si>
  <si>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</si>
  <si>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</si>
  <si>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</si>
  <si>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</si>
  <si>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</si>
  <si>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</si>
  <si>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</si>
  <si>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</si>
  <si>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</si>
  <si>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</si>
  <si>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</si>
  <si>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</si>
  <si>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</si>
  <si>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</si>
  <si>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</si>
  <si>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</si>
  <si>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</si>
  <si>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</si>
  <si>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</si>
  <si>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</si>
  <si>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</si>
  <si>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BB00004</t>
  </si>
  <si>
    <t xml:space="preserve">光面对折弹力包边带 </t>
  </si>
  <si>
    <t>上海锦湾</t>
  </si>
  <si>
    <t>BB00003</t>
  </si>
  <si>
    <t xml:space="preserve">弹力包边带 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</si>
  <si>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</si>
  <si>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</si>
  <si>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</si>
  <si>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</si>
  <si>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</si>
  <si>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</si>
  <si>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</si>
  <si>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</si>
  <si>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洗测2次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</si>
  <si>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</si>
  <si>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</si>
  <si>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</si>
  <si>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</si>
  <si>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</si>
  <si>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</si>
  <si>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</si>
  <si>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</si>
  <si>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</si>
  <si>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</si>
  <si>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</si>
  <si>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</si>
  <si>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</si>
  <si>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</si>
  <si>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</si>
  <si>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</si>
  <si>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</si>
  <si>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</si>
  <si>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侧标</t>
  </si>
  <si>
    <t>双面胶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</si>
  <si>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</si>
  <si>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</si>
  <si>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</si>
  <si>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</si>
  <si>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</si>
  <si>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XJ00007</t>
  </si>
  <si>
    <t>XJ00002</t>
  </si>
  <si>
    <t>SJ00016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</si>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</sst>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0" borderId="7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3" applyNumberFormat="0" applyFill="0" applyAlignment="0" applyProtection="0">
      <alignment vertical="center"/>
    </xf>
    <xf numFmtId="0" fontId="44" fillId="0" borderId="73" applyNumberFormat="0" applyFill="0" applyAlignment="0" applyProtection="0">
      <alignment vertical="center"/>
    </xf>
    <xf numFmtId="0" fontId="45" fillId="0" borderId="7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1" borderId="75" applyNumberFormat="0" applyAlignment="0" applyProtection="0">
      <alignment vertical="center"/>
    </xf>
    <xf numFmtId="0" fontId="47" fillId="12" borderId="76" applyNumberFormat="0" applyAlignment="0" applyProtection="0">
      <alignment vertical="center"/>
    </xf>
    <xf numFmtId="0" fontId="48" fillId="12" borderId="75" applyNumberFormat="0" applyAlignment="0" applyProtection="0">
      <alignment vertical="center"/>
    </xf>
    <xf numFmtId="0" fontId="49" fillId="13" borderId="77" applyNumberFormat="0" applyAlignment="0" applyProtection="0">
      <alignment vertical="center"/>
    </xf>
    <xf numFmtId="0" fontId="50" fillId="0" borderId="78" applyNumberFormat="0" applyFill="0" applyAlignment="0" applyProtection="0">
      <alignment vertical="center"/>
    </xf>
    <xf numFmtId="0" fontId="51" fillId="0" borderId="79" applyNumberFormat="0" applyFill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7" fillId="0" borderId="0">
      <alignment horizontal="center" vertical="center"/>
    </xf>
    <xf numFmtId="0" fontId="37" fillId="0" borderId="0">
      <alignment vertical="center"/>
    </xf>
    <xf numFmtId="0" fontId="19" fillId="0" borderId="0"/>
    <xf numFmtId="0" fontId="57" fillId="0" borderId="0">
      <alignment vertical="center"/>
    </xf>
    <xf numFmtId="0" fontId="19" fillId="0" borderId="0">
      <alignment vertical="center"/>
    </xf>
    <xf numFmtId="0" fontId="19" fillId="0" borderId="0"/>
    <xf numFmtId="0" fontId="37" fillId="0" borderId="0">
      <alignment vertical="center"/>
    </xf>
    <xf numFmtId="0" fontId="57" fillId="0" borderId="0">
      <alignment vertical="center"/>
    </xf>
    <xf numFmtId="0" fontId="7" fillId="0" borderId="0">
      <alignment horizontal="center" vertical="center"/>
    </xf>
    <xf numFmtId="0" fontId="58" fillId="0" borderId="0">
      <alignment horizontal="center" vertical="center"/>
    </xf>
    <xf numFmtId="0" fontId="19" fillId="0" borderId="0"/>
    <xf numFmtId="0" fontId="7" fillId="0" borderId="0">
      <alignment horizontal="center" vertical="center"/>
    </xf>
  </cellStyleXfs>
  <cellXfs count="3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58" applyFont="1" applyFill="1" applyBorder="1" applyAlignment="1">
      <alignment horizontal="center" vertical="center" wrapText="1"/>
    </xf>
    <xf numFmtId="0" fontId="6" fillId="0" borderId="6" xfId="6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49" applyBorder="1" applyAlignment="1">
      <alignment horizontal="center" vertical="center" wrapText="1"/>
    </xf>
    <xf numFmtId="0" fontId="7" fillId="0" borderId="7" xfId="49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0" fillId="4" borderId="0" xfId="0" applyFill="1"/>
    <xf numFmtId="0" fontId="2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58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/>
    <xf numFmtId="0" fontId="10" fillId="4" borderId="2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4" borderId="0" xfId="54" applyFont="1" applyFill="1"/>
    <xf numFmtId="0" fontId="13" fillId="4" borderId="0" xfId="54" applyFont="1" applyFill="1" applyBorder="1" applyAlignment="1">
      <alignment horizontal="center"/>
    </xf>
    <xf numFmtId="0" fontId="12" fillId="4" borderId="0" xfId="54" applyFont="1" applyFill="1" applyBorder="1" applyAlignment="1">
      <alignment horizontal="center"/>
    </xf>
    <xf numFmtId="0" fontId="13" fillId="4" borderId="12" xfId="53" applyFont="1" applyFill="1" applyBorder="1" applyAlignment="1">
      <alignment horizontal="left" vertical="center"/>
    </xf>
    <xf numFmtId="0" fontId="12" fillId="4" borderId="13" xfId="53" applyFont="1" applyFill="1" applyBorder="1" applyAlignment="1">
      <alignment horizontal="center" vertical="center"/>
    </xf>
    <xf numFmtId="0" fontId="13" fillId="4" borderId="13" xfId="53" applyFont="1" applyFill="1" applyBorder="1" applyAlignment="1">
      <alignment vertical="center"/>
    </xf>
    <xf numFmtId="0" fontId="12" fillId="4" borderId="13" xfId="54" applyFont="1" applyFill="1" applyBorder="1" applyAlignment="1">
      <alignment horizontal="center"/>
    </xf>
    <xf numFmtId="0" fontId="13" fillId="4" borderId="14" xfId="54" applyFont="1" applyFill="1" applyBorder="1" applyAlignment="1" applyProtection="1">
      <alignment horizontal="center" vertical="center"/>
    </xf>
    <xf numFmtId="0" fontId="13" fillId="4" borderId="2" xfId="54" applyFont="1" applyFill="1" applyBorder="1" applyAlignment="1">
      <alignment horizontal="center" vertical="center"/>
    </xf>
    <xf numFmtId="0" fontId="12" fillId="4" borderId="2" xfId="54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6" fillId="0" borderId="2" xfId="59" applyFont="1" applyFill="1" applyBorder="1" applyAlignment="1">
      <alignment horizontal="left"/>
    </xf>
    <xf numFmtId="0" fontId="17" fillId="0" borderId="2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left"/>
    </xf>
    <xf numFmtId="0" fontId="17" fillId="4" borderId="2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5" fillId="0" borderId="2" xfId="50" applyFont="1" applyFill="1" applyBorder="1" applyAlignment="1">
      <alignment horizontal="center"/>
    </xf>
    <xf numFmtId="0" fontId="13" fillId="4" borderId="0" xfId="54" applyFont="1" applyFill="1"/>
    <xf numFmtId="0" fontId="0" fillId="4" borderId="0" xfId="55" applyFont="1" applyFill="1">
      <alignment vertical="center"/>
    </xf>
    <xf numFmtId="0" fontId="13" fillId="4" borderId="13" xfId="53" applyFont="1" applyFill="1" applyBorder="1" applyAlignment="1">
      <alignment horizontal="left" vertical="center"/>
    </xf>
    <xf numFmtId="0" fontId="12" fillId="4" borderId="15" xfId="53" applyFont="1" applyFill="1" applyBorder="1" applyAlignment="1">
      <alignment horizontal="center" vertical="center"/>
    </xf>
    <xf numFmtId="0" fontId="13" fillId="4" borderId="2" xfId="54" applyFont="1" applyFill="1" applyBorder="1" applyAlignment="1" applyProtection="1">
      <alignment horizontal="center" vertical="center"/>
    </xf>
    <xf numFmtId="0" fontId="13" fillId="4" borderId="16" xfId="54" applyFont="1" applyFill="1" applyBorder="1" applyAlignment="1" applyProtection="1">
      <alignment horizontal="center" vertical="center"/>
    </xf>
    <xf numFmtId="49" fontId="18" fillId="0" borderId="2" xfId="56" applyNumberFormat="1" applyFont="1" applyFill="1" applyBorder="1" applyAlignment="1">
      <alignment horizontal="center"/>
    </xf>
    <xf numFmtId="49" fontId="18" fillId="4" borderId="2" xfId="56" applyNumberFormat="1" applyFont="1" applyFill="1" applyBorder="1" applyAlignment="1">
      <alignment horizontal="center"/>
    </xf>
    <xf numFmtId="14" fontId="13" fillId="4" borderId="0" xfId="54" applyNumberFormat="1" applyFont="1" applyFill="1"/>
    <xf numFmtId="0" fontId="19" fillId="0" borderId="0" xfId="53" applyFill="1" applyBorder="1" applyAlignment="1">
      <alignment horizontal="left" vertical="center"/>
    </xf>
    <xf numFmtId="0" fontId="19" fillId="0" borderId="0" xfId="53" applyFont="1" applyFill="1" applyAlignment="1">
      <alignment horizontal="left" vertical="center"/>
    </xf>
    <xf numFmtId="0" fontId="19" fillId="0" borderId="0" xfId="53" applyFill="1" applyAlignment="1">
      <alignment horizontal="left" vertical="center"/>
    </xf>
    <xf numFmtId="0" fontId="20" fillId="0" borderId="17" xfId="53" applyFont="1" applyFill="1" applyBorder="1" applyAlignment="1">
      <alignment horizontal="center" vertical="top"/>
    </xf>
    <xf numFmtId="0" fontId="21" fillId="0" borderId="18" xfId="53" applyFont="1" applyFill="1" applyBorder="1" applyAlignment="1">
      <alignment horizontal="left" vertical="center"/>
    </xf>
    <xf numFmtId="0" fontId="22" fillId="0" borderId="19" xfId="53" applyFont="1" applyFill="1" applyBorder="1" applyAlignment="1">
      <alignment horizontal="center" vertical="center"/>
    </xf>
    <xf numFmtId="0" fontId="21" fillId="0" borderId="19" xfId="53" applyFont="1" applyFill="1" applyBorder="1" applyAlignment="1">
      <alignment horizontal="center" vertical="center"/>
    </xf>
    <xf numFmtId="0" fontId="23" fillId="0" borderId="19" xfId="53" applyFont="1" applyFill="1" applyBorder="1" applyAlignment="1">
      <alignment vertical="center"/>
    </xf>
    <xf numFmtId="0" fontId="21" fillId="0" borderId="19" xfId="53" applyFont="1" applyFill="1" applyBorder="1" applyAlignment="1">
      <alignment vertical="center"/>
    </xf>
    <xf numFmtId="0" fontId="23" fillId="0" borderId="19" xfId="53" applyFont="1" applyFill="1" applyBorder="1" applyAlignment="1">
      <alignment horizontal="center" vertical="center"/>
    </xf>
    <xf numFmtId="0" fontId="21" fillId="0" borderId="20" xfId="53" applyFont="1" applyFill="1" applyBorder="1" applyAlignment="1">
      <alignment vertical="center"/>
    </xf>
    <xf numFmtId="0" fontId="22" fillId="0" borderId="21" xfId="53" applyFont="1" applyFill="1" applyBorder="1" applyAlignment="1">
      <alignment horizontal="center" vertical="center"/>
    </xf>
    <xf numFmtId="0" fontId="21" fillId="0" borderId="21" xfId="53" applyFont="1" applyFill="1" applyBorder="1" applyAlignment="1">
      <alignment vertical="center"/>
    </xf>
    <xf numFmtId="58" fontId="23" fillId="0" borderId="21" xfId="53" applyNumberFormat="1" applyFont="1" applyFill="1" applyBorder="1" applyAlignment="1">
      <alignment horizontal="center" vertical="center"/>
    </xf>
    <xf numFmtId="0" fontId="23" fillId="0" borderId="21" xfId="53" applyFont="1" applyFill="1" applyBorder="1" applyAlignment="1">
      <alignment horizontal="center" vertical="center"/>
    </xf>
    <xf numFmtId="0" fontId="21" fillId="0" borderId="21" xfId="53" applyFont="1" applyFill="1" applyBorder="1" applyAlignment="1">
      <alignment horizontal="center" vertical="center"/>
    </xf>
    <xf numFmtId="0" fontId="21" fillId="0" borderId="20" xfId="53" applyFont="1" applyFill="1" applyBorder="1" applyAlignment="1">
      <alignment horizontal="left" vertical="center"/>
    </xf>
    <xf numFmtId="0" fontId="22" fillId="0" borderId="21" xfId="53" applyFont="1" applyBorder="1" applyAlignment="1">
      <alignment vertical="center"/>
    </xf>
    <xf numFmtId="0" fontId="22" fillId="0" borderId="22" xfId="53" applyFont="1" applyBorder="1" applyAlignment="1">
      <alignment vertical="center"/>
    </xf>
    <xf numFmtId="0" fontId="21" fillId="0" borderId="21" xfId="53" applyFont="1" applyFill="1" applyBorder="1" applyAlignment="1">
      <alignment horizontal="left" vertical="center"/>
    </xf>
    <xf numFmtId="0" fontId="21" fillId="0" borderId="23" xfId="53" applyFont="1" applyFill="1" applyBorder="1" applyAlignment="1">
      <alignment vertical="center"/>
    </xf>
    <xf numFmtId="0" fontId="22" fillId="0" borderId="24" xfId="53" applyFont="1" applyFill="1" applyBorder="1" applyAlignment="1">
      <alignment horizontal="right" vertical="center"/>
    </xf>
    <xf numFmtId="0" fontId="21" fillId="0" borderId="24" xfId="53" applyFont="1" applyFill="1" applyBorder="1" applyAlignment="1">
      <alignment vertical="center"/>
    </xf>
    <xf numFmtId="0" fontId="23" fillId="0" borderId="24" xfId="53" applyFont="1" applyFill="1" applyBorder="1" applyAlignment="1">
      <alignment vertical="center"/>
    </xf>
    <xf numFmtId="0" fontId="23" fillId="0" borderId="24" xfId="53" applyFont="1" applyFill="1" applyBorder="1" applyAlignment="1">
      <alignment horizontal="left" vertical="center"/>
    </xf>
    <xf numFmtId="0" fontId="21" fillId="0" borderId="24" xfId="53" applyFont="1" applyFill="1" applyBorder="1" applyAlignment="1">
      <alignment horizontal="left" vertical="center"/>
    </xf>
    <xf numFmtId="0" fontId="21" fillId="0" borderId="0" xfId="53" applyFont="1" applyFill="1" applyBorder="1" applyAlignment="1">
      <alignment vertical="center"/>
    </xf>
    <xf numFmtId="0" fontId="23" fillId="0" borderId="0" xfId="53" applyFont="1" applyFill="1" applyBorder="1" applyAlignment="1">
      <alignment vertical="center"/>
    </xf>
    <xf numFmtId="0" fontId="23" fillId="0" borderId="0" xfId="53" applyFont="1" applyFill="1" applyAlignment="1">
      <alignment horizontal="left" vertical="center"/>
    </xf>
    <xf numFmtId="0" fontId="21" fillId="0" borderId="18" xfId="53" applyFont="1" applyFill="1" applyBorder="1" applyAlignment="1">
      <alignment vertical="center"/>
    </xf>
    <xf numFmtId="0" fontId="21" fillId="0" borderId="25" xfId="53" applyFont="1" applyFill="1" applyBorder="1" applyAlignment="1">
      <alignment horizontal="left" vertical="center"/>
    </xf>
    <xf numFmtId="0" fontId="21" fillId="0" borderId="26" xfId="53" applyFont="1" applyFill="1" applyBorder="1" applyAlignment="1">
      <alignment horizontal="left" vertical="center"/>
    </xf>
    <xf numFmtId="0" fontId="23" fillId="0" borderId="21" xfId="53" applyFont="1" applyFill="1" applyBorder="1" applyAlignment="1">
      <alignment horizontal="left" vertical="center"/>
    </xf>
    <xf numFmtId="0" fontId="23" fillId="0" borderId="21" xfId="53" applyFont="1" applyFill="1" applyBorder="1" applyAlignment="1">
      <alignment vertical="center"/>
    </xf>
    <xf numFmtId="0" fontId="23" fillId="0" borderId="27" xfId="53" applyFont="1" applyFill="1" applyBorder="1" applyAlignment="1">
      <alignment horizontal="center" vertical="center"/>
    </xf>
    <xf numFmtId="0" fontId="23" fillId="0" borderId="28" xfId="53" applyFont="1" applyFill="1" applyBorder="1" applyAlignment="1">
      <alignment horizontal="center" vertical="center"/>
    </xf>
    <xf numFmtId="0" fontId="24" fillId="0" borderId="29" xfId="53" applyFont="1" applyFill="1" applyBorder="1" applyAlignment="1">
      <alignment horizontal="left" vertical="center"/>
    </xf>
    <xf numFmtId="0" fontId="24" fillId="0" borderId="28" xfId="53" applyFont="1" applyFill="1" applyBorder="1" applyAlignment="1">
      <alignment horizontal="left" vertical="center"/>
    </xf>
    <xf numFmtId="0" fontId="23" fillId="0" borderId="0" xfId="53" applyFont="1" applyFill="1" applyBorder="1" applyAlignment="1">
      <alignment horizontal="left" vertical="center"/>
    </xf>
    <xf numFmtId="0" fontId="21" fillId="0" borderId="19" xfId="53" applyFont="1" applyFill="1" applyBorder="1" applyAlignment="1">
      <alignment horizontal="left" vertical="center"/>
    </xf>
    <xf numFmtId="0" fontId="23" fillId="0" borderId="20" xfId="53" applyFont="1" applyFill="1" applyBorder="1" applyAlignment="1">
      <alignment horizontal="left" vertical="center"/>
    </xf>
    <xf numFmtId="0" fontId="23" fillId="0" borderId="29" xfId="53" applyFont="1" applyFill="1" applyBorder="1" applyAlignment="1">
      <alignment horizontal="left" vertical="center"/>
    </xf>
    <xf numFmtId="0" fontId="23" fillId="0" borderId="28" xfId="53" applyFont="1" applyFill="1" applyBorder="1" applyAlignment="1">
      <alignment horizontal="left" vertical="center"/>
    </xf>
    <xf numFmtId="0" fontId="23" fillId="0" borderId="20" xfId="53" applyFont="1" applyFill="1" applyBorder="1" applyAlignment="1">
      <alignment horizontal="left" vertical="center" wrapText="1"/>
    </xf>
    <xf numFmtId="0" fontId="23" fillId="0" borderId="21" xfId="53" applyFont="1" applyFill="1" applyBorder="1" applyAlignment="1">
      <alignment horizontal="left" vertical="center" wrapText="1"/>
    </xf>
    <xf numFmtId="0" fontId="21" fillId="0" borderId="23" xfId="53" applyFont="1" applyFill="1" applyBorder="1" applyAlignment="1">
      <alignment horizontal="left" vertical="center"/>
    </xf>
    <xf numFmtId="0" fontId="19" fillId="0" borderId="24" xfId="53" applyFill="1" applyBorder="1" applyAlignment="1">
      <alignment horizontal="center" vertical="center"/>
    </xf>
    <xf numFmtId="0" fontId="21" fillId="0" borderId="30" xfId="53" applyFont="1" applyFill="1" applyBorder="1" applyAlignment="1">
      <alignment horizontal="center" vertical="center"/>
    </xf>
    <xf numFmtId="0" fontId="21" fillId="0" borderId="31" xfId="53" applyFont="1" applyFill="1" applyBorder="1" applyAlignment="1">
      <alignment horizontal="left" vertical="center"/>
    </xf>
    <xf numFmtId="0" fontId="19" fillId="0" borderId="29" xfId="53" applyFont="1" applyFill="1" applyBorder="1" applyAlignment="1">
      <alignment horizontal="left" vertical="center"/>
    </xf>
    <xf numFmtId="0" fontId="19" fillId="0" borderId="28" xfId="53" applyFont="1" applyFill="1" applyBorder="1" applyAlignment="1">
      <alignment horizontal="left" vertical="center"/>
    </xf>
    <xf numFmtId="0" fontId="25" fillId="0" borderId="29" xfId="53" applyFont="1" applyFill="1" applyBorder="1" applyAlignment="1">
      <alignment horizontal="left" vertical="center"/>
    </xf>
    <xf numFmtId="0" fontId="23" fillId="0" borderId="32" xfId="53" applyFont="1" applyFill="1" applyBorder="1" applyAlignment="1">
      <alignment horizontal="left" vertical="center"/>
    </xf>
    <xf numFmtId="0" fontId="23" fillId="0" borderId="33" xfId="53" applyFont="1" applyFill="1" applyBorder="1" applyAlignment="1">
      <alignment horizontal="left" vertical="center"/>
    </xf>
    <xf numFmtId="0" fontId="24" fillId="0" borderId="18" xfId="53" applyFont="1" applyFill="1" applyBorder="1" applyAlignment="1">
      <alignment horizontal="left" vertical="center"/>
    </xf>
    <xf numFmtId="0" fontId="24" fillId="0" borderId="19" xfId="53" applyFont="1" applyFill="1" applyBorder="1" applyAlignment="1">
      <alignment horizontal="left" vertical="center"/>
    </xf>
    <xf numFmtId="0" fontId="21" fillId="0" borderId="27" xfId="53" applyFont="1" applyFill="1" applyBorder="1" applyAlignment="1">
      <alignment horizontal="left" vertical="center"/>
    </xf>
    <xf numFmtId="0" fontId="21" fillId="0" borderId="34" xfId="53" applyFont="1" applyFill="1" applyBorder="1" applyAlignment="1">
      <alignment horizontal="left" vertical="center"/>
    </xf>
    <xf numFmtId="0" fontId="23" fillId="0" borderId="24" xfId="53" applyFont="1" applyFill="1" applyBorder="1" applyAlignment="1">
      <alignment horizontal="center" vertical="center"/>
    </xf>
    <xf numFmtId="58" fontId="23" fillId="0" borderId="24" xfId="53" applyNumberFormat="1" applyFont="1" applyFill="1" applyBorder="1" applyAlignment="1">
      <alignment vertical="center"/>
    </xf>
    <xf numFmtId="0" fontId="21" fillId="0" borderId="24" xfId="53" applyFont="1" applyFill="1" applyBorder="1" applyAlignment="1">
      <alignment horizontal="center" vertical="center"/>
    </xf>
    <xf numFmtId="0" fontId="23" fillId="0" borderId="35" xfId="53" applyFont="1" applyFill="1" applyBorder="1" applyAlignment="1">
      <alignment horizontal="center" vertical="center"/>
    </xf>
    <xf numFmtId="0" fontId="21" fillId="0" borderId="22" xfId="53" applyFont="1" applyFill="1" applyBorder="1" applyAlignment="1">
      <alignment horizontal="center" vertical="center"/>
    </xf>
    <xf numFmtId="0" fontId="23" fillId="0" borderId="22" xfId="53" applyFont="1" applyFill="1" applyBorder="1" applyAlignment="1">
      <alignment horizontal="left" vertical="center"/>
    </xf>
    <xf numFmtId="0" fontId="23" fillId="0" borderId="36" xfId="53" applyFont="1" applyFill="1" applyBorder="1" applyAlignment="1">
      <alignment horizontal="left" vertical="center"/>
    </xf>
    <xf numFmtId="0" fontId="21" fillId="0" borderId="37" xfId="53" applyFont="1" applyFill="1" applyBorder="1" applyAlignment="1">
      <alignment horizontal="left" vertical="center"/>
    </xf>
    <xf numFmtId="0" fontId="23" fillId="0" borderId="38" xfId="53" applyFont="1" applyFill="1" applyBorder="1" applyAlignment="1">
      <alignment horizontal="center" vertical="center"/>
    </xf>
    <xf numFmtId="0" fontId="24" fillId="0" borderId="38" xfId="53" applyFont="1" applyFill="1" applyBorder="1" applyAlignment="1">
      <alignment horizontal="left" vertical="center"/>
    </xf>
    <xf numFmtId="0" fontId="21" fillId="0" borderId="35" xfId="53" applyFont="1" applyFill="1" applyBorder="1" applyAlignment="1">
      <alignment horizontal="left" vertical="center"/>
    </xf>
    <xf numFmtId="0" fontId="21" fillId="0" borderId="22" xfId="53" applyFont="1" applyFill="1" applyBorder="1" applyAlignment="1">
      <alignment horizontal="left" vertical="center"/>
    </xf>
    <xf numFmtId="0" fontId="23" fillId="0" borderId="38" xfId="53" applyFont="1" applyFill="1" applyBorder="1" applyAlignment="1">
      <alignment horizontal="left" vertical="center"/>
    </xf>
    <xf numFmtId="0" fontId="23" fillId="0" borderId="22" xfId="53" applyFont="1" applyFill="1" applyBorder="1" applyAlignment="1">
      <alignment horizontal="left" vertical="center" wrapText="1"/>
    </xf>
    <xf numFmtId="0" fontId="19" fillId="0" borderId="36" xfId="53" applyFill="1" applyBorder="1" applyAlignment="1">
      <alignment horizontal="center" vertical="center"/>
    </xf>
    <xf numFmtId="0" fontId="19" fillId="0" borderId="38" xfId="53" applyFont="1" applyFill="1" applyBorder="1" applyAlignment="1">
      <alignment horizontal="left" vertical="center"/>
    </xf>
    <xf numFmtId="0" fontId="23" fillId="0" borderId="39" xfId="53" applyFont="1" applyFill="1" applyBorder="1" applyAlignment="1">
      <alignment horizontal="left" vertical="center"/>
    </xf>
    <xf numFmtId="0" fontId="24" fillId="0" borderId="35" xfId="53" applyFont="1" applyFill="1" applyBorder="1" applyAlignment="1">
      <alignment horizontal="left" vertical="center"/>
    </xf>
    <xf numFmtId="0" fontId="23" fillId="0" borderId="36" xfId="53" applyFont="1" applyFill="1" applyBorder="1" applyAlignment="1">
      <alignment horizontal="center" vertical="center"/>
    </xf>
    <xf numFmtId="0" fontId="19" fillId="0" borderId="0" xfId="53" applyFont="1" applyAlignment="1">
      <alignment horizontal="left" vertical="center"/>
    </xf>
    <xf numFmtId="0" fontId="26" fillId="0" borderId="17" xfId="53" applyFont="1" applyBorder="1" applyAlignment="1">
      <alignment horizontal="center" vertical="top"/>
    </xf>
    <xf numFmtId="0" fontId="25" fillId="0" borderId="40" xfId="53" applyFont="1" applyBorder="1" applyAlignment="1">
      <alignment horizontal="left" vertical="center"/>
    </xf>
    <xf numFmtId="0" fontId="22" fillId="0" borderId="41" xfId="53" applyFont="1" applyBorder="1" applyAlignment="1">
      <alignment horizontal="center" vertical="center"/>
    </xf>
    <xf numFmtId="0" fontId="25" fillId="0" borderId="41" xfId="53" applyFont="1" applyBorder="1" applyAlignment="1">
      <alignment horizontal="center" vertical="center"/>
    </xf>
    <xf numFmtId="0" fontId="24" fillId="0" borderId="41" xfId="53" applyFont="1" applyBorder="1" applyAlignment="1">
      <alignment horizontal="left" vertical="center"/>
    </xf>
    <xf numFmtId="0" fontId="24" fillId="0" borderId="18" xfId="53" applyFont="1" applyBorder="1" applyAlignment="1">
      <alignment horizontal="center" vertical="center"/>
    </xf>
    <xf numFmtId="0" fontId="24" fillId="0" borderId="19" xfId="53" applyFont="1" applyBorder="1" applyAlignment="1">
      <alignment horizontal="center" vertical="center"/>
    </xf>
    <xf numFmtId="0" fontId="24" fillId="0" borderId="35" xfId="53" applyFont="1" applyBorder="1" applyAlignment="1">
      <alignment horizontal="center" vertical="center"/>
    </xf>
    <xf numFmtId="0" fontId="25" fillId="0" borderId="18" xfId="53" applyFont="1" applyBorder="1" applyAlignment="1">
      <alignment horizontal="center" vertical="center"/>
    </xf>
    <xf numFmtId="0" fontId="25" fillId="0" borderId="19" xfId="53" applyFont="1" applyBorder="1" applyAlignment="1">
      <alignment horizontal="center" vertical="center"/>
    </xf>
    <xf numFmtId="0" fontId="25" fillId="0" borderId="35" xfId="53" applyFont="1" applyBorder="1" applyAlignment="1">
      <alignment horizontal="center" vertical="center"/>
    </xf>
    <xf numFmtId="0" fontId="24" fillId="0" borderId="20" xfId="53" applyFont="1" applyBorder="1" applyAlignment="1">
      <alignment horizontal="left" vertical="center"/>
    </xf>
    <xf numFmtId="0" fontId="22" fillId="0" borderId="21" xfId="53" applyFont="1" applyBorder="1" applyAlignment="1">
      <alignment horizontal="left" vertical="center"/>
    </xf>
    <xf numFmtId="0" fontId="22" fillId="0" borderId="22" xfId="53" applyFont="1" applyBorder="1" applyAlignment="1">
      <alignment horizontal="left" vertical="center"/>
    </xf>
    <xf numFmtId="0" fontId="24" fillId="0" borderId="21" xfId="53" applyFont="1" applyBorder="1" applyAlignment="1">
      <alignment horizontal="left" vertical="center"/>
    </xf>
    <xf numFmtId="14" fontId="22" fillId="0" borderId="21" xfId="53" applyNumberFormat="1" applyFont="1" applyBorder="1" applyAlignment="1">
      <alignment horizontal="center" vertical="center"/>
    </xf>
    <xf numFmtId="14" fontId="22" fillId="0" borderId="22" xfId="53" applyNumberFormat="1" applyFont="1" applyBorder="1" applyAlignment="1">
      <alignment horizontal="center" vertical="center"/>
    </xf>
    <xf numFmtId="0" fontId="24" fillId="0" borderId="20" xfId="53" applyFont="1" applyBorder="1" applyAlignment="1">
      <alignment vertical="center"/>
    </xf>
    <xf numFmtId="0" fontId="24" fillId="0" borderId="21" xfId="53" applyFont="1" applyBorder="1" applyAlignment="1">
      <alignment vertical="center"/>
    </xf>
    <xf numFmtId="0" fontId="24" fillId="0" borderId="20" xfId="53" applyFont="1" applyBorder="1" applyAlignment="1">
      <alignment horizontal="center" vertical="center"/>
    </xf>
    <xf numFmtId="0" fontId="22" fillId="0" borderId="27" xfId="53" applyFont="1" applyBorder="1" applyAlignment="1">
      <alignment horizontal="left" vertical="center"/>
    </xf>
    <xf numFmtId="0" fontId="22" fillId="0" borderId="38" xfId="53" applyFont="1" applyBorder="1" applyAlignment="1">
      <alignment horizontal="left" vertical="center"/>
    </xf>
    <xf numFmtId="0" fontId="19" fillId="0" borderId="21" xfId="53" applyFont="1" applyBorder="1" applyAlignment="1">
      <alignment vertical="center"/>
    </xf>
    <xf numFmtId="0" fontId="22" fillId="0" borderId="20" xfId="53" applyFont="1" applyBorder="1" applyAlignment="1">
      <alignment horizontal="left" vertical="center"/>
    </xf>
    <xf numFmtId="0" fontId="27" fillId="0" borderId="23" xfId="53" applyFont="1" applyBorder="1" applyAlignment="1">
      <alignment vertical="center"/>
    </xf>
    <xf numFmtId="0" fontId="22" fillId="0" borderId="24" xfId="53" applyFont="1" applyBorder="1" applyAlignment="1">
      <alignment horizontal="center" vertical="center"/>
    </xf>
    <xf numFmtId="0" fontId="22" fillId="0" borderId="36" xfId="53" applyFont="1" applyBorder="1" applyAlignment="1">
      <alignment horizontal="center" vertical="center"/>
    </xf>
    <xf numFmtId="0" fontId="24" fillId="0" borderId="23" xfId="53" applyFont="1" applyBorder="1" applyAlignment="1">
      <alignment horizontal="left" vertical="center"/>
    </xf>
    <xf numFmtId="0" fontId="24" fillId="0" borderId="24" xfId="53" applyFont="1" applyBorder="1" applyAlignment="1">
      <alignment horizontal="left" vertical="center"/>
    </xf>
    <xf numFmtId="14" fontId="22" fillId="0" borderId="24" xfId="53" applyNumberFormat="1" applyFont="1" applyBorder="1" applyAlignment="1">
      <alignment horizontal="center" vertical="center"/>
    </xf>
    <xf numFmtId="14" fontId="22" fillId="0" borderId="36" xfId="53" applyNumberFormat="1" applyFont="1" applyBorder="1" applyAlignment="1">
      <alignment horizontal="center" vertical="center"/>
    </xf>
    <xf numFmtId="0" fontId="25" fillId="0" borderId="0" xfId="53" applyFont="1" applyBorder="1" applyAlignment="1">
      <alignment horizontal="left" vertical="center"/>
    </xf>
    <xf numFmtId="0" fontId="24" fillId="0" borderId="18" xfId="53" applyFont="1" applyBorder="1" applyAlignment="1">
      <alignment vertical="center"/>
    </xf>
    <xf numFmtId="0" fontId="19" fillId="0" borderId="19" xfId="53" applyFont="1" applyBorder="1" applyAlignment="1">
      <alignment horizontal="left" vertical="center"/>
    </xf>
    <xf numFmtId="0" fontId="22" fillId="0" borderId="19" xfId="53" applyFont="1" applyBorder="1" applyAlignment="1">
      <alignment horizontal="left" vertical="center"/>
    </xf>
    <xf numFmtId="0" fontId="19" fillId="0" borderId="19" xfId="53" applyFont="1" applyBorder="1" applyAlignment="1">
      <alignment vertical="center"/>
    </xf>
    <xf numFmtId="0" fontId="24" fillId="0" borderId="19" xfId="53" applyFont="1" applyBorder="1" applyAlignment="1">
      <alignment vertical="center"/>
    </xf>
    <xf numFmtId="0" fontId="19" fillId="0" borderId="21" xfId="53" applyFont="1" applyBorder="1" applyAlignment="1">
      <alignment horizontal="left" vertical="center"/>
    </xf>
    <xf numFmtId="0" fontId="24" fillId="0" borderId="0" xfId="53" applyFont="1" applyBorder="1" applyAlignment="1">
      <alignment horizontal="left" vertical="center"/>
    </xf>
    <xf numFmtId="0" fontId="23" fillId="0" borderId="18" xfId="53" applyFont="1" applyBorder="1" applyAlignment="1">
      <alignment horizontal="left" vertical="center"/>
    </xf>
    <xf numFmtId="0" fontId="23" fillId="0" borderId="19" xfId="53" applyFont="1" applyBorder="1" applyAlignment="1">
      <alignment horizontal="left" vertical="center"/>
    </xf>
    <xf numFmtId="0" fontId="23" fillId="0" borderId="29" xfId="53" applyFont="1" applyBorder="1" applyAlignment="1">
      <alignment horizontal="left" vertical="center"/>
    </xf>
    <xf numFmtId="0" fontId="23" fillId="0" borderId="28" xfId="53" applyFont="1" applyBorder="1" applyAlignment="1">
      <alignment horizontal="left" vertical="center"/>
    </xf>
    <xf numFmtId="0" fontId="23" fillId="0" borderId="34" xfId="53" applyFont="1" applyBorder="1" applyAlignment="1">
      <alignment horizontal="left" vertical="center"/>
    </xf>
    <xf numFmtId="0" fontId="23" fillId="0" borderId="27" xfId="53" applyFont="1" applyBorder="1" applyAlignment="1">
      <alignment horizontal="left" vertical="center"/>
    </xf>
    <xf numFmtId="0" fontId="22" fillId="0" borderId="23" xfId="53" applyFont="1" applyBorder="1" applyAlignment="1">
      <alignment horizontal="left" vertical="center"/>
    </xf>
    <xf numFmtId="0" fontId="22" fillId="0" borderId="24" xfId="53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0" xfId="53" applyFont="1" applyFill="1" applyBorder="1" applyAlignment="1">
      <alignment horizontal="left" vertical="center"/>
    </xf>
    <xf numFmtId="0" fontId="22" fillId="0" borderId="21" xfId="53" applyFont="1" applyFill="1" applyBorder="1" applyAlignment="1">
      <alignment horizontal="left" vertical="center"/>
    </xf>
    <xf numFmtId="0" fontId="24" fillId="0" borderId="23" xfId="53" applyFont="1" applyBorder="1" applyAlignment="1">
      <alignment horizontal="center" vertical="center"/>
    </xf>
    <xf numFmtId="0" fontId="24" fillId="0" borderId="24" xfId="53" applyFont="1" applyBorder="1" applyAlignment="1">
      <alignment horizontal="center" vertical="center"/>
    </xf>
    <xf numFmtId="0" fontId="24" fillId="0" borderId="21" xfId="53" applyFont="1" applyBorder="1" applyAlignment="1">
      <alignment horizontal="center" vertical="center"/>
    </xf>
    <xf numFmtId="0" fontId="21" fillId="0" borderId="21" xfId="53" applyFont="1" applyBorder="1" applyAlignment="1">
      <alignment horizontal="left" vertical="center"/>
    </xf>
    <xf numFmtId="0" fontId="24" fillId="0" borderId="32" xfId="53" applyFont="1" applyFill="1" applyBorder="1" applyAlignment="1">
      <alignment horizontal="left" vertical="center"/>
    </xf>
    <xf numFmtId="0" fontId="24" fillId="0" borderId="33" xfId="53" applyFont="1" applyFill="1" applyBorder="1" applyAlignment="1">
      <alignment horizontal="left" vertical="center"/>
    </xf>
    <xf numFmtId="0" fontId="25" fillId="0" borderId="0" xfId="53" applyFont="1" applyFill="1" applyBorder="1" applyAlignment="1">
      <alignment horizontal="left" vertical="center"/>
    </xf>
    <xf numFmtId="0" fontId="22" fillId="0" borderId="31" xfId="53" applyFont="1" applyFill="1" applyBorder="1" applyAlignment="1">
      <alignment horizontal="left" vertical="center"/>
    </xf>
    <xf numFmtId="0" fontId="22" fillId="0" borderId="26" xfId="53" applyFont="1" applyFill="1" applyBorder="1" applyAlignment="1">
      <alignment horizontal="left" vertical="center"/>
    </xf>
    <xf numFmtId="0" fontId="22" fillId="0" borderId="29" xfId="53" applyFont="1" applyFill="1" applyBorder="1" applyAlignment="1">
      <alignment horizontal="left" vertical="center"/>
    </xf>
    <xf numFmtId="0" fontId="22" fillId="0" borderId="28" xfId="53" applyFont="1" applyFill="1" applyBorder="1" applyAlignment="1">
      <alignment horizontal="left" vertical="center"/>
    </xf>
    <xf numFmtId="0" fontId="24" fillId="0" borderId="29" xfId="53" applyFont="1" applyBorder="1" applyAlignment="1">
      <alignment horizontal="left" vertical="center"/>
    </xf>
    <xf numFmtId="0" fontId="24" fillId="0" borderId="28" xfId="53" applyFont="1" applyBorder="1" applyAlignment="1">
      <alignment horizontal="left" vertical="center"/>
    </xf>
    <xf numFmtId="0" fontId="25" fillId="0" borderId="42" xfId="53" applyFont="1" applyBorder="1" applyAlignment="1">
      <alignment vertical="center"/>
    </xf>
    <xf numFmtId="0" fontId="22" fillId="0" borderId="43" xfId="53" applyFont="1" applyBorder="1" applyAlignment="1">
      <alignment horizontal="center" vertical="center"/>
    </xf>
    <xf numFmtId="0" fontId="25" fillId="0" borderId="43" xfId="53" applyFont="1" applyBorder="1" applyAlignment="1">
      <alignment vertical="center"/>
    </xf>
    <xf numFmtId="0" fontId="22" fillId="0" borderId="43" xfId="53" applyFont="1" applyBorder="1" applyAlignment="1">
      <alignment vertical="center"/>
    </xf>
    <xf numFmtId="58" fontId="19" fillId="0" borderId="43" xfId="53" applyNumberFormat="1" applyFont="1" applyBorder="1" applyAlignment="1">
      <alignment vertical="center"/>
    </xf>
    <xf numFmtId="0" fontId="25" fillId="0" borderId="43" xfId="53" applyFont="1" applyBorder="1" applyAlignment="1">
      <alignment horizontal="center" vertical="center"/>
    </xf>
    <xf numFmtId="0" fontId="25" fillId="0" borderId="44" xfId="53" applyFont="1" applyFill="1" applyBorder="1" applyAlignment="1">
      <alignment horizontal="left" vertical="center"/>
    </xf>
    <xf numFmtId="0" fontId="25" fillId="0" borderId="43" xfId="53" applyFont="1" applyFill="1" applyBorder="1" applyAlignment="1">
      <alignment horizontal="left" vertical="center"/>
    </xf>
    <xf numFmtId="0" fontId="25" fillId="0" borderId="45" xfId="53" applyFont="1" applyFill="1" applyBorder="1" applyAlignment="1">
      <alignment horizontal="center" vertical="center"/>
    </xf>
    <xf numFmtId="0" fontId="25" fillId="0" borderId="46" xfId="53" applyFont="1" applyFill="1" applyBorder="1" applyAlignment="1">
      <alignment horizontal="center" vertical="center"/>
    </xf>
    <xf numFmtId="0" fontId="25" fillId="0" borderId="23" xfId="53" applyFont="1" applyFill="1" applyBorder="1" applyAlignment="1">
      <alignment horizontal="center" vertical="center"/>
    </xf>
    <xf numFmtId="0" fontId="25" fillId="0" borderId="24" xfId="53" applyFont="1" applyFill="1" applyBorder="1" applyAlignment="1">
      <alignment horizontal="center" vertical="center"/>
    </xf>
    <xf numFmtId="58" fontId="25" fillId="0" borderId="43" xfId="53" applyNumberFormat="1" applyFont="1" applyBorder="1" applyAlignment="1">
      <alignment vertical="center"/>
    </xf>
    <xf numFmtId="0" fontId="19" fillId="0" borderId="41" xfId="53" applyFont="1" applyBorder="1" applyAlignment="1">
      <alignment horizontal="center" vertical="center"/>
    </xf>
    <xf numFmtId="0" fontId="19" fillId="0" borderId="47" xfId="53" applyFont="1" applyBorder="1" applyAlignment="1">
      <alignment horizontal="center" vertical="center"/>
    </xf>
    <xf numFmtId="0" fontId="24" fillId="0" borderId="22" xfId="53" applyFont="1" applyBorder="1" applyAlignment="1">
      <alignment horizontal="center" vertical="center"/>
    </xf>
    <xf numFmtId="0" fontId="24" fillId="0" borderId="36" xfId="53" applyFont="1" applyBorder="1" applyAlignment="1">
      <alignment horizontal="left" vertical="center"/>
    </xf>
    <xf numFmtId="0" fontId="22" fillId="0" borderId="35" xfId="53" applyFont="1" applyBorder="1" applyAlignment="1">
      <alignment horizontal="left" vertical="center"/>
    </xf>
    <xf numFmtId="0" fontId="21" fillId="0" borderId="19" xfId="53" applyFont="1" applyBorder="1" applyAlignment="1">
      <alignment horizontal="left" vertical="center"/>
    </xf>
    <xf numFmtId="0" fontId="21" fillId="0" borderId="35" xfId="53" applyFont="1" applyBorder="1" applyAlignment="1">
      <alignment horizontal="left" vertical="center"/>
    </xf>
    <xf numFmtId="0" fontId="21" fillId="0" borderId="27" xfId="53" applyFont="1" applyBorder="1" applyAlignment="1">
      <alignment horizontal="left" vertical="center"/>
    </xf>
    <xf numFmtId="0" fontId="21" fillId="0" borderId="28" xfId="53" applyFont="1" applyBorder="1" applyAlignment="1">
      <alignment horizontal="left" vertical="center"/>
    </xf>
    <xf numFmtId="0" fontId="21" fillId="0" borderId="38" xfId="53" applyFont="1" applyBorder="1" applyAlignment="1">
      <alignment horizontal="left" vertical="center"/>
    </xf>
    <xf numFmtId="0" fontId="22" fillId="0" borderId="36" xfId="53" applyFont="1" applyBorder="1" applyAlignment="1">
      <alignment horizontal="left" vertical="center"/>
    </xf>
    <xf numFmtId="0" fontId="22" fillId="0" borderId="22" xfId="53" applyFont="1" applyFill="1" applyBorder="1" applyAlignment="1">
      <alignment horizontal="left" vertical="center"/>
    </xf>
    <xf numFmtId="0" fontId="24" fillId="0" borderId="36" xfId="53" applyFont="1" applyBorder="1" applyAlignment="1">
      <alignment horizontal="center" vertical="center"/>
    </xf>
    <xf numFmtId="0" fontId="21" fillId="0" borderId="22" xfId="53" applyFont="1" applyBorder="1" applyAlignment="1">
      <alignment horizontal="left" vertical="center"/>
    </xf>
    <xf numFmtId="0" fontId="24" fillId="0" borderId="39" xfId="53" applyFont="1" applyFill="1" applyBorder="1" applyAlignment="1">
      <alignment horizontal="left" vertical="center"/>
    </xf>
    <xf numFmtId="0" fontId="22" fillId="0" borderId="37" xfId="53" applyFont="1" applyFill="1" applyBorder="1" applyAlignment="1">
      <alignment horizontal="left" vertical="center"/>
    </xf>
    <xf numFmtId="0" fontId="22" fillId="0" borderId="38" xfId="53" applyFont="1" applyFill="1" applyBorder="1" applyAlignment="1">
      <alignment horizontal="left" vertical="center"/>
    </xf>
    <xf numFmtId="0" fontId="24" fillId="0" borderId="38" xfId="53" applyFont="1" applyBorder="1" applyAlignment="1">
      <alignment horizontal="left" vertical="center"/>
    </xf>
    <xf numFmtId="0" fontId="22" fillId="0" borderId="48" xfId="53" applyFont="1" applyBorder="1" applyAlignment="1">
      <alignment horizontal="center" vertical="center"/>
    </xf>
    <xf numFmtId="0" fontId="25" fillId="0" borderId="49" xfId="53" applyFont="1" applyFill="1" applyBorder="1" applyAlignment="1">
      <alignment horizontal="left" vertical="center"/>
    </xf>
    <xf numFmtId="0" fontId="25" fillId="0" borderId="50" xfId="53" applyFont="1" applyFill="1" applyBorder="1" applyAlignment="1">
      <alignment horizontal="center" vertical="center"/>
    </xf>
    <xf numFmtId="0" fontId="25" fillId="0" borderId="36" xfId="53" applyFont="1" applyFill="1" applyBorder="1" applyAlignment="1">
      <alignment horizontal="center" vertical="center"/>
    </xf>
    <xf numFmtId="0" fontId="19" fillId="0" borderId="43" xfId="53" applyFont="1" applyBorder="1" applyAlignment="1">
      <alignment horizontal="center" vertical="center"/>
    </xf>
    <xf numFmtId="0" fontId="19" fillId="0" borderId="48" xfId="53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left"/>
    </xf>
    <xf numFmtId="0" fontId="17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2" fillId="4" borderId="2" xfId="54" applyFont="1" applyFill="1" applyBorder="1" applyAlignment="1" applyProtection="1">
      <alignment horizontal="center" vertical="center"/>
    </xf>
    <xf numFmtId="0" fontId="12" fillId="4" borderId="10" xfId="54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center"/>
    </xf>
    <xf numFmtId="49" fontId="13" fillId="4" borderId="2" xfId="55" applyNumberFormat="1" applyFont="1" applyFill="1" applyBorder="1" applyAlignment="1">
      <alignment horizontal="center" vertical="center"/>
    </xf>
    <xf numFmtId="49" fontId="13" fillId="4" borderId="51" xfId="55" applyNumberFormat="1" applyFont="1" applyFill="1" applyBorder="1" applyAlignment="1">
      <alignment horizontal="center" vertical="center"/>
    </xf>
    <xf numFmtId="49" fontId="12" fillId="4" borderId="2" xfId="55" applyNumberFormat="1" applyFont="1" applyFill="1" applyBorder="1" applyAlignment="1">
      <alignment horizontal="center" vertical="center"/>
    </xf>
    <xf numFmtId="49" fontId="12" fillId="4" borderId="52" xfId="55" applyNumberFormat="1" applyFont="1" applyFill="1" applyBorder="1" applyAlignment="1">
      <alignment horizontal="center" vertical="center"/>
    </xf>
    <xf numFmtId="49" fontId="12" fillId="4" borderId="53" xfId="55" applyNumberFormat="1" applyFont="1" applyFill="1" applyBorder="1" applyAlignment="1">
      <alignment horizontal="center" vertical="center"/>
    </xf>
    <xf numFmtId="49" fontId="13" fillId="4" borderId="53" xfId="55" applyNumberFormat="1" applyFont="1" applyFill="1" applyBorder="1" applyAlignment="1">
      <alignment horizontal="center" vertical="center"/>
    </xf>
    <xf numFmtId="0" fontId="19" fillId="0" borderId="0" xfId="53" applyFont="1" applyBorder="1" applyAlignment="1">
      <alignment horizontal="left" vertical="center"/>
    </xf>
    <xf numFmtId="0" fontId="29" fillId="0" borderId="17" xfId="53" applyFont="1" applyBorder="1" applyAlignment="1">
      <alignment horizontal="center" vertical="top"/>
    </xf>
    <xf numFmtId="0" fontId="24" fillId="0" borderId="54" xfId="53" applyFont="1" applyBorder="1" applyAlignment="1">
      <alignment horizontal="left" vertical="center"/>
    </xf>
    <xf numFmtId="0" fontId="24" fillId="0" borderId="30" xfId="53" applyFont="1" applyBorder="1" applyAlignment="1">
      <alignment horizontal="left" vertical="center"/>
    </xf>
    <xf numFmtId="0" fontId="25" fillId="0" borderId="44" xfId="53" applyFont="1" applyBorder="1" applyAlignment="1">
      <alignment horizontal="left" vertical="center"/>
    </xf>
    <xf numFmtId="0" fontId="25" fillId="0" borderId="43" xfId="53" applyFont="1" applyBorder="1" applyAlignment="1">
      <alignment horizontal="left" vertical="center"/>
    </xf>
    <xf numFmtId="0" fontId="24" fillId="0" borderId="45" xfId="53" applyFont="1" applyBorder="1" applyAlignment="1">
      <alignment vertical="center"/>
    </xf>
    <xf numFmtId="0" fontId="19" fillId="0" borderId="46" xfId="53" applyFont="1" applyBorder="1" applyAlignment="1">
      <alignment horizontal="left" vertical="center"/>
    </xf>
    <xf numFmtId="0" fontId="22" fillId="0" borderId="46" xfId="53" applyFont="1" applyBorder="1" applyAlignment="1">
      <alignment horizontal="left" vertical="center"/>
    </xf>
    <xf numFmtId="0" fontId="19" fillId="0" borderId="46" xfId="53" applyFont="1" applyBorder="1" applyAlignment="1">
      <alignment vertical="center"/>
    </xf>
    <xf numFmtId="0" fontId="24" fillId="0" borderId="46" xfId="53" applyFont="1" applyBorder="1" applyAlignment="1">
      <alignment vertical="center"/>
    </xf>
    <xf numFmtId="0" fontId="24" fillId="0" borderId="45" xfId="53" applyFont="1" applyBorder="1" applyAlignment="1">
      <alignment horizontal="center" vertical="center"/>
    </xf>
    <xf numFmtId="0" fontId="22" fillId="0" borderId="46" xfId="53" applyFont="1" applyBorder="1" applyAlignment="1">
      <alignment horizontal="center" vertical="center"/>
    </xf>
    <xf numFmtId="0" fontId="24" fillId="0" borderId="46" xfId="53" applyFont="1" applyBorder="1" applyAlignment="1">
      <alignment horizontal="center" vertical="center"/>
    </xf>
    <xf numFmtId="0" fontId="19" fillId="0" borderId="46" xfId="53" applyFont="1" applyBorder="1" applyAlignment="1">
      <alignment horizontal="center" vertical="center"/>
    </xf>
    <xf numFmtId="0" fontId="22" fillId="0" borderId="21" xfId="53" applyFont="1" applyBorder="1" applyAlignment="1">
      <alignment horizontal="center" vertical="center"/>
    </xf>
    <xf numFmtId="0" fontId="19" fillId="0" borderId="21" xfId="53" applyFont="1" applyBorder="1" applyAlignment="1">
      <alignment horizontal="center" vertical="center"/>
    </xf>
    <xf numFmtId="0" fontId="24" fillId="0" borderId="32" xfId="53" applyFont="1" applyBorder="1" applyAlignment="1">
      <alignment horizontal="left" vertical="center" wrapText="1"/>
    </xf>
    <xf numFmtId="0" fontId="24" fillId="0" borderId="33" xfId="53" applyFont="1" applyBorder="1" applyAlignment="1">
      <alignment horizontal="left" vertical="center" wrapText="1"/>
    </xf>
    <xf numFmtId="0" fontId="24" fillId="0" borderId="45" xfId="53" applyFont="1" applyBorder="1" applyAlignment="1">
      <alignment horizontal="left" vertical="center"/>
    </xf>
    <xf numFmtId="0" fontId="24" fillId="0" borderId="46" xfId="53" applyFont="1" applyBorder="1" applyAlignment="1">
      <alignment horizontal="left" vertical="center"/>
    </xf>
    <xf numFmtId="0" fontId="30" fillId="0" borderId="55" xfId="53" applyFont="1" applyBorder="1" applyAlignment="1">
      <alignment horizontal="left" vertical="center" wrapText="1"/>
    </xf>
    <xf numFmtId="9" fontId="22" fillId="0" borderId="21" xfId="53" applyNumberFormat="1" applyFont="1" applyBorder="1" applyAlignment="1">
      <alignment horizontal="center" vertical="center"/>
    </xf>
    <xf numFmtId="0" fontId="25" fillId="0" borderId="44" xfId="0" applyFont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9" fontId="22" fillId="0" borderId="31" xfId="53" applyNumberFormat="1" applyFont="1" applyBorder="1" applyAlignment="1">
      <alignment horizontal="left" vertical="center"/>
    </xf>
    <xf numFmtId="9" fontId="22" fillId="0" borderId="26" xfId="53" applyNumberFormat="1" applyFont="1" applyBorder="1" applyAlignment="1">
      <alignment horizontal="left" vertical="center"/>
    </xf>
    <xf numFmtId="9" fontId="22" fillId="0" borderId="32" xfId="53" applyNumberFormat="1" applyFont="1" applyBorder="1" applyAlignment="1">
      <alignment horizontal="left" vertical="center"/>
    </xf>
    <xf numFmtId="9" fontId="22" fillId="0" borderId="33" xfId="53" applyNumberFormat="1" applyFont="1" applyBorder="1" applyAlignment="1">
      <alignment horizontal="left" vertical="center"/>
    </xf>
    <xf numFmtId="0" fontId="21" fillId="0" borderId="45" xfId="53" applyFont="1" applyFill="1" applyBorder="1" applyAlignment="1">
      <alignment horizontal="left" vertical="center"/>
    </xf>
    <xf numFmtId="0" fontId="21" fillId="0" borderId="46" xfId="53" applyFont="1" applyFill="1" applyBorder="1" applyAlignment="1">
      <alignment horizontal="left" vertical="center"/>
    </xf>
    <xf numFmtId="0" fontId="21" fillId="0" borderId="56" xfId="53" applyFont="1" applyFill="1" applyBorder="1" applyAlignment="1">
      <alignment horizontal="left" vertical="center"/>
    </xf>
    <xf numFmtId="0" fontId="21" fillId="0" borderId="33" xfId="53" applyFont="1" applyFill="1" applyBorder="1" applyAlignment="1">
      <alignment horizontal="left" vertical="center"/>
    </xf>
    <xf numFmtId="0" fontId="25" fillId="0" borderId="30" xfId="53" applyFont="1" applyFill="1" applyBorder="1" applyAlignment="1">
      <alignment horizontal="left" vertical="center"/>
    </xf>
    <xf numFmtId="0" fontId="22" fillId="0" borderId="57" xfId="53" applyFont="1" applyFill="1" applyBorder="1" applyAlignment="1">
      <alignment horizontal="left" vertical="center"/>
    </xf>
    <xf numFmtId="0" fontId="22" fillId="0" borderId="58" xfId="53" applyFont="1" applyFill="1" applyBorder="1" applyAlignment="1">
      <alignment horizontal="left" vertical="center"/>
    </xf>
    <xf numFmtId="0" fontId="25" fillId="0" borderId="40" xfId="53" applyFont="1" applyBorder="1" applyAlignment="1">
      <alignment vertical="center"/>
    </xf>
    <xf numFmtId="0" fontId="28" fillId="0" borderId="43" xfId="53" applyFont="1" applyBorder="1" applyAlignment="1">
      <alignment horizontal="center" vertical="center"/>
    </xf>
    <xf numFmtId="0" fontId="25" fillId="0" borderId="41" xfId="53" applyFont="1" applyBorder="1" applyAlignment="1">
      <alignment vertical="center"/>
    </xf>
    <xf numFmtId="0" fontId="22" fillId="0" borderId="59" xfId="53" applyFont="1" applyBorder="1" applyAlignment="1">
      <alignment vertical="center"/>
    </xf>
    <xf numFmtId="0" fontId="25" fillId="0" borderId="59" xfId="53" applyFont="1" applyBorder="1" applyAlignment="1">
      <alignment vertical="center"/>
    </xf>
    <xf numFmtId="58" fontId="19" fillId="0" borderId="41" xfId="53" applyNumberFormat="1" applyFont="1" applyBorder="1" applyAlignment="1">
      <alignment vertical="center"/>
    </xf>
    <xf numFmtId="0" fontId="25" fillId="0" borderId="30" xfId="53" applyFont="1" applyBorder="1" applyAlignment="1">
      <alignment horizontal="center" vertical="center"/>
    </xf>
    <xf numFmtId="0" fontId="22" fillId="0" borderId="54" xfId="53" applyFont="1" applyFill="1" applyBorder="1" applyAlignment="1">
      <alignment horizontal="left" vertical="center"/>
    </xf>
    <xf numFmtId="0" fontId="22" fillId="0" borderId="30" xfId="53" applyFont="1" applyFill="1" applyBorder="1" applyAlignment="1">
      <alignment horizontal="left" vertical="center"/>
    </xf>
    <xf numFmtId="0" fontId="19" fillId="0" borderId="59" xfId="53" applyFont="1" applyBorder="1" applyAlignment="1">
      <alignment vertical="center"/>
    </xf>
    <xf numFmtId="0" fontId="24" fillId="0" borderId="60" xfId="53" applyFont="1" applyBorder="1" applyAlignment="1">
      <alignment horizontal="left" vertical="center"/>
    </xf>
    <xf numFmtId="0" fontId="25" fillId="0" borderId="49" xfId="53" applyFont="1" applyBorder="1" applyAlignment="1">
      <alignment horizontal="left" vertical="center"/>
    </xf>
    <xf numFmtId="0" fontId="22" fillId="0" borderId="50" xfId="53" applyFont="1" applyBorder="1" applyAlignment="1">
      <alignment horizontal="left" vertical="center"/>
    </xf>
    <xf numFmtId="0" fontId="24" fillId="0" borderId="0" xfId="53" applyFont="1" applyBorder="1" applyAlignment="1">
      <alignment vertical="center"/>
    </xf>
    <xf numFmtId="0" fontId="24" fillId="0" borderId="39" xfId="53" applyFont="1" applyBorder="1" applyAlignment="1">
      <alignment horizontal="left" vertical="center" wrapText="1"/>
    </xf>
    <xf numFmtId="0" fontId="24" fillId="0" borderId="50" xfId="53" applyFont="1" applyBorder="1" applyAlignment="1">
      <alignment horizontal="left" vertical="center"/>
    </xf>
    <xf numFmtId="0" fontId="31" fillId="0" borderId="22" xfId="53" applyFont="1" applyBorder="1" applyAlignment="1">
      <alignment horizontal="left" vertical="center" wrapText="1"/>
    </xf>
    <xf numFmtId="0" fontId="31" fillId="0" borderId="22" xfId="53" applyFont="1" applyBorder="1" applyAlignment="1">
      <alignment horizontal="left" vertical="center"/>
    </xf>
    <xf numFmtId="0" fontId="23" fillId="0" borderId="22" xfId="53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9" fontId="22" fillId="0" borderId="37" xfId="53" applyNumberFormat="1" applyFont="1" applyBorder="1" applyAlignment="1">
      <alignment horizontal="left" vertical="center"/>
    </xf>
    <xf numFmtId="9" fontId="22" fillId="0" borderId="39" xfId="53" applyNumberFormat="1" applyFont="1" applyBorder="1" applyAlignment="1">
      <alignment horizontal="left" vertical="center"/>
    </xf>
    <xf numFmtId="0" fontId="21" fillId="0" borderId="50" xfId="53" applyFont="1" applyFill="1" applyBorder="1" applyAlignment="1">
      <alignment horizontal="left" vertical="center"/>
    </xf>
    <xf numFmtId="0" fontId="21" fillId="0" borderId="39" xfId="53" applyFont="1" applyFill="1" applyBorder="1" applyAlignment="1">
      <alignment horizontal="left" vertical="center"/>
    </xf>
    <xf numFmtId="0" fontId="22" fillId="0" borderId="61" xfId="53" applyFont="1" applyFill="1" applyBorder="1" applyAlignment="1">
      <alignment horizontal="left" vertical="center"/>
    </xf>
    <xf numFmtId="0" fontId="25" fillId="0" borderId="62" xfId="53" applyFont="1" applyBorder="1" applyAlignment="1">
      <alignment horizontal="center" vertical="center"/>
    </xf>
    <xf numFmtId="0" fontId="22" fillId="0" borderId="59" xfId="53" applyFont="1" applyBorder="1" applyAlignment="1">
      <alignment horizontal="center" vertical="center"/>
    </xf>
    <xf numFmtId="0" fontId="22" fillId="0" borderId="60" xfId="53" applyFont="1" applyBorder="1" applyAlignment="1">
      <alignment horizontal="center" vertical="center"/>
    </xf>
    <xf numFmtId="0" fontId="22" fillId="0" borderId="60" xfId="53" applyFont="1" applyFill="1" applyBorder="1" applyAlignment="1">
      <alignment horizontal="left" vertical="center"/>
    </xf>
    <xf numFmtId="0" fontId="32" fillId="0" borderId="63" xfId="0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3" fillId="0" borderId="65" xfId="0" applyFont="1" applyBorder="1"/>
    <xf numFmtId="0" fontId="33" fillId="0" borderId="2" xfId="0" applyFont="1" applyBorder="1"/>
    <xf numFmtId="0" fontId="33" fillId="0" borderId="8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6" borderId="8" xfId="0" applyFont="1" applyFill="1" applyBorder="1" applyAlignment="1">
      <alignment horizontal="center" vertical="center"/>
    </xf>
    <xf numFmtId="0" fontId="33" fillId="6" borderId="10" xfId="0" applyFont="1" applyFill="1" applyBorder="1" applyAlignment="1">
      <alignment horizontal="center" vertical="center"/>
    </xf>
    <xf numFmtId="0" fontId="33" fillId="6" borderId="2" xfId="0" applyFont="1" applyFill="1" applyBorder="1"/>
    <xf numFmtId="0" fontId="0" fillId="0" borderId="65" xfId="0" applyBorder="1"/>
    <xf numFmtId="0" fontId="0" fillId="6" borderId="2" xfId="0" applyFill="1" applyBorder="1"/>
    <xf numFmtId="0" fontId="0" fillId="0" borderId="66" xfId="0" applyBorder="1"/>
    <xf numFmtId="0" fontId="0" fillId="0" borderId="67" xfId="0" applyBorder="1"/>
    <xf numFmtId="0" fontId="0" fillId="6" borderId="67" xfId="0" applyFill="1" applyBorder="1"/>
    <xf numFmtId="0" fontId="0" fillId="7" borderId="0" xfId="0" applyFill="1"/>
    <xf numFmtId="0" fontId="32" fillId="0" borderId="68" xfId="0" applyFont="1" applyBorder="1" applyAlignment="1">
      <alignment horizontal="center" vertical="center" wrapText="1"/>
    </xf>
    <xf numFmtId="0" fontId="33" fillId="0" borderId="69" xfId="0" applyFont="1" applyBorder="1" applyAlignment="1">
      <alignment horizontal="center" vertical="center"/>
    </xf>
    <xf numFmtId="0" fontId="33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4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3" fillId="8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9" borderId="2" xfId="0" applyFont="1" applyFill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5" fillId="0" borderId="2" xfId="58" applyFont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6" fillId="0" borderId="6" xfId="60" applyFont="1" applyFill="1" applyBorder="1" applyAlignment="1" quotePrefix="1">
      <alignment horizontal="center" vertical="center" wrapText="1"/>
    </xf>
    <xf numFmtId="0" fontId="7" fillId="0" borderId="6" xfId="49" applyBorder="1" applyAlignment="1" quotePrefix="1">
      <alignment horizontal="center" vertical="center" wrapText="1"/>
    </xf>
    <xf numFmtId="0" fontId="7" fillId="0" borderId="7" xfId="49" applyBorder="1" applyAlignment="1" quotePrefix="1">
      <alignment horizontal="center" vertical="center" wrapText="1"/>
    </xf>
    <xf numFmtId="0" fontId="0" fillId="0" borderId="2" xfId="0" applyFont="1" applyFill="1" applyBorder="1" applyAlignment="1" quotePrefix="1">
      <alignment horizontal="center"/>
    </xf>
    <xf numFmtId="0" fontId="5" fillId="3" borderId="5" xfId="58" applyFont="1" applyFill="1" applyBorder="1" applyAlignment="1" quotePrefix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3 3" xfId="52"/>
    <cellStyle name="常规 2" xfId="53"/>
    <cellStyle name="常规 3" xfId="54"/>
    <cellStyle name="常规 4" xfId="55"/>
    <cellStyle name="常规 10 10" xfId="56"/>
    <cellStyle name="S13" xfId="57"/>
    <cellStyle name="S10" xfId="58"/>
    <cellStyle name="常规 23" xfId="59"/>
    <cellStyle name="S15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73025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88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88900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117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8851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8851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120650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120650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120650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120650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120650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120650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120650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120650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120650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120650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65" customWidth="1"/>
    <col min="3" max="3" width="10.1666666666667" customWidth="1"/>
  </cols>
  <sheetData>
    <row r="1" ht="21" customHeight="1" spans="1:2">
      <c r="A1" s="366"/>
      <c r="B1" s="367" t="s">
        <v>0</v>
      </c>
    </row>
    <row r="2" spans="1:2">
      <c r="A2" s="9">
        <v>1</v>
      </c>
      <c r="B2" s="368" t="s">
        <v>1</v>
      </c>
    </row>
    <row r="3" spans="1:2">
      <c r="A3" s="9">
        <v>2</v>
      </c>
      <c r="B3" s="368" t="s">
        <v>2</v>
      </c>
    </row>
    <row r="4" spans="1:2">
      <c r="A4" s="9">
        <v>3</v>
      </c>
      <c r="B4" s="368" t="s">
        <v>3</v>
      </c>
    </row>
    <row r="5" spans="1:2">
      <c r="A5" s="9">
        <v>4</v>
      </c>
      <c r="B5" s="368" t="s">
        <v>4</v>
      </c>
    </row>
    <row r="6" spans="1:2">
      <c r="A6" s="9">
        <v>5</v>
      </c>
      <c r="B6" s="368" t="s">
        <v>5</v>
      </c>
    </row>
    <row r="7" spans="1:2">
      <c r="A7" s="9">
        <v>6</v>
      </c>
      <c r="B7" s="368" t="s">
        <v>6</v>
      </c>
    </row>
    <row r="8" s="364" customFormat="1" ht="15" customHeight="1" spans="1:2">
      <c r="A8" s="369">
        <v>7</v>
      </c>
      <c r="B8" s="370" t="s">
        <v>7</v>
      </c>
    </row>
    <row r="9" ht="19" customHeight="1" spans="1:2">
      <c r="A9" s="366"/>
      <c r="B9" s="371" t="s">
        <v>8</v>
      </c>
    </row>
    <row r="10" ht="16" customHeight="1" spans="1:2">
      <c r="A10" s="9">
        <v>1</v>
      </c>
      <c r="B10" s="372" t="s">
        <v>9</v>
      </c>
    </row>
    <row r="11" spans="1:2">
      <c r="A11" s="9">
        <v>2</v>
      </c>
      <c r="B11" s="368" t="s">
        <v>10</v>
      </c>
    </row>
    <row r="12" spans="1:2">
      <c r="A12" s="9">
        <v>3</v>
      </c>
      <c r="B12" s="373" t="s">
        <v>11</v>
      </c>
    </row>
    <row r="13" spans="1:2">
      <c r="A13" s="9">
        <v>4</v>
      </c>
      <c r="B13" s="374" t="s">
        <v>12</v>
      </c>
    </row>
    <row r="14" spans="1:2">
      <c r="A14" s="9">
        <v>5</v>
      </c>
      <c r="B14" s="374" t="s">
        <v>13</v>
      </c>
    </row>
    <row r="15" spans="1:2">
      <c r="A15" s="9">
        <v>6</v>
      </c>
      <c r="B15" s="374" t="s">
        <v>14</v>
      </c>
    </row>
    <row r="16" spans="1:2">
      <c r="A16" s="9">
        <v>7</v>
      </c>
      <c r="B16" s="374" t="s">
        <v>15</v>
      </c>
    </row>
    <row r="17" spans="1:2">
      <c r="A17" s="9">
        <v>8</v>
      </c>
      <c r="B17" s="374" t="s">
        <v>16</v>
      </c>
    </row>
    <row r="18" spans="1:2">
      <c r="A18" s="9">
        <v>9</v>
      </c>
      <c r="B18" s="368" t="s">
        <v>17</v>
      </c>
    </row>
    <row r="19" spans="1:2">
      <c r="A19" s="9"/>
      <c r="B19" s="368"/>
    </row>
    <row r="20" ht="20.25" spans="1:2">
      <c r="A20" s="366"/>
      <c r="B20" s="367" t="s">
        <v>18</v>
      </c>
    </row>
    <row r="21" spans="1:2">
      <c r="A21" s="9">
        <v>1</v>
      </c>
      <c r="B21" s="375" t="s">
        <v>19</v>
      </c>
    </row>
    <row r="22" spans="1:2">
      <c r="A22" s="9">
        <v>2</v>
      </c>
      <c r="B22" s="368" t="s">
        <v>20</v>
      </c>
    </row>
    <row r="23" spans="1:2">
      <c r="A23" s="9">
        <v>3</v>
      </c>
      <c r="B23" s="368" t="s">
        <v>21</v>
      </c>
    </row>
    <row r="24" spans="1:2">
      <c r="A24" s="9">
        <v>4</v>
      </c>
      <c r="B24" s="368" t="s">
        <v>22</v>
      </c>
    </row>
    <row r="25" spans="1:2">
      <c r="A25" s="9">
        <v>5</v>
      </c>
      <c r="B25" s="374" t="s">
        <v>23</v>
      </c>
    </row>
    <row r="26" spans="1:2">
      <c r="A26" s="9">
        <v>6</v>
      </c>
      <c r="B26" s="374" t="s">
        <v>24</v>
      </c>
    </row>
    <row r="27" customFormat="1" spans="1:2">
      <c r="A27" s="9">
        <v>7</v>
      </c>
      <c r="B27" s="368" t="s">
        <v>25</v>
      </c>
    </row>
    <row r="28" spans="1:2">
      <c r="A28" s="9"/>
      <c r="B28" s="368"/>
    </row>
    <row r="29" ht="20.25" spans="1:2">
      <c r="A29" s="366"/>
      <c r="B29" s="367" t="s">
        <v>26</v>
      </c>
    </row>
    <row r="30" spans="1:2">
      <c r="A30" s="9">
        <v>1</v>
      </c>
      <c r="B30" s="375" t="s">
        <v>27</v>
      </c>
    </row>
    <row r="31" spans="1:2">
      <c r="A31" s="9">
        <v>2</v>
      </c>
      <c r="B31" s="368" t="s">
        <v>28</v>
      </c>
    </row>
    <row r="32" spans="1:2">
      <c r="A32" s="9">
        <v>3</v>
      </c>
      <c r="B32" s="368" t="s">
        <v>29</v>
      </c>
    </row>
    <row r="33" ht="28.5" spans="1:2">
      <c r="A33" s="9">
        <v>4</v>
      </c>
      <c r="B33" s="368" t="s">
        <v>30</v>
      </c>
    </row>
    <row r="34" spans="1:2">
      <c r="A34" s="9">
        <v>5</v>
      </c>
      <c r="B34" s="368" t="s">
        <v>31</v>
      </c>
    </row>
    <row r="35" spans="1:2">
      <c r="A35" s="9">
        <v>6</v>
      </c>
      <c r="B35" s="368" t="s">
        <v>32</v>
      </c>
    </row>
    <row r="36" customFormat="1" spans="1:2">
      <c r="A36" s="9">
        <v>7</v>
      </c>
      <c r="B36" s="368" t="s">
        <v>33</v>
      </c>
    </row>
    <row r="37" spans="1:2">
      <c r="A37" s="9"/>
      <c r="B37" s="368"/>
    </row>
    <row r="39" spans="1:2">
      <c r="A39" s="376" t="s">
        <v>34</v>
      </c>
      <c r="B39" s="37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D4" sqref="D4:D6"/>
    </sheetView>
  </sheetViews>
  <sheetFormatPr defaultColWidth="9" defaultRowHeight="14.25"/>
  <cols>
    <col min="1" max="1" width="7" customWidth="1"/>
    <col min="2" max="2" width="12.1666666666667" style="52" customWidth="1"/>
    <col min="3" max="3" width="12.8333333333333" style="52" customWidth="1"/>
    <col min="4" max="4" width="9.16666666666667" style="33" customWidth="1"/>
    <col min="5" max="5" width="14.3333333333333" customWidth="1"/>
    <col min="6" max="6" width="11.3333333333333" customWidth="1"/>
    <col min="7" max="7" width="8" customWidth="1"/>
    <col min="8" max="8" width="11.6666666666667" style="52" customWidth="1"/>
    <col min="9" max="12" width="10" style="52" customWidth="1"/>
    <col min="13" max="14" width="9.16666666666667" style="52" customWidth="1"/>
    <col min="15" max="15" width="10.6666666666667" style="52" customWidth="1"/>
  </cols>
  <sheetData>
    <row r="1" ht="29.25" spans="1:15">
      <c r="A1" s="3" t="s">
        <v>286</v>
      </c>
      <c r="B1" s="3"/>
      <c r="C1" s="3"/>
      <c r="D1" s="3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261</v>
      </c>
      <c r="B2" s="5" t="s">
        <v>263</v>
      </c>
      <c r="C2" s="5" t="s">
        <v>264</v>
      </c>
      <c r="D2" s="35" t="s">
        <v>265</v>
      </c>
      <c r="E2" s="5" t="s">
        <v>266</v>
      </c>
      <c r="F2" s="5" t="s">
        <v>262</v>
      </c>
      <c r="G2" s="5" t="s">
        <v>287</v>
      </c>
      <c r="H2" s="5" t="s">
        <v>288</v>
      </c>
      <c r="I2" s="4" t="s">
        <v>289</v>
      </c>
      <c r="J2" s="4" t="s">
        <v>290</v>
      </c>
      <c r="K2" s="4" t="s">
        <v>291</v>
      </c>
      <c r="L2" s="4" t="s">
        <v>292</v>
      </c>
      <c r="M2" s="4" t="s">
        <v>293</v>
      </c>
      <c r="N2" s="5" t="s">
        <v>294</v>
      </c>
      <c r="O2" s="5" t="s">
        <v>295</v>
      </c>
    </row>
    <row r="3" s="1" customFormat="1" ht="16.5" spans="1:15">
      <c r="A3" s="4"/>
      <c r="B3" s="7"/>
      <c r="C3" s="7"/>
      <c r="D3" s="53"/>
      <c r="E3" s="7"/>
      <c r="F3" s="7"/>
      <c r="G3" s="7"/>
      <c r="H3" s="7"/>
      <c r="I3" s="4" t="s">
        <v>296</v>
      </c>
      <c r="J3" s="4" t="s">
        <v>296</v>
      </c>
      <c r="K3" s="4" t="s">
        <v>296</v>
      </c>
      <c r="L3" s="4" t="s">
        <v>296</v>
      </c>
      <c r="M3" s="4" t="s">
        <v>296</v>
      </c>
      <c r="N3" s="7"/>
      <c r="O3" s="7"/>
    </row>
    <row r="4" ht="21" spans="1:15">
      <c r="A4" s="9">
        <v>1</v>
      </c>
      <c r="B4" s="24">
        <v>18</v>
      </c>
      <c r="C4" s="379" t="s">
        <v>275</v>
      </c>
      <c r="D4" s="380" t="s">
        <v>276</v>
      </c>
      <c r="E4" s="12" t="s">
        <v>144</v>
      </c>
      <c r="F4" s="378" t="s">
        <v>274</v>
      </c>
      <c r="G4" s="12" t="s">
        <v>65</v>
      </c>
      <c r="H4" s="12" t="s">
        <v>65</v>
      </c>
      <c r="I4" s="12">
        <v>3</v>
      </c>
      <c r="J4" s="12">
        <v>2</v>
      </c>
      <c r="K4" s="12">
        <v>3</v>
      </c>
      <c r="L4" s="12">
        <v>4</v>
      </c>
      <c r="M4" s="12">
        <v>1</v>
      </c>
      <c r="N4" s="12">
        <f t="shared" ref="N4:N11" si="0">SUM(I4:M4)</f>
        <v>13</v>
      </c>
      <c r="O4" s="12" t="s">
        <v>278</v>
      </c>
    </row>
    <row r="5" ht="22.5" spans="1:15">
      <c r="A5" s="9">
        <v>2</v>
      </c>
      <c r="B5" s="12">
        <v>16</v>
      </c>
      <c r="C5" s="379" t="s">
        <v>275</v>
      </c>
      <c r="D5" s="381" t="s">
        <v>279</v>
      </c>
      <c r="E5" s="12" t="s">
        <v>144</v>
      </c>
      <c r="F5" s="378" t="s">
        <v>274</v>
      </c>
      <c r="G5" s="12" t="s">
        <v>65</v>
      </c>
      <c r="H5" s="12" t="s">
        <v>65</v>
      </c>
      <c r="I5" s="12">
        <v>3</v>
      </c>
      <c r="J5" s="12">
        <v>3</v>
      </c>
      <c r="K5" s="12">
        <v>3</v>
      </c>
      <c r="L5" s="12">
        <v>4</v>
      </c>
      <c r="M5" s="12">
        <v>3</v>
      </c>
      <c r="N5" s="12">
        <f t="shared" si="0"/>
        <v>16</v>
      </c>
      <c r="O5" s="12" t="s">
        <v>278</v>
      </c>
    </row>
    <row r="6" ht="22.5" spans="1:15">
      <c r="A6" s="9">
        <v>3</v>
      </c>
      <c r="B6" s="12">
        <v>33</v>
      </c>
      <c r="C6" s="379" t="s">
        <v>275</v>
      </c>
      <c r="D6" s="382" t="s">
        <v>280</v>
      </c>
      <c r="E6" s="12" t="s">
        <v>144</v>
      </c>
      <c r="F6" s="378" t="s">
        <v>274</v>
      </c>
      <c r="G6" s="12" t="s">
        <v>65</v>
      </c>
      <c r="H6" s="12" t="s">
        <v>65</v>
      </c>
      <c r="I6" s="12">
        <v>2</v>
      </c>
      <c r="J6" s="12">
        <v>3</v>
      </c>
      <c r="K6" s="12">
        <v>1</v>
      </c>
      <c r="L6" s="12">
        <v>5</v>
      </c>
      <c r="M6" s="12">
        <v>1</v>
      </c>
      <c r="N6" s="12">
        <f t="shared" si="0"/>
        <v>12</v>
      </c>
      <c r="O6" s="12" t="s">
        <v>278</v>
      </c>
    </row>
    <row r="7" ht="21" spans="1:15">
      <c r="A7" s="9">
        <v>4</v>
      </c>
      <c r="B7" s="12">
        <v>111</v>
      </c>
      <c r="C7" s="379" t="s">
        <v>275</v>
      </c>
      <c r="D7" s="380" t="s">
        <v>276</v>
      </c>
      <c r="E7" s="12" t="s">
        <v>144</v>
      </c>
      <c r="F7" s="378" t="s">
        <v>274</v>
      </c>
      <c r="G7" s="12" t="s">
        <v>65</v>
      </c>
      <c r="H7" s="12" t="s">
        <v>65</v>
      </c>
      <c r="I7" s="12">
        <v>1</v>
      </c>
      <c r="J7" s="12">
        <v>2</v>
      </c>
      <c r="K7" s="12">
        <v>2</v>
      </c>
      <c r="L7" s="12">
        <v>2</v>
      </c>
      <c r="M7" s="12">
        <v>2</v>
      </c>
      <c r="N7" s="12">
        <f t="shared" si="0"/>
        <v>9</v>
      </c>
      <c r="O7" s="12" t="s">
        <v>278</v>
      </c>
    </row>
    <row r="8" ht="22.5" spans="1:15">
      <c r="A8" s="9">
        <v>5</v>
      </c>
      <c r="B8" s="12">
        <v>1960</v>
      </c>
      <c r="C8" s="383" t="s">
        <v>282</v>
      </c>
      <c r="D8" s="381" t="s">
        <v>279</v>
      </c>
      <c r="E8" s="12" t="s">
        <v>144</v>
      </c>
      <c r="F8" s="378" t="s">
        <v>281</v>
      </c>
      <c r="G8" s="12" t="s">
        <v>65</v>
      </c>
      <c r="H8" s="12" t="s">
        <v>65</v>
      </c>
      <c r="I8" s="12">
        <v>3</v>
      </c>
      <c r="J8" s="12">
        <v>1</v>
      </c>
      <c r="K8" s="12">
        <v>1</v>
      </c>
      <c r="L8" s="12">
        <v>3</v>
      </c>
      <c r="M8" s="12">
        <v>1</v>
      </c>
      <c r="N8" s="12">
        <f t="shared" si="0"/>
        <v>9</v>
      </c>
      <c r="O8" s="12" t="s">
        <v>278</v>
      </c>
    </row>
    <row r="9" ht="22.5" spans="1:15">
      <c r="A9" s="9">
        <v>6</v>
      </c>
      <c r="B9" s="12">
        <v>3330</v>
      </c>
      <c r="C9" s="383" t="s">
        <v>282</v>
      </c>
      <c r="D9" s="382" t="s">
        <v>280</v>
      </c>
      <c r="E9" s="12" t="s">
        <v>144</v>
      </c>
      <c r="F9" s="378" t="s">
        <v>281</v>
      </c>
      <c r="G9" s="12" t="s">
        <v>65</v>
      </c>
      <c r="H9" s="12" t="s">
        <v>65</v>
      </c>
      <c r="I9" s="12">
        <v>1</v>
      </c>
      <c r="J9" s="12">
        <v>2</v>
      </c>
      <c r="K9" s="12">
        <v>1</v>
      </c>
      <c r="L9" s="12">
        <v>1</v>
      </c>
      <c r="M9" s="12">
        <v>2</v>
      </c>
      <c r="N9" s="12">
        <f t="shared" si="0"/>
        <v>7</v>
      </c>
      <c r="O9" s="12" t="s">
        <v>278</v>
      </c>
    </row>
    <row r="10" s="2" customFormat="1" ht="18.75" spans="1:15">
      <c r="A10" s="15" t="s">
        <v>283</v>
      </c>
      <c r="B10" s="54"/>
      <c r="C10" s="54"/>
      <c r="D10" s="26"/>
      <c r="E10" s="18"/>
      <c r="F10" s="32"/>
      <c r="G10" s="32"/>
      <c r="H10" s="32"/>
      <c r="I10" s="27"/>
      <c r="J10" s="56" t="s">
        <v>297</v>
      </c>
      <c r="K10" s="54"/>
      <c r="L10" s="54"/>
      <c r="M10" s="23"/>
      <c r="N10" s="54"/>
      <c r="O10" s="23"/>
    </row>
    <row r="11" ht="16.5" spans="1:15">
      <c r="A11" s="19" t="s">
        <v>298</v>
      </c>
      <c r="B11" s="55"/>
      <c r="C11" s="55"/>
      <c r="D11" s="49"/>
      <c r="E11" s="20"/>
      <c r="F11" s="20"/>
      <c r="G11" s="20"/>
      <c r="H11" s="55"/>
      <c r="I11" s="55"/>
      <c r="J11" s="55"/>
      <c r="K11" s="55"/>
      <c r="L11" s="55"/>
      <c r="M11" s="55"/>
      <c r="N11" s="55"/>
      <c r="O11" s="55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9 O1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C4" sqref="C4:F9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style="33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299</v>
      </c>
      <c r="B1" s="3"/>
      <c r="C1" s="3"/>
      <c r="D1" s="3"/>
      <c r="E1" s="3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300</v>
      </c>
      <c r="B2" s="5" t="s">
        <v>262</v>
      </c>
      <c r="C2" s="5" t="s">
        <v>263</v>
      </c>
      <c r="D2" s="5" t="s">
        <v>264</v>
      </c>
      <c r="E2" s="35" t="s">
        <v>265</v>
      </c>
      <c r="F2" s="5" t="s">
        <v>266</v>
      </c>
      <c r="G2" s="36" t="s">
        <v>301</v>
      </c>
      <c r="H2" s="37"/>
      <c r="I2" s="50"/>
      <c r="J2" s="36" t="s">
        <v>302</v>
      </c>
      <c r="K2" s="37"/>
      <c r="L2" s="50"/>
      <c r="M2" s="36" t="s">
        <v>303</v>
      </c>
      <c r="N2" s="37"/>
      <c r="O2" s="50"/>
      <c r="P2" s="36" t="s">
        <v>304</v>
      </c>
      <c r="Q2" s="37"/>
      <c r="R2" s="50"/>
      <c r="S2" s="37" t="s">
        <v>305</v>
      </c>
      <c r="T2" s="37"/>
      <c r="U2" s="50"/>
      <c r="V2" s="29" t="s">
        <v>306</v>
      </c>
      <c r="W2" s="29" t="s">
        <v>295</v>
      </c>
    </row>
    <row r="3" s="1" customFormat="1" ht="16.5" spans="1:23">
      <c r="A3" s="7"/>
      <c r="B3" s="38"/>
      <c r="C3" s="38"/>
      <c r="D3" s="38"/>
      <c r="E3" s="39"/>
      <c r="F3" s="38"/>
      <c r="G3" s="4" t="s">
        <v>307</v>
      </c>
      <c r="H3" s="4" t="s">
        <v>67</v>
      </c>
      <c r="I3" s="4" t="s">
        <v>262</v>
      </c>
      <c r="J3" s="4" t="s">
        <v>307</v>
      </c>
      <c r="K3" s="4" t="s">
        <v>67</v>
      </c>
      <c r="L3" s="4" t="s">
        <v>262</v>
      </c>
      <c r="M3" s="4" t="s">
        <v>307</v>
      </c>
      <c r="N3" s="4" t="s">
        <v>67</v>
      </c>
      <c r="O3" s="4" t="s">
        <v>262</v>
      </c>
      <c r="P3" s="4" t="s">
        <v>307</v>
      </c>
      <c r="Q3" s="4" t="s">
        <v>67</v>
      </c>
      <c r="R3" s="4" t="s">
        <v>262</v>
      </c>
      <c r="S3" s="4" t="s">
        <v>307</v>
      </c>
      <c r="T3" s="4" t="s">
        <v>67</v>
      </c>
      <c r="U3" s="4" t="s">
        <v>262</v>
      </c>
      <c r="V3" s="51"/>
      <c r="W3" s="51"/>
    </row>
    <row r="4" spans="1:23">
      <c r="A4" s="40" t="s">
        <v>308</v>
      </c>
      <c r="B4" s="378" t="s">
        <v>274</v>
      </c>
      <c r="C4" s="24">
        <v>18</v>
      </c>
      <c r="D4" s="379" t="s">
        <v>275</v>
      </c>
      <c r="E4" s="380" t="s">
        <v>276</v>
      </c>
      <c r="F4" s="12" t="s">
        <v>144</v>
      </c>
      <c r="G4" s="379" t="s">
        <v>309</v>
      </c>
      <c r="H4" s="379" t="s">
        <v>310</v>
      </c>
      <c r="I4" s="12" t="s">
        <v>311</v>
      </c>
      <c r="J4" s="379" t="s">
        <v>312</v>
      </c>
      <c r="K4" s="12" t="s">
        <v>313</v>
      </c>
      <c r="L4" s="12" t="s">
        <v>311</v>
      </c>
      <c r="M4" s="379" t="s">
        <v>314</v>
      </c>
      <c r="N4" s="379" t="s">
        <v>315</v>
      </c>
      <c r="O4" s="379" t="s">
        <v>316</v>
      </c>
      <c r="P4" s="12"/>
      <c r="Q4" s="12"/>
      <c r="R4" s="12"/>
      <c r="S4" s="12"/>
      <c r="T4" s="12"/>
      <c r="U4" s="12"/>
      <c r="V4" s="12"/>
      <c r="W4" s="12"/>
    </row>
    <row r="5" ht="22.5" spans="1:23">
      <c r="A5" s="42"/>
      <c r="B5" s="378" t="s">
        <v>274</v>
      </c>
      <c r="C5" s="12">
        <v>16</v>
      </c>
      <c r="D5" s="379" t="s">
        <v>275</v>
      </c>
      <c r="E5" s="381" t="s">
        <v>279</v>
      </c>
      <c r="F5" s="12" t="s">
        <v>144</v>
      </c>
      <c r="G5" s="36" t="s">
        <v>317</v>
      </c>
      <c r="H5" s="37"/>
      <c r="I5" s="50"/>
      <c r="J5" s="36" t="s">
        <v>318</v>
      </c>
      <c r="K5" s="37"/>
      <c r="L5" s="50"/>
      <c r="M5" s="36" t="s">
        <v>319</v>
      </c>
      <c r="N5" s="37"/>
      <c r="O5" s="50"/>
      <c r="P5" s="36" t="s">
        <v>320</v>
      </c>
      <c r="Q5" s="37"/>
      <c r="R5" s="50"/>
      <c r="S5" s="37" t="s">
        <v>321</v>
      </c>
      <c r="T5" s="37"/>
      <c r="U5" s="50"/>
      <c r="V5" s="12"/>
      <c r="W5" s="12"/>
    </row>
    <row r="6" ht="22.5" spans="1:23">
      <c r="A6" s="42"/>
      <c r="B6" s="378" t="s">
        <v>274</v>
      </c>
      <c r="C6" s="12">
        <v>33</v>
      </c>
      <c r="D6" s="379" t="s">
        <v>275</v>
      </c>
      <c r="E6" s="382" t="s">
        <v>280</v>
      </c>
      <c r="F6" s="12" t="s">
        <v>144</v>
      </c>
      <c r="G6" s="4" t="s">
        <v>307</v>
      </c>
      <c r="H6" s="4" t="s">
        <v>67</v>
      </c>
      <c r="I6" s="4" t="s">
        <v>262</v>
      </c>
      <c r="J6" s="4" t="s">
        <v>307</v>
      </c>
      <c r="K6" s="4" t="s">
        <v>67</v>
      </c>
      <c r="L6" s="4" t="s">
        <v>262</v>
      </c>
      <c r="M6" s="4" t="s">
        <v>307</v>
      </c>
      <c r="N6" s="4" t="s">
        <v>67</v>
      </c>
      <c r="O6" s="4" t="s">
        <v>262</v>
      </c>
      <c r="P6" s="4" t="s">
        <v>307</v>
      </c>
      <c r="Q6" s="4" t="s">
        <v>67</v>
      </c>
      <c r="R6" s="4" t="s">
        <v>262</v>
      </c>
      <c r="S6" s="4" t="s">
        <v>307</v>
      </c>
      <c r="T6" s="4" t="s">
        <v>67</v>
      </c>
      <c r="U6" s="4" t="s">
        <v>262</v>
      </c>
      <c r="V6" s="12"/>
      <c r="W6" s="12"/>
    </row>
    <row r="7" spans="1:23">
      <c r="A7" s="43"/>
      <c r="B7" s="378" t="s">
        <v>274</v>
      </c>
      <c r="C7" s="12">
        <v>111</v>
      </c>
      <c r="D7" s="379" t="s">
        <v>275</v>
      </c>
      <c r="E7" s="380" t="s">
        <v>276</v>
      </c>
      <c r="F7" s="12" t="s">
        <v>144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22.5" spans="1:23">
      <c r="A8" s="44" t="s">
        <v>322</v>
      </c>
      <c r="B8" s="378" t="s">
        <v>281</v>
      </c>
      <c r="C8" s="12">
        <v>1960</v>
      </c>
      <c r="D8" s="383" t="s">
        <v>282</v>
      </c>
      <c r="E8" s="381" t="s">
        <v>279</v>
      </c>
      <c r="F8" s="12" t="s">
        <v>144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22.5" spans="1:23">
      <c r="A9" s="45"/>
      <c r="B9" s="378" t="s">
        <v>281</v>
      </c>
      <c r="C9" s="12">
        <v>3330</v>
      </c>
      <c r="D9" s="383" t="s">
        <v>282</v>
      </c>
      <c r="E9" s="382" t="s">
        <v>280</v>
      </c>
      <c r="F9" s="12" t="s">
        <v>144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4" t="s">
        <v>323</v>
      </c>
      <c r="B10" s="44"/>
      <c r="C10" s="44"/>
      <c r="D10" s="44"/>
      <c r="E10" s="46"/>
      <c r="F10" s="44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5"/>
      <c r="B11" s="45"/>
      <c r="C11" s="45"/>
      <c r="D11" s="45"/>
      <c r="E11" s="47"/>
      <c r="F11" s="45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4" t="s">
        <v>324</v>
      </c>
      <c r="B12" s="44"/>
      <c r="C12" s="44"/>
      <c r="D12" s="44"/>
      <c r="E12" s="46"/>
      <c r="F12" s="44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5"/>
      <c r="B13" s="45"/>
      <c r="C13" s="45"/>
      <c r="D13" s="45"/>
      <c r="E13" s="47"/>
      <c r="F13" s="45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9"/>
      <c r="B14" s="9"/>
      <c r="C14" s="9"/>
      <c r="D14" s="9"/>
      <c r="E14" s="48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18.75" spans="1:23">
      <c r="A15" s="15" t="s">
        <v>283</v>
      </c>
      <c r="B15" s="16"/>
      <c r="C15" s="16"/>
      <c r="D15" s="16"/>
      <c r="E15" s="26"/>
      <c r="F15" s="18"/>
      <c r="G15" s="27"/>
      <c r="H15" s="32"/>
      <c r="I15" s="32"/>
      <c r="J15" s="15" t="s">
        <v>284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7"/>
      <c r="V15" s="16"/>
      <c r="W15" s="23"/>
    </row>
    <row r="16" ht="16.5" spans="1:23">
      <c r="A16" s="19" t="s">
        <v>325</v>
      </c>
      <c r="B16" s="19"/>
      <c r="C16" s="20"/>
      <c r="D16" s="20"/>
      <c r="E16" s="4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</sheetData>
  <mergeCells count="3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10:B11"/>
    <mergeCell ref="B12:B13"/>
    <mergeCell ref="C2:C3"/>
    <mergeCell ref="C10:C11"/>
    <mergeCell ref="C12:C13"/>
    <mergeCell ref="D2:D3"/>
    <mergeCell ref="D10:D11"/>
    <mergeCell ref="D12:D13"/>
    <mergeCell ref="E2:E3"/>
    <mergeCell ref="E10:E11"/>
    <mergeCell ref="E12:E13"/>
    <mergeCell ref="F2:F3"/>
    <mergeCell ref="F10:F11"/>
    <mergeCell ref="F12:F13"/>
    <mergeCell ref="V2:V3"/>
    <mergeCell ref="W2:W3"/>
  </mergeCells>
  <dataValidations count="1">
    <dataValidation type="list" allowBlank="1" showInputMessage="1" showErrorMessage="1" sqref="W1 W4:W9 W10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327</v>
      </c>
      <c r="B2" s="29" t="s">
        <v>263</v>
      </c>
      <c r="C2" s="29" t="s">
        <v>264</v>
      </c>
      <c r="D2" s="29" t="s">
        <v>265</v>
      </c>
      <c r="E2" s="29" t="s">
        <v>266</v>
      </c>
      <c r="F2" s="29" t="s">
        <v>262</v>
      </c>
      <c r="G2" s="28" t="s">
        <v>328</v>
      </c>
      <c r="H2" s="28" t="s">
        <v>329</v>
      </c>
      <c r="I2" s="28" t="s">
        <v>330</v>
      </c>
      <c r="J2" s="28" t="s">
        <v>329</v>
      </c>
      <c r="K2" s="28" t="s">
        <v>331</v>
      </c>
      <c r="L2" s="28" t="s">
        <v>329</v>
      </c>
      <c r="M2" s="29" t="s">
        <v>306</v>
      </c>
      <c r="N2" s="29" t="s">
        <v>295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0" t="s">
        <v>327</v>
      </c>
      <c r="B4" s="31" t="s">
        <v>332</v>
      </c>
      <c r="C4" s="31" t="s">
        <v>307</v>
      </c>
      <c r="D4" s="31" t="s">
        <v>265</v>
      </c>
      <c r="E4" s="29" t="s">
        <v>266</v>
      </c>
      <c r="F4" s="29" t="s">
        <v>262</v>
      </c>
      <c r="G4" s="28" t="s">
        <v>328</v>
      </c>
      <c r="H4" s="28" t="s">
        <v>329</v>
      </c>
      <c r="I4" s="28" t="s">
        <v>330</v>
      </c>
      <c r="J4" s="28" t="s">
        <v>329</v>
      </c>
      <c r="K4" s="28" t="s">
        <v>331</v>
      </c>
      <c r="L4" s="28" t="s">
        <v>329</v>
      </c>
      <c r="M4" s="29" t="s">
        <v>306</v>
      </c>
      <c r="N4" s="29" t="s">
        <v>295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333</v>
      </c>
      <c r="B11" s="16"/>
      <c r="C11" s="16"/>
      <c r="D11" s="17"/>
      <c r="E11" s="18"/>
      <c r="F11" s="32"/>
      <c r="G11" s="27"/>
      <c r="H11" s="32"/>
      <c r="I11" s="15" t="s">
        <v>334</v>
      </c>
      <c r="J11" s="16"/>
      <c r="K11" s="16"/>
      <c r="L11" s="16"/>
      <c r="M11" s="16"/>
      <c r="N11" s="23"/>
    </row>
    <row r="12" ht="16.5" spans="1:14">
      <c r="A12" s="19" t="s">
        <v>335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3" sqref="F3:F5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300</v>
      </c>
      <c r="B2" s="5" t="s">
        <v>262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337</v>
      </c>
      <c r="H2" s="4" t="s">
        <v>338</v>
      </c>
      <c r="I2" s="4" t="s">
        <v>339</v>
      </c>
      <c r="J2" s="4" t="s">
        <v>340</v>
      </c>
      <c r="K2" s="5" t="s">
        <v>306</v>
      </c>
      <c r="L2" s="5" t="s">
        <v>295</v>
      </c>
    </row>
    <row r="3" spans="1:12">
      <c r="A3" s="9"/>
      <c r="B3" s="9"/>
      <c r="C3" s="24">
        <v>18</v>
      </c>
      <c r="D3" s="379" t="s">
        <v>275</v>
      </c>
      <c r="E3" s="380" t="s">
        <v>276</v>
      </c>
      <c r="F3" s="12" t="s">
        <v>144</v>
      </c>
      <c r="G3" s="384" t="s">
        <v>341</v>
      </c>
      <c r="H3" s="12" t="s">
        <v>342</v>
      </c>
      <c r="I3" s="12"/>
      <c r="J3" s="12"/>
      <c r="K3" s="12" t="s">
        <v>277</v>
      </c>
      <c r="L3" s="12"/>
    </row>
    <row r="4" ht="22.5" spans="1:12">
      <c r="A4" s="9"/>
      <c r="B4" s="9"/>
      <c r="C4" s="12">
        <v>16</v>
      </c>
      <c r="D4" s="379" t="s">
        <v>275</v>
      </c>
      <c r="E4" s="381" t="s">
        <v>279</v>
      </c>
      <c r="F4" s="12" t="s">
        <v>144</v>
      </c>
      <c r="G4" s="12"/>
      <c r="H4" s="12"/>
      <c r="I4" s="12"/>
      <c r="J4" s="12"/>
      <c r="K4" s="12" t="s">
        <v>277</v>
      </c>
      <c r="L4" s="12"/>
    </row>
    <row r="5" ht="22.5" spans="1:12">
      <c r="A5" s="9"/>
      <c r="B5" s="9"/>
      <c r="C5" s="12">
        <v>33</v>
      </c>
      <c r="D5" s="379" t="s">
        <v>275</v>
      </c>
      <c r="E5" s="382" t="s">
        <v>280</v>
      </c>
      <c r="F5" s="12" t="s">
        <v>144</v>
      </c>
      <c r="G5" s="12"/>
      <c r="H5" s="12"/>
      <c r="I5" s="12"/>
      <c r="J5" s="12"/>
      <c r="K5" s="12" t="s">
        <v>277</v>
      </c>
      <c r="L5" s="12"/>
    </row>
    <row r="6" spans="1:12">
      <c r="A6" s="9"/>
      <c r="B6" s="9"/>
      <c r="C6" s="12">
        <v>111</v>
      </c>
      <c r="D6" s="379" t="s">
        <v>275</v>
      </c>
      <c r="E6" s="380" t="s">
        <v>276</v>
      </c>
      <c r="F6" s="12" t="s">
        <v>144</v>
      </c>
      <c r="G6" s="12"/>
      <c r="H6" s="12"/>
      <c r="I6" s="12"/>
      <c r="J6" s="12"/>
      <c r="K6" s="12" t="s">
        <v>277</v>
      </c>
      <c r="L6" s="12"/>
    </row>
    <row r="7" ht="22.5" spans="1:12">
      <c r="A7" s="9"/>
      <c r="B7" s="9"/>
      <c r="C7" s="12">
        <v>1960</v>
      </c>
      <c r="D7" s="383" t="s">
        <v>282</v>
      </c>
      <c r="E7" s="381" t="s">
        <v>279</v>
      </c>
      <c r="F7" s="12" t="s">
        <v>144</v>
      </c>
      <c r="G7" s="12"/>
      <c r="H7" s="12"/>
      <c r="I7" s="9"/>
      <c r="J7" s="9"/>
      <c r="K7" s="9"/>
      <c r="L7" s="9"/>
    </row>
    <row r="8" ht="22.5" spans="1:12">
      <c r="A8" s="9"/>
      <c r="B8" s="9"/>
      <c r="C8" s="12">
        <v>3330</v>
      </c>
      <c r="D8" s="383" t="s">
        <v>282</v>
      </c>
      <c r="E8" s="382" t="s">
        <v>280</v>
      </c>
      <c r="F8" s="12" t="s">
        <v>144</v>
      </c>
      <c r="G8" s="9"/>
      <c r="H8" s="9"/>
      <c r="I8" s="9"/>
      <c r="J8" s="9"/>
      <c r="K8" s="9"/>
      <c r="L8" s="9"/>
    </row>
    <row r="9" s="2" customFormat="1" ht="18.75" spans="1:12">
      <c r="A9" s="15" t="s">
        <v>283</v>
      </c>
      <c r="B9" s="16"/>
      <c r="C9" s="16"/>
      <c r="D9" s="16"/>
      <c r="E9" s="26"/>
      <c r="F9" s="18"/>
      <c r="G9" s="27"/>
      <c r="H9" s="15" t="s">
        <v>284</v>
      </c>
      <c r="I9" s="16"/>
      <c r="J9" s="16"/>
      <c r="K9" s="16"/>
      <c r="L9" s="23"/>
    </row>
    <row r="10" ht="16.5" spans="1:12">
      <c r="A10" s="19" t="s">
        <v>343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8 L9:L10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4" sqref="E4:E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344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261</v>
      </c>
      <c r="B2" s="5" t="s">
        <v>262</v>
      </c>
      <c r="C2" s="5" t="s">
        <v>307</v>
      </c>
      <c r="D2" s="5" t="s">
        <v>265</v>
      </c>
      <c r="E2" s="5" t="s">
        <v>266</v>
      </c>
      <c r="F2" s="4" t="s">
        <v>345</v>
      </c>
      <c r="G2" s="4" t="s">
        <v>268</v>
      </c>
      <c r="H2" s="6" t="s">
        <v>269</v>
      </c>
      <c r="I2" s="21" t="s">
        <v>271</v>
      </c>
    </row>
    <row r="3" s="1" customFormat="1" ht="16.5" spans="1:9">
      <c r="A3" s="4"/>
      <c r="B3" s="7"/>
      <c r="C3" s="7"/>
      <c r="D3" s="7"/>
      <c r="E3" s="7"/>
      <c r="F3" s="4" t="s">
        <v>346</v>
      </c>
      <c r="G3" s="4" t="s">
        <v>272</v>
      </c>
      <c r="H3" s="8"/>
      <c r="I3" s="22"/>
    </row>
    <row r="4" spans="1:9">
      <c r="A4" s="9"/>
      <c r="B4" s="384" t="s">
        <v>347</v>
      </c>
      <c r="C4" s="384" t="s">
        <v>348</v>
      </c>
      <c r="D4" s="380" t="s">
        <v>276</v>
      </c>
      <c r="E4" s="12" t="s">
        <v>144</v>
      </c>
      <c r="F4" s="12">
        <v>0.3</v>
      </c>
      <c r="G4" s="12">
        <v>0.5</v>
      </c>
      <c r="H4" s="12">
        <f>SUM(F4:G4)</f>
        <v>0.8</v>
      </c>
      <c r="I4" s="12" t="s">
        <v>278</v>
      </c>
    </row>
    <row r="5" ht="22.5" spans="1:9">
      <c r="A5" s="9"/>
      <c r="B5" s="384" t="s">
        <v>311</v>
      </c>
      <c r="C5" s="384" t="s">
        <v>349</v>
      </c>
      <c r="D5" s="381" t="s">
        <v>279</v>
      </c>
      <c r="E5" s="12" t="s">
        <v>144</v>
      </c>
      <c r="F5" s="12">
        <v>0.4</v>
      </c>
      <c r="G5" s="12">
        <v>0.6</v>
      </c>
      <c r="H5" s="12">
        <f>SUM(F5:G5)</f>
        <v>1</v>
      </c>
      <c r="I5" s="12" t="s">
        <v>278</v>
      </c>
    </row>
    <row r="6" ht="22.5" spans="1:9">
      <c r="A6" s="9"/>
      <c r="B6" s="384" t="s">
        <v>347</v>
      </c>
      <c r="C6" s="384" t="s">
        <v>350</v>
      </c>
      <c r="D6" s="382" t="s">
        <v>280</v>
      </c>
      <c r="E6" s="12" t="s">
        <v>144</v>
      </c>
      <c r="F6" s="12">
        <v>0.3</v>
      </c>
      <c r="G6" s="12">
        <v>0.5</v>
      </c>
      <c r="H6" s="12">
        <f>SUM(F6:G6)</f>
        <v>0.8</v>
      </c>
      <c r="I6" s="12" t="s">
        <v>278</v>
      </c>
    </row>
    <row r="7" spans="1:9">
      <c r="A7" s="9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 t="s">
        <v>283</v>
      </c>
      <c r="B12" s="16"/>
      <c r="C12" s="16"/>
      <c r="D12" s="17"/>
      <c r="E12" s="18"/>
      <c r="F12" s="15" t="s">
        <v>284</v>
      </c>
      <c r="G12" s="16"/>
      <c r="H12" s="17"/>
      <c r="I12" s="23"/>
    </row>
    <row r="13" ht="16.5" spans="1:9">
      <c r="A13" s="19" t="s">
        <v>351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44" t="s">
        <v>35</v>
      </c>
      <c r="C2" s="345"/>
      <c r="D2" s="345"/>
      <c r="E2" s="345"/>
      <c r="F2" s="345"/>
      <c r="G2" s="345"/>
      <c r="H2" s="345"/>
      <c r="I2" s="359"/>
    </row>
    <row r="3" ht="28" customHeight="1" spans="2:9">
      <c r="B3" s="346"/>
      <c r="C3" s="347"/>
      <c r="D3" s="348" t="s">
        <v>36</v>
      </c>
      <c r="E3" s="349"/>
      <c r="F3" s="350" t="s">
        <v>37</v>
      </c>
      <c r="G3" s="351"/>
      <c r="H3" s="348" t="s">
        <v>38</v>
      </c>
      <c r="I3" s="360"/>
    </row>
    <row r="4" ht="28" customHeight="1" spans="2:9">
      <c r="B4" s="346" t="s">
        <v>39</v>
      </c>
      <c r="C4" s="347" t="s">
        <v>40</v>
      </c>
      <c r="D4" s="347" t="s">
        <v>41</v>
      </c>
      <c r="E4" s="347" t="s">
        <v>42</v>
      </c>
      <c r="F4" s="352" t="s">
        <v>41</v>
      </c>
      <c r="G4" s="352" t="s">
        <v>42</v>
      </c>
      <c r="H4" s="347" t="s">
        <v>41</v>
      </c>
      <c r="I4" s="361" t="s">
        <v>42</v>
      </c>
    </row>
    <row r="5" ht="28" customHeight="1" spans="2:9">
      <c r="B5" s="353" t="s">
        <v>43</v>
      </c>
      <c r="C5" s="9">
        <v>13</v>
      </c>
      <c r="D5" s="9">
        <v>0</v>
      </c>
      <c r="E5" s="9">
        <v>1</v>
      </c>
      <c r="F5" s="354">
        <v>0</v>
      </c>
      <c r="G5" s="354">
        <v>1</v>
      </c>
      <c r="H5" s="9">
        <v>1</v>
      </c>
      <c r="I5" s="362">
        <v>2</v>
      </c>
    </row>
    <row r="6" ht="28" customHeight="1" spans="2:9">
      <c r="B6" s="353" t="s">
        <v>44</v>
      </c>
      <c r="C6" s="9">
        <v>20</v>
      </c>
      <c r="D6" s="9">
        <v>0</v>
      </c>
      <c r="E6" s="9">
        <v>1</v>
      </c>
      <c r="F6" s="354">
        <v>1</v>
      </c>
      <c r="G6" s="354">
        <v>2</v>
      </c>
      <c r="H6" s="9">
        <v>2</v>
      </c>
      <c r="I6" s="362">
        <v>3</v>
      </c>
    </row>
    <row r="7" ht="28" customHeight="1" spans="2:9">
      <c r="B7" s="353" t="s">
        <v>45</v>
      </c>
      <c r="C7" s="9">
        <v>32</v>
      </c>
      <c r="D7" s="9">
        <v>0</v>
      </c>
      <c r="E7" s="9">
        <v>1</v>
      </c>
      <c r="F7" s="354">
        <v>2</v>
      </c>
      <c r="G7" s="354">
        <v>3</v>
      </c>
      <c r="H7" s="9">
        <v>3</v>
      </c>
      <c r="I7" s="362">
        <v>4</v>
      </c>
    </row>
    <row r="8" ht="28" customHeight="1" spans="2:9">
      <c r="B8" s="353" t="s">
        <v>46</v>
      </c>
      <c r="C8" s="9">
        <v>50</v>
      </c>
      <c r="D8" s="9">
        <v>1</v>
      </c>
      <c r="E8" s="9">
        <v>2</v>
      </c>
      <c r="F8" s="354">
        <v>3</v>
      </c>
      <c r="G8" s="354">
        <v>4</v>
      </c>
      <c r="H8" s="9">
        <v>5</v>
      </c>
      <c r="I8" s="362">
        <v>6</v>
      </c>
    </row>
    <row r="9" ht="28" customHeight="1" spans="2:9">
      <c r="B9" s="353" t="s">
        <v>47</v>
      </c>
      <c r="C9" s="9">
        <v>80</v>
      </c>
      <c r="D9" s="9">
        <v>2</v>
      </c>
      <c r="E9" s="9">
        <v>3</v>
      </c>
      <c r="F9" s="354">
        <v>5</v>
      </c>
      <c r="G9" s="354">
        <v>6</v>
      </c>
      <c r="H9" s="9">
        <v>7</v>
      </c>
      <c r="I9" s="362">
        <v>8</v>
      </c>
    </row>
    <row r="10" ht="28" customHeight="1" spans="2:9">
      <c r="B10" s="353" t="s">
        <v>48</v>
      </c>
      <c r="C10" s="9">
        <v>125</v>
      </c>
      <c r="D10" s="9">
        <v>3</v>
      </c>
      <c r="E10" s="9">
        <v>4</v>
      </c>
      <c r="F10" s="354">
        <v>7</v>
      </c>
      <c r="G10" s="354">
        <v>8</v>
      </c>
      <c r="H10" s="9">
        <v>10</v>
      </c>
      <c r="I10" s="362">
        <v>11</v>
      </c>
    </row>
    <row r="11" ht="28" customHeight="1" spans="2:9">
      <c r="B11" s="353" t="s">
        <v>49</v>
      </c>
      <c r="C11" s="9">
        <v>200</v>
      </c>
      <c r="D11" s="9">
        <v>5</v>
      </c>
      <c r="E11" s="9">
        <v>6</v>
      </c>
      <c r="F11" s="354">
        <v>10</v>
      </c>
      <c r="G11" s="354">
        <v>11</v>
      </c>
      <c r="H11" s="9">
        <v>14</v>
      </c>
      <c r="I11" s="362">
        <v>15</v>
      </c>
    </row>
    <row r="12" ht="28" customHeight="1" spans="2:9">
      <c r="B12" s="355" t="s">
        <v>50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51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F6" sqref="F6:G6"/>
    </sheetView>
  </sheetViews>
  <sheetFormatPr defaultColWidth="10.3333333333333" defaultRowHeight="16.5" customHeight="1"/>
  <cols>
    <col min="1" max="1" width="11.1166666666667" style="165" customWidth="1"/>
    <col min="2" max="9" width="10.3333333333333" style="165"/>
    <col min="10" max="10" width="8.83333333333333" style="165" customWidth="1"/>
    <col min="11" max="11" width="12" style="165" customWidth="1"/>
    <col min="12" max="16384" width="10.3333333333333" style="165"/>
  </cols>
  <sheetData>
    <row r="1" ht="21" spans="1:11">
      <c r="A1" s="280" t="s">
        <v>52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ht="15" spans="1:11">
      <c r="A2" s="167" t="s">
        <v>53</v>
      </c>
      <c r="B2" s="168"/>
      <c r="C2" s="168"/>
      <c r="D2" s="169" t="s">
        <v>54</v>
      </c>
      <c r="E2" s="169"/>
      <c r="F2" s="168" t="s">
        <v>55</v>
      </c>
      <c r="G2" s="168"/>
      <c r="H2" s="170" t="s">
        <v>56</v>
      </c>
      <c r="I2" s="242" t="s">
        <v>57</v>
      </c>
      <c r="J2" s="242"/>
      <c r="K2" s="243"/>
    </row>
    <row r="3" ht="14.25" spans="1:11">
      <c r="A3" s="171" t="s">
        <v>58</v>
      </c>
      <c r="B3" s="172"/>
      <c r="C3" s="173"/>
      <c r="D3" s="174" t="s">
        <v>59</v>
      </c>
      <c r="E3" s="175"/>
      <c r="F3" s="175"/>
      <c r="G3" s="176"/>
      <c r="H3" s="174" t="s">
        <v>60</v>
      </c>
      <c r="I3" s="175"/>
      <c r="J3" s="175"/>
      <c r="K3" s="176"/>
    </row>
    <row r="4" ht="14.25" spans="1:11">
      <c r="A4" s="177" t="s">
        <v>61</v>
      </c>
      <c r="B4" s="178" t="s">
        <v>62</v>
      </c>
      <c r="C4" s="179"/>
      <c r="D4" s="177" t="s">
        <v>63</v>
      </c>
      <c r="E4" s="180"/>
      <c r="F4" s="181">
        <v>45194</v>
      </c>
      <c r="G4" s="182"/>
      <c r="H4" s="177" t="s">
        <v>64</v>
      </c>
      <c r="I4" s="180"/>
      <c r="J4" s="178" t="s">
        <v>65</v>
      </c>
      <c r="K4" s="179" t="s">
        <v>66</v>
      </c>
    </row>
    <row r="5" ht="14.25" spans="1:11">
      <c r="A5" s="183" t="s">
        <v>67</v>
      </c>
      <c r="B5" s="178" t="s">
        <v>68</v>
      </c>
      <c r="C5" s="179"/>
      <c r="D5" s="177" t="s">
        <v>69</v>
      </c>
      <c r="E5" s="180"/>
      <c r="F5" s="181">
        <v>45153</v>
      </c>
      <c r="G5" s="182"/>
      <c r="H5" s="177" t="s">
        <v>70</v>
      </c>
      <c r="I5" s="180"/>
      <c r="J5" s="178" t="s">
        <v>65</v>
      </c>
      <c r="K5" s="179" t="s">
        <v>66</v>
      </c>
    </row>
    <row r="6" ht="14.25" spans="1:11">
      <c r="A6" s="177" t="s">
        <v>71</v>
      </c>
      <c r="B6" s="105">
        <v>3</v>
      </c>
      <c r="C6" s="106">
        <v>6</v>
      </c>
      <c r="D6" s="183" t="s">
        <v>72</v>
      </c>
      <c r="E6" s="184"/>
      <c r="F6" s="181">
        <v>45189</v>
      </c>
      <c r="G6" s="182"/>
      <c r="H6" s="177" t="s">
        <v>73</v>
      </c>
      <c r="I6" s="180"/>
      <c r="J6" s="178" t="s">
        <v>65</v>
      </c>
      <c r="K6" s="179" t="s">
        <v>66</v>
      </c>
    </row>
    <row r="7" ht="14.25" spans="1:11">
      <c r="A7" s="177" t="s">
        <v>74</v>
      </c>
      <c r="B7" s="186">
        <v>3802</v>
      </c>
      <c r="C7" s="187"/>
      <c r="D7" s="183" t="s">
        <v>75</v>
      </c>
      <c r="E7" s="188"/>
      <c r="F7" s="181">
        <v>45194</v>
      </c>
      <c r="G7" s="182"/>
      <c r="H7" s="177" t="s">
        <v>76</v>
      </c>
      <c r="I7" s="180"/>
      <c r="J7" s="178" t="s">
        <v>65</v>
      </c>
      <c r="K7" s="179" t="s">
        <v>66</v>
      </c>
    </row>
    <row r="8" ht="15" spans="1:11">
      <c r="A8" s="190" t="s">
        <v>77</v>
      </c>
      <c r="B8" s="191"/>
      <c r="C8" s="192"/>
      <c r="D8" s="193" t="s">
        <v>78</v>
      </c>
      <c r="E8" s="194"/>
      <c r="F8" s="195">
        <v>45194</v>
      </c>
      <c r="G8" s="196"/>
      <c r="H8" s="193" t="s">
        <v>79</v>
      </c>
      <c r="I8" s="194"/>
      <c r="J8" s="212" t="s">
        <v>65</v>
      </c>
      <c r="K8" s="252" t="s">
        <v>66</v>
      </c>
    </row>
    <row r="9" ht="15" spans="1:11">
      <c r="A9" s="281" t="s">
        <v>80</v>
      </c>
      <c r="B9" s="282"/>
      <c r="C9" s="282"/>
      <c r="D9" s="282"/>
      <c r="E9" s="282"/>
      <c r="F9" s="282"/>
      <c r="G9" s="282"/>
      <c r="H9" s="282"/>
      <c r="I9" s="282"/>
      <c r="J9" s="282"/>
      <c r="K9" s="325"/>
    </row>
    <row r="10" ht="15" spans="1:11">
      <c r="A10" s="283" t="s">
        <v>81</v>
      </c>
      <c r="B10" s="284"/>
      <c r="C10" s="284"/>
      <c r="D10" s="284"/>
      <c r="E10" s="284"/>
      <c r="F10" s="284"/>
      <c r="G10" s="284"/>
      <c r="H10" s="284"/>
      <c r="I10" s="284"/>
      <c r="J10" s="284"/>
      <c r="K10" s="326"/>
    </row>
    <row r="11" ht="14.25" spans="1:11">
      <c r="A11" s="285" t="s">
        <v>82</v>
      </c>
      <c r="B11" s="286" t="s">
        <v>83</v>
      </c>
      <c r="C11" s="287" t="s">
        <v>84</v>
      </c>
      <c r="D11" s="288"/>
      <c r="E11" s="289" t="s">
        <v>85</v>
      </c>
      <c r="F11" s="286" t="s">
        <v>83</v>
      </c>
      <c r="G11" s="287" t="s">
        <v>84</v>
      </c>
      <c r="H11" s="287" t="s">
        <v>86</v>
      </c>
      <c r="I11" s="289" t="s">
        <v>87</v>
      </c>
      <c r="J11" s="286" t="s">
        <v>83</v>
      </c>
      <c r="K11" s="327" t="s">
        <v>84</v>
      </c>
    </row>
    <row r="12" ht="14.25" spans="1:11">
      <c r="A12" s="183" t="s">
        <v>88</v>
      </c>
      <c r="B12" s="203" t="s">
        <v>83</v>
      </c>
      <c r="C12" s="178" t="s">
        <v>84</v>
      </c>
      <c r="D12" s="188"/>
      <c r="E12" s="184" t="s">
        <v>89</v>
      </c>
      <c r="F12" s="203" t="s">
        <v>83</v>
      </c>
      <c r="G12" s="178" t="s">
        <v>84</v>
      </c>
      <c r="H12" s="178" t="s">
        <v>86</v>
      </c>
      <c r="I12" s="184" t="s">
        <v>90</v>
      </c>
      <c r="J12" s="203" t="s">
        <v>83</v>
      </c>
      <c r="K12" s="179" t="s">
        <v>84</v>
      </c>
    </row>
    <row r="13" ht="14.25" spans="1:11">
      <c r="A13" s="183" t="s">
        <v>91</v>
      </c>
      <c r="B13" s="203" t="s">
        <v>83</v>
      </c>
      <c r="C13" s="178" t="s">
        <v>84</v>
      </c>
      <c r="D13" s="188"/>
      <c r="E13" s="184" t="s">
        <v>92</v>
      </c>
      <c r="F13" s="178" t="s">
        <v>93</v>
      </c>
      <c r="G13" s="178" t="s">
        <v>94</v>
      </c>
      <c r="H13" s="178" t="s">
        <v>86</v>
      </c>
      <c r="I13" s="184" t="s">
        <v>95</v>
      </c>
      <c r="J13" s="203" t="s">
        <v>83</v>
      </c>
      <c r="K13" s="179" t="s">
        <v>84</v>
      </c>
    </row>
    <row r="14" ht="15" spans="1:11">
      <c r="A14" s="193" t="s">
        <v>96</v>
      </c>
      <c r="B14" s="194"/>
      <c r="C14" s="194"/>
      <c r="D14" s="194"/>
      <c r="E14" s="194"/>
      <c r="F14" s="194"/>
      <c r="G14" s="194"/>
      <c r="H14" s="194"/>
      <c r="I14" s="194"/>
      <c r="J14" s="194"/>
      <c r="K14" s="245"/>
    </row>
    <row r="15" ht="15" spans="1:11">
      <c r="A15" s="283" t="s">
        <v>97</v>
      </c>
      <c r="B15" s="284"/>
      <c r="C15" s="284"/>
      <c r="D15" s="284"/>
      <c r="E15" s="284"/>
      <c r="F15" s="284"/>
      <c r="G15" s="284"/>
      <c r="H15" s="284"/>
      <c r="I15" s="284"/>
      <c r="J15" s="284"/>
      <c r="K15" s="326"/>
    </row>
    <row r="16" ht="14.25" spans="1:11">
      <c r="A16" s="290" t="s">
        <v>98</v>
      </c>
      <c r="B16" s="287" t="s">
        <v>93</v>
      </c>
      <c r="C16" s="287" t="s">
        <v>94</v>
      </c>
      <c r="D16" s="291"/>
      <c r="E16" s="292" t="s">
        <v>99</v>
      </c>
      <c r="F16" s="287" t="s">
        <v>93</v>
      </c>
      <c r="G16" s="287" t="s">
        <v>94</v>
      </c>
      <c r="H16" s="293"/>
      <c r="I16" s="292" t="s">
        <v>100</v>
      </c>
      <c r="J16" s="287" t="s">
        <v>93</v>
      </c>
      <c r="K16" s="327" t="s">
        <v>94</v>
      </c>
    </row>
    <row r="17" customHeight="1" spans="1:22">
      <c r="A17" s="185" t="s">
        <v>101</v>
      </c>
      <c r="B17" s="178" t="s">
        <v>93</v>
      </c>
      <c r="C17" s="178" t="s">
        <v>94</v>
      </c>
      <c r="D17" s="294"/>
      <c r="E17" s="218" t="s">
        <v>102</v>
      </c>
      <c r="F17" s="178" t="s">
        <v>93</v>
      </c>
      <c r="G17" s="178" t="s">
        <v>94</v>
      </c>
      <c r="H17" s="295"/>
      <c r="I17" s="218" t="s">
        <v>103</v>
      </c>
      <c r="J17" s="178" t="s">
        <v>93</v>
      </c>
      <c r="K17" s="179" t="s">
        <v>94</v>
      </c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</row>
    <row r="18" ht="18" customHeight="1" spans="1:11">
      <c r="A18" s="296" t="s">
        <v>104</v>
      </c>
      <c r="B18" s="297"/>
      <c r="C18" s="297"/>
      <c r="D18" s="297"/>
      <c r="E18" s="297"/>
      <c r="F18" s="297"/>
      <c r="G18" s="297"/>
      <c r="H18" s="297"/>
      <c r="I18" s="297"/>
      <c r="J18" s="297"/>
      <c r="K18" s="329"/>
    </row>
    <row r="19" s="279" customFormat="1" ht="18" customHeight="1" spans="1:11">
      <c r="A19" s="283" t="s">
        <v>105</v>
      </c>
      <c r="B19" s="284"/>
      <c r="C19" s="284"/>
      <c r="D19" s="284"/>
      <c r="E19" s="284"/>
      <c r="F19" s="284"/>
      <c r="G19" s="284"/>
      <c r="H19" s="284"/>
      <c r="I19" s="284"/>
      <c r="J19" s="284"/>
      <c r="K19" s="326"/>
    </row>
    <row r="20" customHeight="1" spans="1:11">
      <c r="A20" s="298" t="s">
        <v>106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30"/>
    </row>
    <row r="21" ht="21.75" customHeight="1" spans="1:11">
      <c r="A21" s="300" t="s">
        <v>107</v>
      </c>
      <c r="B21" s="218" t="s">
        <v>108</v>
      </c>
      <c r="C21" s="218" t="s">
        <v>109</v>
      </c>
      <c r="D21" s="218" t="s">
        <v>110</v>
      </c>
      <c r="E21" s="218" t="s">
        <v>111</v>
      </c>
      <c r="F21" s="218" t="s">
        <v>112</v>
      </c>
      <c r="G21" s="218" t="s">
        <v>113</v>
      </c>
      <c r="H21" s="218" t="s">
        <v>114</v>
      </c>
      <c r="I21" s="218" t="s">
        <v>115</v>
      </c>
      <c r="J21" s="218" t="s">
        <v>116</v>
      </c>
      <c r="K21" s="255" t="s">
        <v>117</v>
      </c>
    </row>
    <row r="22" customHeight="1" spans="1:11">
      <c r="A22" s="189" t="s">
        <v>118</v>
      </c>
      <c r="B22" s="301"/>
      <c r="C22" s="301"/>
      <c r="D22" s="301">
        <v>0.5</v>
      </c>
      <c r="E22" s="301">
        <v>0.5</v>
      </c>
      <c r="F22" s="301">
        <v>0.5</v>
      </c>
      <c r="G22" s="301">
        <v>0.5</v>
      </c>
      <c r="H22" s="301">
        <v>0.5</v>
      </c>
      <c r="I22" s="301">
        <v>0.5</v>
      </c>
      <c r="J22" s="301"/>
      <c r="K22" s="331"/>
    </row>
    <row r="23" customHeight="1" spans="2:11">
      <c r="B23" s="301"/>
      <c r="C23" s="301"/>
      <c r="D23" s="301"/>
      <c r="E23" s="301"/>
      <c r="F23" s="301"/>
      <c r="G23" s="301"/>
      <c r="H23" s="301"/>
      <c r="I23" s="301"/>
      <c r="J23" s="301"/>
      <c r="K23" s="332"/>
    </row>
    <row r="24" customHeight="1" spans="1:11">
      <c r="A24" s="189"/>
      <c r="B24" s="301"/>
      <c r="C24" s="301"/>
      <c r="D24" s="301"/>
      <c r="E24" s="301"/>
      <c r="F24" s="301"/>
      <c r="G24" s="301"/>
      <c r="H24" s="301"/>
      <c r="I24" s="301"/>
      <c r="J24" s="301"/>
      <c r="K24" s="332"/>
    </row>
    <row r="25" customHeight="1" spans="1:11">
      <c r="A25" s="189"/>
      <c r="B25" s="301"/>
      <c r="C25" s="301"/>
      <c r="D25" s="301"/>
      <c r="E25" s="301"/>
      <c r="F25" s="301"/>
      <c r="G25" s="301"/>
      <c r="H25" s="301"/>
      <c r="I25" s="301"/>
      <c r="J25" s="301"/>
      <c r="K25" s="333"/>
    </row>
    <row r="26" customHeight="1" spans="1:11">
      <c r="A26" s="189"/>
      <c r="B26" s="301"/>
      <c r="C26" s="301"/>
      <c r="D26" s="301"/>
      <c r="E26" s="301"/>
      <c r="F26" s="301"/>
      <c r="G26" s="301"/>
      <c r="H26" s="301"/>
      <c r="I26" s="301"/>
      <c r="J26" s="301"/>
      <c r="K26" s="333"/>
    </row>
    <row r="27" customHeight="1" spans="1:11">
      <c r="A27" s="189"/>
      <c r="B27" s="301"/>
      <c r="C27" s="301"/>
      <c r="D27" s="301"/>
      <c r="E27" s="301"/>
      <c r="F27" s="301"/>
      <c r="G27" s="301"/>
      <c r="H27" s="301"/>
      <c r="I27" s="301"/>
      <c r="J27" s="301"/>
      <c r="K27" s="333"/>
    </row>
    <row r="28" customHeight="1" spans="1:11">
      <c r="A28" s="189"/>
      <c r="B28" s="301"/>
      <c r="C28" s="301"/>
      <c r="D28" s="301"/>
      <c r="E28" s="301"/>
      <c r="F28" s="301"/>
      <c r="G28" s="301"/>
      <c r="H28" s="301"/>
      <c r="I28" s="301"/>
      <c r="J28" s="301"/>
      <c r="K28" s="333"/>
    </row>
    <row r="29" ht="18" customHeight="1" spans="1:11">
      <c r="A29" s="302" t="s">
        <v>119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34"/>
    </row>
    <row r="30" ht="18.75" customHeight="1" spans="1:11">
      <c r="A30" s="304" t="s">
        <v>120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35"/>
    </row>
    <row r="31" ht="18.75" customHeight="1" spans="1:1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36"/>
    </row>
    <row r="32" ht="18" customHeight="1" spans="1:11">
      <c r="A32" s="302" t="s">
        <v>121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34"/>
    </row>
    <row r="33" ht="14.25" spans="1:11">
      <c r="A33" s="308" t="s">
        <v>122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37"/>
    </row>
    <row r="34" ht="15" spans="1:11">
      <c r="A34" s="104" t="s">
        <v>123</v>
      </c>
      <c r="B34" s="107"/>
      <c r="C34" s="178" t="s">
        <v>65</v>
      </c>
      <c r="D34" s="178" t="s">
        <v>66</v>
      </c>
      <c r="E34" s="310" t="s">
        <v>124</v>
      </c>
      <c r="F34" s="311"/>
      <c r="G34" s="311"/>
      <c r="H34" s="311"/>
      <c r="I34" s="311"/>
      <c r="J34" s="311"/>
      <c r="K34" s="338"/>
    </row>
    <row r="35" ht="15" spans="1:11">
      <c r="A35" s="312" t="s">
        <v>125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ht="14.25" spans="1:11">
      <c r="A36" s="313" t="s">
        <v>126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39"/>
    </row>
    <row r="37" ht="14.25" spans="1:11">
      <c r="A37" s="225" t="s">
        <v>127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58"/>
    </row>
    <row r="38" ht="14.25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58"/>
    </row>
    <row r="39" ht="14.25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58"/>
    </row>
    <row r="40" ht="14.25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58"/>
    </row>
    <row r="41" ht="14.25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58"/>
    </row>
    <row r="42" ht="14.25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58"/>
    </row>
    <row r="43" ht="15" spans="1:11">
      <c r="A43" s="220" t="s">
        <v>128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56"/>
    </row>
    <row r="44" ht="15" spans="1:11">
      <c r="A44" s="283" t="s">
        <v>129</v>
      </c>
      <c r="B44" s="284"/>
      <c r="C44" s="284"/>
      <c r="D44" s="284"/>
      <c r="E44" s="284"/>
      <c r="F44" s="284"/>
      <c r="G44" s="284"/>
      <c r="H44" s="284"/>
      <c r="I44" s="284"/>
      <c r="J44" s="284"/>
      <c r="K44" s="326"/>
    </row>
    <row r="45" ht="14.25" spans="1:11">
      <c r="A45" s="290" t="s">
        <v>130</v>
      </c>
      <c r="B45" s="287" t="s">
        <v>93</v>
      </c>
      <c r="C45" s="287" t="s">
        <v>94</v>
      </c>
      <c r="D45" s="287" t="s">
        <v>86</v>
      </c>
      <c r="E45" s="292" t="s">
        <v>131</v>
      </c>
      <c r="F45" s="287" t="s">
        <v>93</v>
      </c>
      <c r="G45" s="287" t="s">
        <v>94</v>
      </c>
      <c r="H45" s="287" t="s">
        <v>86</v>
      </c>
      <c r="I45" s="292" t="s">
        <v>132</v>
      </c>
      <c r="J45" s="287" t="s">
        <v>93</v>
      </c>
      <c r="K45" s="327" t="s">
        <v>94</v>
      </c>
    </row>
    <row r="46" ht="14.25" spans="1:11">
      <c r="A46" s="185" t="s">
        <v>85</v>
      </c>
      <c r="B46" s="178" t="s">
        <v>93</v>
      </c>
      <c r="C46" s="178" t="s">
        <v>94</v>
      </c>
      <c r="D46" s="178" t="s">
        <v>86</v>
      </c>
      <c r="E46" s="218" t="s">
        <v>92</v>
      </c>
      <c r="F46" s="178" t="s">
        <v>93</v>
      </c>
      <c r="G46" s="178" t="s">
        <v>94</v>
      </c>
      <c r="H46" s="178" t="s">
        <v>86</v>
      </c>
      <c r="I46" s="218" t="s">
        <v>103</v>
      </c>
      <c r="J46" s="178" t="s">
        <v>93</v>
      </c>
      <c r="K46" s="179" t="s">
        <v>94</v>
      </c>
    </row>
    <row r="47" ht="15" spans="1:11">
      <c r="A47" s="193" t="s">
        <v>96</v>
      </c>
      <c r="B47" s="194"/>
      <c r="C47" s="194"/>
      <c r="D47" s="194"/>
      <c r="E47" s="194"/>
      <c r="F47" s="194"/>
      <c r="G47" s="194"/>
      <c r="H47" s="194"/>
      <c r="I47" s="194"/>
      <c r="J47" s="194"/>
      <c r="K47" s="245"/>
    </row>
    <row r="48" ht="15" spans="1:11">
      <c r="A48" s="312" t="s">
        <v>133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ht="15" spans="1:11">
      <c r="A49" s="313"/>
      <c r="B49" s="314"/>
      <c r="C49" s="314"/>
      <c r="D49" s="314"/>
      <c r="E49" s="314"/>
      <c r="F49" s="314"/>
      <c r="G49" s="314"/>
      <c r="H49" s="314"/>
      <c r="I49" s="314"/>
      <c r="J49" s="314"/>
      <c r="K49" s="339"/>
    </row>
    <row r="50" ht="15" spans="1:11">
      <c r="A50" s="315" t="s">
        <v>134</v>
      </c>
      <c r="B50" s="316" t="s">
        <v>135</v>
      </c>
      <c r="C50" s="316"/>
      <c r="D50" s="317" t="s">
        <v>136</v>
      </c>
      <c r="E50" s="318" t="s">
        <v>137</v>
      </c>
      <c r="F50" s="319" t="s">
        <v>138</v>
      </c>
      <c r="G50" s="320"/>
      <c r="H50" s="321" t="s">
        <v>139</v>
      </c>
      <c r="I50" s="340"/>
      <c r="J50" s="341"/>
      <c r="K50" s="342"/>
    </row>
    <row r="51" ht="15" spans="1:11">
      <c r="A51" s="312"/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ht="15" spans="1:11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43"/>
    </row>
    <row r="53" ht="15" spans="1:11">
      <c r="A53" s="315" t="s">
        <v>134</v>
      </c>
      <c r="B53" s="316" t="s">
        <v>135</v>
      </c>
      <c r="C53" s="316"/>
      <c r="D53" s="317" t="s">
        <v>136</v>
      </c>
      <c r="E53" s="324" t="s">
        <v>140</v>
      </c>
      <c r="F53" s="319" t="s">
        <v>141</v>
      </c>
      <c r="G53" s="320"/>
      <c r="H53" s="321" t="s">
        <v>139</v>
      </c>
      <c r="I53" s="340"/>
      <c r="J53" s="341" t="s">
        <v>142</v>
      </c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selection activeCell="K6" sqref="K6"/>
    </sheetView>
  </sheetViews>
  <sheetFormatPr defaultColWidth="9" defaultRowHeight="26" customHeight="1"/>
  <cols>
    <col min="1" max="1" width="17.1666666666667" style="60" customWidth="1"/>
    <col min="2" max="8" width="9.33333333333333" style="60" customWidth="1"/>
    <col min="9" max="9" width="1.33333333333333" style="60" customWidth="1"/>
    <col min="10" max="11" width="19.125" style="60" customWidth="1"/>
    <col min="12" max="12" width="18.5" style="60" customWidth="1"/>
    <col min="13" max="13" width="16.6666666666667" style="60" customWidth="1"/>
    <col min="14" max="14" width="14.1666666666667" style="60" customWidth="1"/>
    <col min="15" max="15" width="16.3333333333333" style="60" customWidth="1"/>
    <col min="16" max="16384" width="9" style="60"/>
  </cols>
  <sheetData>
    <row r="1" ht="30" customHeight="1" spans="1:15">
      <c r="A1" s="61" t="s">
        <v>143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ht="29" customHeight="1" spans="1:15">
      <c r="A2" s="63" t="s">
        <v>61</v>
      </c>
      <c r="B2" s="64" t="s">
        <v>144</v>
      </c>
      <c r="C2" s="64"/>
      <c r="D2" s="65" t="s">
        <v>67</v>
      </c>
      <c r="E2" s="64" t="s">
        <v>68</v>
      </c>
      <c r="F2" s="64"/>
      <c r="G2" s="64"/>
      <c r="H2" s="64"/>
      <c r="I2" s="66"/>
      <c r="J2" s="81" t="s">
        <v>56</v>
      </c>
      <c r="K2" s="64" t="s">
        <v>57</v>
      </c>
      <c r="L2" s="64"/>
      <c r="M2" s="64"/>
      <c r="N2" s="64"/>
      <c r="O2" s="82"/>
    </row>
    <row r="3" ht="29" customHeight="1" spans="1:15">
      <c r="A3" s="67" t="s">
        <v>145</v>
      </c>
      <c r="B3" s="68" t="s">
        <v>146</v>
      </c>
      <c r="C3" s="68"/>
      <c r="D3" s="68"/>
      <c r="E3" s="68"/>
      <c r="F3" s="68"/>
      <c r="G3" s="68"/>
      <c r="H3" s="68"/>
      <c r="I3" s="69"/>
      <c r="J3" s="83" t="s">
        <v>147</v>
      </c>
      <c r="K3" s="83"/>
      <c r="L3" s="83"/>
      <c r="M3" s="83"/>
      <c r="N3" s="83"/>
      <c r="O3" s="84"/>
    </row>
    <row r="4" ht="29" customHeight="1" spans="1:15">
      <c r="A4" s="67"/>
      <c r="B4" s="70" t="s">
        <v>109</v>
      </c>
      <c r="C4" s="70" t="s">
        <v>110</v>
      </c>
      <c r="D4" s="71" t="s">
        <v>111</v>
      </c>
      <c r="E4" s="70" t="s">
        <v>112</v>
      </c>
      <c r="F4" s="70" t="s">
        <v>113</v>
      </c>
      <c r="G4" s="70" t="s">
        <v>114</v>
      </c>
      <c r="H4" s="70" t="s">
        <v>115</v>
      </c>
      <c r="I4" s="69"/>
      <c r="J4" s="270" t="s">
        <v>114</v>
      </c>
      <c r="K4" s="270"/>
      <c r="L4" s="270"/>
      <c r="M4" s="270"/>
      <c r="N4" s="270"/>
      <c r="O4" s="271"/>
    </row>
    <row r="5" ht="29" customHeight="1" spans="1:15">
      <c r="A5" s="72" t="s">
        <v>148</v>
      </c>
      <c r="B5" s="70" t="s">
        <v>149</v>
      </c>
      <c r="C5" s="70" t="s">
        <v>150</v>
      </c>
      <c r="D5" s="71" t="s">
        <v>151</v>
      </c>
      <c r="E5" s="70" t="s">
        <v>152</v>
      </c>
      <c r="F5" s="70" t="s">
        <v>153</v>
      </c>
      <c r="G5" s="70" t="s">
        <v>154</v>
      </c>
      <c r="H5" s="70" t="s">
        <v>155</v>
      </c>
      <c r="I5" s="69"/>
      <c r="J5" s="272" t="s">
        <v>118</v>
      </c>
      <c r="K5" s="272"/>
      <c r="L5" s="273"/>
      <c r="M5" s="273"/>
      <c r="N5" s="273"/>
      <c r="O5" s="274"/>
    </row>
    <row r="6" ht="29" customHeight="1" spans="1:15">
      <c r="A6" s="73" t="s">
        <v>156</v>
      </c>
      <c r="B6" s="74">
        <f t="shared" ref="B6:B8" si="0">C6-1</f>
        <v>67</v>
      </c>
      <c r="C6" s="74">
        <f t="shared" ref="C6:C8" si="1">D6-2</f>
        <v>68</v>
      </c>
      <c r="D6" s="71">
        <v>70</v>
      </c>
      <c r="E6" s="74">
        <f t="shared" ref="E6:E8" si="2">D6+2</f>
        <v>72</v>
      </c>
      <c r="F6" s="74">
        <f t="shared" ref="F6:F8" si="3">E6+2</f>
        <v>74</v>
      </c>
      <c r="G6" s="74">
        <f t="shared" ref="G6:G8" si="4">F6+1</f>
        <v>75</v>
      </c>
      <c r="H6" s="74">
        <f t="shared" ref="H6:H8" si="5">G6+1</f>
        <v>76</v>
      </c>
      <c r="I6" s="69"/>
      <c r="J6" s="85" t="s">
        <v>157</v>
      </c>
      <c r="K6" s="85"/>
      <c r="L6" s="275"/>
      <c r="M6" s="275"/>
      <c r="N6" s="275"/>
      <c r="O6" s="276"/>
    </row>
    <row r="7" ht="29" customHeight="1" spans="1:15">
      <c r="A7" s="73" t="s">
        <v>158</v>
      </c>
      <c r="B7" s="74">
        <f t="shared" si="0"/>
        <v>72</v>
      </c>
      <c r="C7" s="74">
        <f t="shared" si="1"/>
        <v>73</v>
      </c>
      <c r="D7" s="71">
        <v>75</v>
      </c>
      <c r="E7" s="74">
        <f t="shared" si="2"/>
        <v>77</v>
      </c>
      <c r="F7" s="74">
        <f t="shared" si="3"/>
        <v>79</v>
      </c>
      <c r="G7" s="74">
        <f t="shared" si="4"/>
        <v>80</v>
      </c>
      <c r="H7" s="74">
        <f t="shared" si="5"/>
        <v>81</v>
      </c>
      <c r="I7" s="69"/>
      <c r="J7" s="85" t="s">
        <v>159</v>
      </c>
      <c r="K7" s="85"/>
      <c r="L7" s="275"/>
      <c r="M7" s="275"/>
      <c r="N7" s="275"/>
      <c r="O7" s="277"/>
    </row>
    <row r="8" ht="29" customHeight="1" spans="1:15">
      <c r="A8" s="75" t="s">
        <v>160</v>
      </c>
      <c r="B8" s="76">
        <f t="shared" si="0"/>
        <v>69.5</v>
      </c>
      <c r="C8" s="76">
        <f t="shared" si="1"/>
        <v>70.5</v>
      </c>
      <c r="D8" s="266">
        <v>72.5</v>
      </c>
      <c r="E8" s="76">
        <f t="shared" si="2"/>
        <v>74.5</v>
      </c>
      <c r="F8" s="76">
        <f t="shared" si="3"/>
        <v>76.5</v>
      </c>
      <c r="G8" s="76">
        <f t="shared" si="4"/>
        <v>77.5</v>
      </c>
      <c r="H8" s="76">
        <f t="shared" si="5"/>
        <v>78.5</v>
      </c>
      <c r="I8" s="69"/>
      <c r="J8" s="86"/>
      <c r="K8" s="86"/>
      <c r="L8" s="273"/>
      <c r="M8" s="273"/>
      <c r="N8" s="273"/>
      <c r="O8" s="278"/>
    </row>
    <row r="9" ht="29" customHeight="1" spans="1:15">
      <c r="A9" s="75" t="s">
        <v>161</v>
      </c>
      <c r="B9" s="76">
        <f t="shared" ref="B9:B11" si="6">C9-4</f>
        <v>104</v>
      </c>
      <c r="C9" s="76">
        <f t="shared" ref="C9:C11" si="7">D9-4</f>
        <v>108</v>
      </c>
      <c r="D9" s="77">
        <v>112</v>
      </c>
      <c r="E9" s="76">
        <f t="shared" ref="E9:E11" si="8">D9+4</f>
        <v>116</v>
      </c>
      <c r="F9" s="76">
        <f>E9+4</f>
        <v>120</v>
      </c>
      <c r="G9" s="76">
        <f t="shared" ref="G9:G11" si="9">F9+6</f>
        <v>126</v>
      </c>
      <c r="H9" s="76">
        <f>G9+6</f>
        <v>132</v>
      </c>
      <c r="I9" s="69"/>
      <c r="J9" s="86" t="s">
        <v>162</v>
      </c>
      <c r="K9" s="86"/>
      <c r="L9" s="275"/>
      <c r="M9" s="275"/>
      <c r="N9" s="275"/>
      <c r="O9" s="277"/>
    </row>
    <row r="10" ht="29" customHeight="1" spans="1:15">
      <c r="A10" s="75" t="s">
        <v>163</v>
      </c>
      <c r="B10" s="76">
        <f>B9-4</f>
        <v>100</v>
      </c>
      <c r="C10" s="76">
        <f t="shared" ref="C10:H10" si="10">C9-4</f>
        <v>104</v>
      </c>
      <c r="D10" s="76">
        <f t="shared" si="10"/>
        <v>108</v>
      </c>
      <c r="E10" s="76">
        <f t="shared" si="10"/>
        <v>112</v>
      </c>
      <c r="F10" s="76">
        <f t="shared" si="10"/>
        <v>116</v>
      </c>
      <c r="G10" s="76">
        <f t="shared" si="10"/>
        <v>122</v>
      </c>
      <c r="H10" s="76">
        <f t="shared" si="10"/>
        <v>128</v>
      </c>
      <c r="I10" s="69"/>
      <c r="J10" s="86" t="s">
        <v>164</v>
      </c>
      <c r="K10" s="86"/>
      <c r="L10" s="275"/>
      <c r="M10" s="275"/>
      <c r="N10" s="275"/>
      <c r="O10" s="277"/>
    </row>
    <row r="11" ht="29" customHeight="1" spans="1:15">
      <c r="A11" s="75" t="s">
        <v>165</v>
      </c>
      <c r="B11" s="76">
        <f>C11-4</f>
        <v>108</v>
      </c>
      <c r="C11" s="76">
        <f>D11-4</f>
        <v>112</v>
      </c>
      <c r="D11" s="77">
        <v>116</v>
      </c>
      <c r="E11" s="76">
        <f t="shared" si="8"/>
        <v>120</v>
      </c>
      <c r="F11" s="76">
        <f>E11+5</f>
        <v>125</v>
      </c>
      <c r="G11" s="76">
        <f t="shared" si="9"/>
        <v>131</v>
      </c>
      <c r="H11" s="76">
        <f>G11+7</f>
        <v>138</v>
      </c>
      <c r="I11" s="69"/>
      <c r="J11" s="86" t="s">
        <v>166</v>
      </c>
      <c r="K11" s="86"/>
      <c r="L11" s="275"/>
      <c r="M11" s="275"/>
      <c r="N11" s="275"/>
      <c r="O11" s="277"/>
    </row>
    <row r="12" ht="29" customHeight="1" spans="1:15">
      <c r="A12" s="75" t="s">
        <v>167</v>
      </c>
      <c r="B12" s="76">
        <f>C12-1</f>
        <v>40</v>
      </c>
      <c r="C12" s="76">
        <f t="shared" ref="C12:C17" si="11">D12-1</f>
        <v>41</v>
      </c>
      <c r="D12" s="77">
        <v>42</v>
      </c>
      <c r="E12" s="76">
        <f t="shared" ref="E12:E17" si="12">D12+1</f>
        <v>43</v>
      </c>
      <c r="F12" s="76">
        <f t="shared" ref="F12:F17" si="13">E12+1</f>
        <v>44</v>
      </c>
      <c r="G12" s="76">
        <f>F12+1.2</f>
        <v>45.2</v>
      </c>
      <c r="H12" s="76">
        <f>G12+1.2</f>
        <v>46.4</v>
      </c>
      <c r="I12" s="69"/>
      <c r="J12" s="86" t="s">
        <v>159</v>
      </c>
      <c r="K12" s="86"/>
      <c r="L12" s="275"/>
      <c r="M12" s="275"/>
      <c r="N12" s="275"/>
      <c r="O12" s="277"/>
    </row>
    <row r="13" ht="29" customHeight="1" spans="1:15">
      <c r="A13" s="75" t="s">
        <v>168</v>
      </c>
      <c r="B13" s="76">
        <f>C13-0.5</f>
        <v>60.5</v>
      </c>
      <c r="C13" s="76">
        <f t="shared" si="11"/>
        <v>61</v>
      </c>
      <c r="D13" s="77">
        <v>62</v>
      </c>
      <c r="E13" s="76">
        <f t="shared" si="12"/>
        <v>63</v>
      </c>
      <c r="F13" s="76">
        <f t="shared" si="13"/>
        <v>64</v>
      </c>
      <c r="G13" s="76">
        <f>F13+0.5</f>
        <v>64.5</v>
      </c>
      <c r="H13" s="76">
        <f>G13+0.5</f>
        <v>65</v>
      </c>
      <c r="I13" s="69"/>
      <c r="J13" s="86" t="s">
        <v>169</v>
      </c>
      <c r="K13" s="86"/>
      <c r="L13" s="275"/>
      <c r="M13" s="275"/>
      <c r="N13" s="275"/>
      <c r="O13" s="277"/>
    </row>
    <row r="14" ht="29" customHeight="1" spans="1:15">
      <c r="A14" s="75" t="s">
        <v>170</v>
      </c>
      <c r="B14" s="76">
        <f>C14-0.8</f>
        <v>20.9</v>
      </c>
      <c r="C14" s="76">
        <f>D14-0.8</f>
        <v>21.7</v>
      </c>
      <c r="D14" s="77">
        <v>22.5</v>
      </c>
      <c r="E14" s="76">
        <f>D14+0.8</f>
        <v>23.3</v>
      </c>
      <c r="F14" s="76">
        <f>E14+0.8</f>
        <v>24.1</v>
      </c>
      <c r="G14" s="76">
        <f>F14+1.3</f>
        <v>25.4</v>
      </c>
      <c r="H14" s="76">
        <f>G14+1.3</f>
        <v>26.7</v>
      </c>
      <c r="I14" s="69"/>
      <c r="J14" s="86" t="s">
        <v>159</v>
      </c>
      <c r="K14" s="86"/>
      <c r="L14" s="275"/>
      <c r="M14" s="275"/>
      <c r="N14" s="275"/>
      <c r="O14" s="277"/>
    </row>
    <row r="15" ht="29" customHeight="1" spans="1:15">
      <c r="A15" s="75" t="s">
        <v>171</v>
      </c>
      <c r="B15" s="76">
        <f>C15-0.7</f>
        <v>17.4</v>
      </c>
      <c r="C15" s="76">
        <f>D15-0.7</f>
        <v>18.1</v>
      </c>
      <c r="D15" s="77">
        <v>18.8</v>
      </c>
      <c r="E15" s="76">
        <f>D15+0.7</f>
        <v>19.5</v>
      </c>
      <c r="F15" s="76">
        <f>E15+0.7</f>
        <v>20.2</v>
      </c>
      <c r="G15" s="76">
        <f>F15+1</f>
        <v>21.2</v>
      </c>
      <c r="H15" s="76">
        <f>G15+1</f>
        <v>22.2</v>
      </c>
      <c r="I15" s="69"/>
      <c r="J15" s="86" t="s">
        <v>159</v>
      </c>
      <c r="K15" s="86"/>
      <c r="L15" s="275"/>
      <c r="M15" s="275"/>
      <c r="N15" s="275"/>
      <c r="O15" s="277"/>
    </row>
    <row r="16" ht="29" customHeight="1" spans="1:15">
      <c r="A16" s="75" t="s">
        <v>172</v>
      </c>
      <c r="B16" s="76">
        <f t="shared" ref="B16:B21" si="14">C16-0.5</f>
        <v>13.5</v>
      </c>
      <c r="C16" s="76">
        <f t="shared" ref="C16:C21" si="15">D16-0.5</f>
        <v>14</v>
      </c>
      <c r="D16" s="77">
        <v>14.5</v>
      </c>
      <c r="E16" s="76">
        <f>D16+0.5</f>
        <v>15</v>
      </c>
      <c r="F16" s="76">
        <f>E16+0.5</f>
        <v>15.5</v>
      </c>
      <c r="G16" s="76">
        <f>F16+0.7</f>
        <v>16.2</v>
      </c>
      <c r="H16" s="76">
        <f>G16+0.7</f>
        <v>16.9</v>
      </c>
      <c r="I16" s="69"/>
      <c r="J16" s="86" t="s">
        <v>159</v>
      </c>
      <c r="K16" s="86"/>
      <c r="L16" s="275"/>
      <c r="M16" s="275"/>
      <c r="N16" s="275"/>
      <c r="O16" s="277"/>
    </row>
    <row r="17" ht="29" customHeight="1" spans="1:15">
      <c r="A17" s="75" t="s">
        <v>173</v>
      </c>
      <c r="B17" s="76">
        <f>C17-1</f>
        <v>56</v>
      </c>
      <c r="C17" s="76">
        <f t="shared" si="11"/>
        <v>57</v>
      </c>
      <c r="D17" s="77">
        <v>58</v>
      </c>
      <c r="E17" s="76">
        <f t="shared" si="12"/>
        <v>59</v>
      </c>
      <c r="F17" s="76">
        <f t="shared" si="13"/>
        <v>60</v>
      </c>
      <c r="G17" s="76">
        <f>F17+1.5</f>
        <v>61.5</v>
      </c>
      <c r="H17" s="76">
        <f>G17+1.5</f>
        <v>63</v>
      </c>
      <c r="I17" s="69"/>
      <c r="J17" s="86" t="s">
        <v>159</v>
      </c>
      <c r="K17" s="86"/>
      <c r="L17" s="275"/>
      <c r="M17" s="275"/>
      <c r="N17" s="275"/>
      <c r="O17" s="277"/>
    </row>
    <row r="18" ht="29" customHeight="1" spans="1:15">
      <c r="A18" s="73" t="s">
        <v>174</v>
      </c>
      <c r="B18" s="74">
        <f t="shared" ref="B18:B24" si="16">C18</f>
        <v>12</v>
      </c>
      <c r="C18" s="74">
        <f>D18</f>
        <v>12</v>
      </c>
      <c r="D18" s="71">
        <v>12</v>
      </c>
      <c r="E18" s="74">
        <f t="shared" ref="E18:H18" si="17">D18</f>
        <v>12</v>
      </c>
      <c r="F18" s="74">
        <f t="shared" si="17"/>
        <v>12</v>
      </c>
      <c r="G18" s="74">
        <f t="shared" si="17"/>
        <v>12</v>
      </c>
      <c r="H18" s="74">
        <f t="shared" si="17"/>
        <v>12</v>
      </c>
      <c r="I18" s="69"/>
      <c r="J18" s="86" t="s">
        <v>159</v>
      </c>
      <c r="K18" s="85"/>
      <c r="L18" s="275"/>
      <c r="M18" s="275"/>
      <c r="N18" s="275"/>
      <c r="O18" s="277"/>
    </row>
    <row r="19" ht="29" customHeight="1" spans="1:15">
      <c r="A19" s="73" t="s">
        <v>175</v>
      </c>
      <c r="B19" s="74">
        <f t="shared" si="16"/>
        <v>7</v>
      </c>
      <c r="C19" s="74">
        <f>D19</f>
        <v>7</v>
      </c>
      <c r="D19" s="71">
        <v>7</v>
      </c>
      <c r="E19" s="74">
        <f t="shared" ref="E19:H19" si="18">D19</f>
        <v>7</v>
      </c>
      <c r="F19" s="74">
        <f t="shared" si="18"/>
        <v>7</v>
      </c>
      <c r="G19" s="74">
        <f t="shared" si="18"/>
        <v>7</v>
      </c>
      <c r="H19" s="74">
        <f t="shared" si="18"/>
        <v>7</v>
      </c>
      <c r="I19" s="69"/>
      <c r="J19" s="86" t="s">
        <v>159</v>
      </c>
      <c r="K19" s="85"/>
      <c r="L19" s="275"/>
      <c r="M19" s="275"/>
      <c r="N19" s="275"/>
      <c r="O19" s="277"/>
    </row>
    <row r="20" ht="29" customHeight="1" spans="1:15">
      <c r="A20" s="73" t="s">
        <v>176</v>
      </c>
      <c r="B20" s="74">
        <f t="shared" si="14"/>
        <v>36</v>
      </c>
      <c r="C20" s="74">
        <f t="shared" si="15"/>
        <v>36.5</v>
      </c>
      <c r="D20" s="78">
        <v>37</v>
      </c>
      <c r="E20" s="74">
        <f t="shared" ref="E20:G20" si="19">D20+0.5</f>
        <v>37.5</v>
      </c>
      <c r="F20" s="74">
        <f t="shared" si="19"/>
        <v>38</v>
      </c>
      <c r="G20" s="74">
        <f t="shared" si="19"/>
        <v>38.5</v>
      </c>
      <c r="H20" s="74">
        <f t="shared" ref="H20:H24" si="20">G20</f>
        <v>38.5</v>
      </c>
      <c r="I20" s="69"/>
      <c r="J20" s="86" t="s">
        <v>159</v>
      </c>
      <c r="K20" s="85"/>
      <c r="L20" s="275"/>
      <c r="M20" s="275"/>
      <c r="N20" s="275"/>
      <c r="O20" s="277"/>
    </row>
    <row r="21" ht="29" customHeight="1" spans="1:15">
      <c r="A21" s="73" t="s">
        <v>177</v>
      </c>
      <c r="B21" s="74">
        <f t="shared" si="14"/>
        <v>26.5</v>
      </c>
      <c r="C21" s="74">
        <f t="shared" si="15"/>
        <v>27</v>
      </c>
      <c r="D21" s="78">
        <v>27.5</v>
      </c>
      <c r="E21" s="74">
        <f>D21+0.5</f>
        <v>28</v>
      </c>
      <c r="F21" s="74">
        <f>E21+0.5</f>
        <v>28.5</v>
      </c>
      <c r="G21" s="74">
        <f>F21+0.75</f>
        <v>29.25</v>
      </c>
      <c r="H21" s="74">
        <f t="shared" si="20"/>
        <v>29.25</v>
      </c>
      <c r="I21" s="69"/>
      <c r="J21" s="85" t="s">
        <v>178</v>
      </c>
      <c r="K21" s="85"/>
      <c r="L21" s="275"/>
      <c r="M21" s="275"/>
      <c r="N21" s="275"/>
      <c r="O21" s="277"/>
    </row>
    <row r="22" ht="29" customHeight="1" spans="1:15">
      <c r="A22" s="73" t="s">
        <v>179</v>
      </c>
      <c r="B22" s="74">
        <f t="shared" si="16"/>
        <v>16</v>
      </c>
      <c r="C22" s="74">
        <f>D22-1</f>
        <v>16</v>
      </c>
      <c r="D22" s="71">
        <v>17</v>
      </c>
      <c r="E22" s="74">
        <f t="shared" ref="E22:E24" si="21">D22</f>
        <v>17</v>
      </c>
      <c r="F22" s="74">
        <f>E22+1.5</f>
        <v>18.5</v>
      </c>
      <c r="G22" s="74">
        <f t="shared" ref="G22:G24" si="22">F22</f>
        <v>18.5</v>
      </c>
      <c r="H22" s="74">
        <f t="shared" si="20"/>
        <v>18.5</v>
      </c>
      <c r="I22" s="69"/>
      <c r="J22" s="85" t="s">
        <v>180</v>
      </c>
      <c r="K22" s="85"/>
      <c r="L22" s="275"/>
      <c r="M22" s="275"/>
      <c r="N22" s="275"/>
      <c r="O22" s="277"/>
    </row>
    <row r="23" ht="29" customHeight="1" spans="1:15">
      <c r="A23" s="267" t="s">
        <v>181</v>
      </c>
      <c r="B23" s="268">
        <f t="shared" si="16"/>
        <v>18</v>
      </c>
      <c r="C23" s="268">
        <f>D23-1</f>
        <v>18</v>
      </c>
      <c r="D23" s="269">
        <v>19</v>
      </c>
      <c r="E23" s="268">
        <f t="shared" si="21"/>
        <v>19</v>
      </c>
      <c r="F23" s="268">
        <f>E23+1.5</f>
        <v>20.5</v>
      </c>
      <c r="G23" s="268">
        <f t="shared" si="22"/>
        <v>20.5</v>
      </c>
      <c r="H23" s="268">
        <f t="shared" si="20"/>
        <v>20.5</v>
      </c>
      <c r="I23" s="69"/>
      <c r="J23" s="85" t="s">
        <v>180</v>
      </c>
      <c r="K23" s="85"/>
      <c r="L23" s="275"/>
      <c r="M23" s="275"/>
      <c r="N23" s="275"/>
      <c r="O23" s="277"/>
    </row>
    <row r="24" ht="29" customHeight="1" spans="1:15">
      <c r="A24" s="267" t="s">
        <v>182</v>
      </c>
      <c r="B24" s="268">
        <f t="shared" si="16"/>
        <v>17.5</v>
      </c>
      <c r="C24" s="268">
        <f>D24-0.5</f>
        <v>17.5</v>
      </c>
      <c r="D24" s="269">
        <v>18</v>
      </c>
      <c r="E24" s="268">
        <f t="shared" si="21"/>
        <v>18</v>
      </c>
      <c r="F24" s="268">
        <f>E24+1</f>
        <v>19</v>
      </c>
      <c r="G24" s="268">
        <f t="shared" si="22"/>
        <v>19</v>
      </c>
      <c r="H24" s="268">
        <f t="shared" si="20"/>
        <v>19</v>
      </c>
      <c r="I24" s="69"/>
      <c r="J24" s="85"/>
      <c r="K24" s="85"/>
      <c r="L24" s="275"/>
      <c r="M24" s="275"/>
      <c r="N24" s="275"/>
      <c r="O24" s="277"/>
    </row>
    <row r="25" ht="14.25" spans="1:15">
      <c r="A25" s="79" t="s">
        <v>124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ht="14.25" spans="1:15">
      <c r="A26" s="60" t="s">
        <v>183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</row>
    <row r="27" ht="14.25" spans="1:14">
      <c r="A27" s="80"/>
      <c r="B27" s="80"/>
      <c r="C27" s="80"/>
      <c r="D27" s="80"/>
      <c r="E27" s="80"/>
      <c r="F27" s="80"/>
      <c r="G27" s="80"/>
      <c r="H27" s="80"/>
      <c r="I27" s="80"/>
      <c r="J27" s="79" t="s">
        <v>184</v>
      </c>
      <c r="K27" s="87"/>
      <c r="L27" s="79" t="s">
        <v>185</v>
      </c>
      <c r="M27" s="79"/>
      <c r="N27" s="79" t="s">
        <v>186</v>
      </c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2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4" workbookViewId="0">
      <selection activeCell="E15" sqref="E15:H15"/>
    </sheetView>
  </sheetViews>
  <sheetFormatPr defaultColWidth="10" defaultRowHeight="16.5" customHeight="1"/>
  <cols>
    <col min="1" max="1" width="10.875" style="165" customWidth="1"/>
    <col min="2" max="16384" width="10" style="165"/>
  </cols>
  <sheetData>
    <row r="1" ht="22.5" customHeight="1" spans="1:11">
      <c r="A1" s="166" t="s">
        <v>187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ht="17.25" customHeight="1" spans="1:11">
      <c r="A2" s="167" t="s">
        <v>53</v>
      </c>
      <c r="B2" s="168"/>
      <c r="C2" s="168"/>
      <c r="D2" s="169" t="s">
        <v>54</v>
      </c>
      <c r="E2" s="169"/>
      <c r="F2" s="168"/>
      <c r="G2" s="168"/>
      <c r="H2" s="170" t="s">
        <v>56</v>
      </c>
      <c r="I2" s="242"/>
      <c r="J2" s="242"/>
      <c r="K2" s="243"/>
    </row>
    <row r="3" customHeight="1" spans="1:11">
      <c r="A3" s="171" t="s">
        <v>58</v>
      </c>
      <c r="B3" s="172"/>
      <c r="C3" s="173"/>
      <c r="D3" s="174" t="s">
        <v>59</v>
      </c>
      <c r="E3" s="175"/>
      <c r="F3" s="175"/>
      <c r="G3" s="176"/>
      <c r="H3" s="174" t="s">
        <v>60</v>
      </c>
      <c r="I3" s="175"/>
      <c r="J3" s="175"/>
      <c r="K3" s="176"/>
    </row>
    <row r="4" customHeight="1" spans="1:11">
      <c r="A4" s="177" t="s">
        <v>61</v>
      </c>
      <c r="B4" s="178" t="s">
        <v>62</v>
      </c>
      <c r="C4" s="179"/>
      <c r="D4" s="177" t="s">
        <v>63</v>
      </c>
      <c r="E4" s="180"/>
      <c r="F4" s="181">
        <v>45194</v>
      </c>
      <c r="G4" s="182"/>
      <c r="H4" s="177" t="s">
        <v>188</v>
      </c>
      <c r="I4" s="180"/>
      <c r="J4" s="178" t="s">
        <v>65</v>
      </c>
      <c r="K4" s="179" t="s">
        <v>66</v>
      </c>
    </row>
    <row r="5" customHeight="1" spans="1:11">
      <c r="A5" s="183" t="s">
        <v>67</v>
      </c>
      <c r="B5" s="178" t="s">
        <v>68</v>
      </c>
      <c r="C5" s="179"/>
      <c r="D5" s="177" t="s">
        <v>69</v>
      </c>
      <c r="E5" s="180"/>
      <c r="F5" s="181">
        <v>45153</v>
      </c>
      <c r="G5" s="182"/>
      <c r="H5" s="177" t="s">
        <v>189</v>
      </c>
      <c r="I5" s="180"/>
      <c r="J5" s="178" t="s">
        <v>65</v>
      </c>
      <c r="K5" s="179" t="s">
        <v>66</v>
      </c>
    </row>
    <row r="6" customHeight="1" spans="1:11">
      <c r="A6" s="177" t="s">
        <v>71</v>
      </c>
      <c r="B6" s="105">
        <v>3</v>
      </c>
      <c r="C6" s="106">
        <v>6</v>
      </c>
      <c r="D6" s="183" t="s">
        <v>72</v>
      </c>
      <c r="E6" s="184"/>
      <c r="F6" s="181">
        <v>45189</v>
      </c>
      <c r="G6" s="182"/>
      <c r="H6" s="185" t="s">
        <v>190</v>
      </c>
      <c r="I6" s="218"/>
      <c r="J6" s="218"/>
      <c r="K6" s="244"/>
    </row>
    <row r="7" customHeight="1" spans="1:11">
      <c r="A7" s="177" t="s">
        <v>74</v>
      </c>
      <c r="B7" s="186">
        <v>3802</v>
      </c>
      <c r="C7" s="187"/>
      <c r="D7" s="183" t="s">
        <v>75</v>
      </c>
      <c r="E7" s="188"/>
      <c r="F7" s="181">
        <v>45194</v>
      </c>
      <c r="G7" s="182"/>
      <c r="H7" s="189"/>
      <c r="I7" s="178"/>
      <c r="J7" s="178"/>
      <c r="K7" s="179"/>
    </row>
    <row r="8" customHeight="1" spans="1:11">
      <c r="A8" s="190" t="s">
        <v>77</v>
      </c>
      <c r="B8" s="191"/>
      <c r="C8" s="192"/>
      <c r="D8" s="193" t="s">
        <v>78</v>
      </c>
      <c r="E8" s="194"/>
      <c r="F8" s="195">
        <v>45194</v>
      </c>
      <c r="G8" s="196"/>
      <c r="H8" s="193"/>
      <c r="I8" s="194"/>
      <c r="J8" s="194"/>
      <c r="K8" s="245"/>
    </row>
    <row r="9" customHeight="1" spans="1:11">
      <c r="A9" s="197" t="s">
        <v>191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</row>
    <row r="10" customHeight="1" spans="1:11">
      <c r="A10" s="198" t="s">
        <v>82</v>
      </c>
      <c r="B10" s="199" t="s">
        <v>83</v>
      </c>
      <c r="C10" s="200" t="s">
        <v>84</v>
      </c>
      <c r="D10" s="201"/>
      <c r="E10" s="202" t="s">
        <v>87</v>
      </c>
      <c r="F10" s="199" t="s">
        <v>83</v>
      </c>
      <c r="G10" s="200" t="s">
        <v>84</v>
      </c>
      <c r="H10" s="199"/>
      <c r="I10" s="202" t="s">
        <v>85</v>
      </c>
      <c r="J10" s="199" t="s">
        <v>83</v>
      </c>
      <c r="K10" s="246" t="s">
        <v>84</v>
      </c>
    </row>
    <row r="11" customHeight="1" spans="1:11">
      <c r="A11" s="183" t="s">
        <v>88</v>
      </c>
      <c r="B11" s="203" t="s">
        <v>83</v>
      </c>
      <c r="C11" s="178" t="s">
        <v>84</v>
      </c>
      <c r="D11" s="188"/>
      <c r="E11" s="184" t="s">
        <v>90</v>
      </c>
      <c r="F11" s="203" t="s">
        <v>83</v>
      </c>
      <c r="G11" s="178" t="s">
        <v>84</v>
      </c>
      <c r="H11" s="203"/>
      <c r="I11" s="184" t="s">
        <v>95</v>
      </c>
      <c r="J11" s="203" t="s">
        <v>83</v>
      </c>
      <c r="K11" s="179" t="s">
        <v>84</v>
      </c>
    </row>
    <row r="12" customHeight="1" spans="1:11">
      <c r="A12" s="193" t="s">
        <v>124</v>
      </c>
      <c r="B12" s="194"/>
      <c r="C12" s="194"/>
      <c r="D12" s="194"/>
      <c r="E12" s="194"/>
      <c r="F12" s="194"/>
      <c r="G12" s="194"/>
      <c r="H12" s="194"/>
      <c r="I12" s="194"/>
      <c r="J12" s="194"/>
      <c r="K12" s="245"/>
    </row>
    <row r="13" customHeight="1" spans="1:11">
      <c r="A13" s="204" t="s">
        <v>192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</row>
    <row r="14" customHeight="1" spans="1:11">
      <c r="A14" s="205" t="s">
        <v>193</v>
      </c>
      <c r="B14" s="206"/>
      <c r="C14" s="206"/>
      <c r="D14" s="206"/>
      <c r="E14" s="206"/>
      <c r="F14" s="206"/>
      <c r="G14" s="206"/>
      <c r="H14" s="206"/>
      <c r="I14" s="247"/>
      <c r="J14" s="247"/>
      <c r="K14" s="248"/>
    </row>
    <row r="15" customHeight="1" spans="1:11">
      <c r="A15" s="207"/>
      <c r="B15" s="208"/>
      <c r="C15" s="208"/>
      <c r="D15" s="209"/>
      <c r="E15" s="210"/>
      <c r="F15" s="208"/>
      <c r="G15" s="208"/>
      <c r="H15" s="209"/>
      <c r="I15" s="249"/>
      <c r="J15" s="250"/>
      <c r="K15" s="251"/>
    </row>
    <row r="16" customHeight="1" spans="1:11">
      <c r="A16" s="211"/>
      <c r="B16" s="212"/>
      <c r="C16" s="212"/>
      <c r="D16" s="212"/>
      <c r="E16" s="212"/>
      <c r="F16" s="212"/>
      <c r="G16" s="212"/>
      <c r="H16" s="212"/>
      <c r="I16" s="212"/>
      <c r="J16" s="212"/>
      <c r="K16" s="252"/>
    </row>
    <row r="17" customHeight="1" spans="1:11">
      <c r="A17" s="204" t="s">
        <v>194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</row>
    <row r="18" customHeight="1" spans="1:11">
      <c r="A18" s="205" t="s">
        <v>195</v>
      </c>
      <c r="B18" s="206"/>
      <c r="C18" s="206"/>
      <c r="D18" s="206"/>
      <c r="E18" s="206"/>
      <c r="F18" s="206"/>
      <c r="G18" s="206"/>
      <c r="H18" s="206"/>
      <c r="I18" s="247"/>
      <c r="J18" s="247"/>
      <c r="K18" s="248"/>
    </row>
    <row r="19" customHeight="1" spans="1:11">
      <c r="A19" s="207"/>
      <c r="B19" s="208"/>
      <c r="C19" s="208"/>
      <c r="D19" s="209"/>
      <c r="E19" s="210"/>
      <c r="F19" s="208"/>
      <c r="G19" s="208"/>
      <c r="H19" s="209"/>
      <c r="I19" s="249"/>
      <c r="J19" s="250"/>
      <c r="K19" s="251"/>
    </row>
    <row r="20" customHeight="1" spans="1:11">
      <c r="A20" s="211"/>
      <c r="B20" s="212"/>
      <c r="C20" s="212"/>
      <c r="D20" s="212"/>
      <c r="E20" s="212"/>
      <c r="F20" s="212"/>
      <c r="G20" s="212"/>
      <c r="H20" s="212"/>
      <c r="I20" s="212"/>
      <c r="J20" s="212"/>
      <c r="K20" s="252"/>
    </row>
    <row r="21" customHeight="1" spans="1:11">
      <c r="A21" s="213" t="s">
        <v>121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13"/>
    </row>
    <row r="22" customHeight="1" spans="1:11">
      <c r="A22" s="92" t="s">
        <v>122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6"/>
    </row>
    <row r="23" customHeight="1" spans="1:11">
      <c r="A23" s="104" t="s">
        <v>123</v>
      </c>
      <c r="B23" s="107"/>
      <c r="C23" s="178" t="s">
        <v>65</v>
      </c>
      <c r="D23" s="178" t="s">
        <v>66</v>
      </c>
      <c r="E23" s="103"/>
      <c r="F23" s="103"/>
      <c r="G23" s="103"/>
      <c r="H23" s="103"/>
      <c r="I23" s="103"/>
      <c r="J23" s="103"/>
      <c r="K23" s="150"/>
    </row>
    <row r="24" customHeight="1" spans="1:11">
      <c r="A24" s="214" t="s">
        <v>196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53"/>
    </row>
    <row r="25" customHeight="1" spans="1:11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54"/>
    </row>
    <row r="26" customHeight="1" spans="1:11">
      <c r="A26" s="197" t="s">
        <v>129</v>
      </c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customHeight="1" spans="1:11">
      <c r="A27" s="171" t="s">
        <v>130</v>
      </c>
      <c r="B27" s="200" t="s">
        <v>93</v>
      </c>
      <c r="C27" s="200" t="s">
        <v>94</v>
      </c>
      <c r="D27" s="200" t="s">
        <v>86</v>
      </c>
      <c r="E27" s="172" t="s">
        <v>131</v>
      </c>
      <c r="F27" s="200" t="s">
        <v>93</v>
      </c>
      <c r="G27" s="200" t="s">
        <v>94</v>
      </c>
      <c r="H27" s="200" t="s">
        <v>86</v>
      </c>
      <c r="I27" s="172" t="s">
        <v>132</v>
      </c>
      <c r="J27" s="200" t="s">
        <v>93</v>
      </c>
      <c r="K27" s="246" t="s">
        <v>94</v>
      </c>
    </row>
    <row r="28" customHeight="1" spans="1:11">
      <c r="A28" s="185" t="s">
        <v>85</v>
      </c>
      <c r="B28" s="178" t="s">
        <v>93</v>
      </c>
      <c r="C28" s="178" t="s">
        <v>94</v>
      </c>
      <c r="D28" s="178" t="s">
        <v>86</v>
      </c>
      <c r="E28" s="218" t="s">
        <v>92</v>
      </c>
      <c r="F28" s="178" t="s">
        <v>93</v>
      </c>
      <c r="G28" s="178" t="s">
        <v>94</v>
      </c>
      <c r="H28" s="178" t="s">
        <v>86</v>
      </c>
      <c r="I28" s="218" t="s">
        <v>103</v>
      </c>
      <c r="J28" s="178" t="s">
        <v>93</v>
      </c>
      <c r="K28" s="179" t="s">
        <v>94</v>
      </c>
    </row>
    <row r="29" customHeight="1" spans="1:11">
      <c r="A29" s="177" t="s">
        <v>96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55"/>
    </row>
    <row r="30" customHeight="1" spans="1:11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56"/>
    </row>
    <row r="31" customHeight="1" spans="1:11">
      <c r="A31" s="222" t="s">
        <v>197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</row>
    <row r="32" ht="17.25" customHeight="1" spans="1:11">
      <c r="A32" s="223" t="s">
        <v>198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57"/>
    </row>
    <row r="33" ht="17.25" customHeight="1" spans="1:11">
      <c r="A33" s="225" t="s">
        <v>199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58"/>
    </row>
    <row r="34" ht="17.25" customHeight="1" spans="1:11">
      <c r="A34" s="225"/>
      <c r="B34" s="226"/>
      <c r="C34" s="226"/>
      <c r="D34" s="226"/>
      <c r="E34" s="226"/>
      <c r="F34" s="226"/>
      <c r="G34" s="226"/>
      <c r="H34" s="226"/>
      <c r="I34" s="226"/>
      <c r="J34" s="226"/>
      <c r="K34" s="258"/>
    </row>
    <row r="35" ht="17.25" customHeight="1" spans="1:11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258"/>
    </row>
    <row r="36" ht="17.25" customHeight="1" spans="1:11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258"/>
    </row>
    <row r="37" ht="17.25" customHeight="1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58"/>
    </row>
    <row r="38" ht="17.25" customHeight="1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58"/>
    </row>
    <row r="39" ht="17.25" customHeight="1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58"/>
    </row>
    <row r="40" ht="17.25" customHeight="1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58"/>
    </row>
    <row r="41" ht="17.25" customHeight="1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58"/>
    </row>
    <row r="42" ht="17.25" customHeight="1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58"/>
    </row>
    <row r="43" ht="17.25" customHeight="1" spans="1:11">
      <c r="A43" s="220" t="s">
        <v>128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56"/>
    </row>
    <row r="44" customHeight="1" spans="1:11">
      <c r="A44" s="222" t="s">
        <v>200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</row>
    <row r="45" ht="18" customHeight="1" spans="1:11">
      <c r="A45" s="227" t="s">
        <v>124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59"/>
    </row>
    <row r="46" ht="18" customHeight="1" spans="1:11">
      <c r="A46" s="227"/>
      <c r="B46" s="228"/>
      <c r="C46" s="228"/>
      <c r="D46" s="228"/>
      <c r="E46" s="228"/>
      <c r="F46" s="228"/>
      <c r="G46" s="228"/>
      <c r="H46" s="228"/>
      <c r="I46" s="228"/>
      <c r="J46" s="228"/>
      <c r="K46" s="259"/>
    </row>
    <row r="47" ht="18" customHeight="1" spans="1:11">
      <c r="A47" s="216"/>
      <c r="B47" s="217"/>
      <c r="C47" s="217"/>
      <c r="D47" s="217"/>
      <c r="E47" s="217"/>
      <c r="F47" s="217"/>
      <c r="G47" s="217"/>
      <c r="H47" s="217"/>
      <c r="I47" s="217"/>
      <c r="J47" s="217"/>
      <c r="K47" s="254"/>
    </row>
    <row r="48" ht="21" customHeight="1" spans="1:11">
      <c r="A48" s="229" t="s">
        <v>134</v>
      </c>
      <c r="B48" s="230" t="s">
        <v>135</v>
      </c>
      <c r="C48" s="230"/>
      <c r="D48" s="231" t="s">
        <v>136</v>
      </c>
      <c r="E48" s="232"/>
      <c r="F48" s="231" t="s">
        <v>138</v>
      </c>
      <c r="G48" s="233"/>
      <c r="H48" s="234" t="s">
        <v>139</v>
      </c>
      <c r="I48" s="234"/>
      <c r="J48" s="230"/>
      <c r="K48" s="260"/>
    </row>
    <row r="49" customHeight="1" spans="1:11">
      <c r="A49" s="235" t="s">
        <v>201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61"/>
    </row>
    <row r="50" customHeight="1" spans="1:11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62"/>
    </row>
    <row r="51" customHeight="1" spans="1:11">
      <c r="A51" s="239"/>
      <c r="B51" s="240"/>
      <c r="C51" s="240"/>
      <c r="D51" s="240"/>
      <c r="E51" s="240"/>
      <c r="F51" s="240"/>
      <c r="G51" s="240"/>
      <c r="H51" s="240"/>
      <c r="I51" s="240"/>
      <c r="J51" s="240"/>
      <c r="K51" s="263"/>
    </row>
    <row r="52" ht="21" customHeight="1" spans="1:11">
      <c r="A52" s="229" t="s">
        <v>134</v>
      </c>
      <c r="B52" s="230" t="s">
        <v>135</v>
      </c>
      <c r="C52" s="230"/>
      <c r="D52" s="231" t="s">
        <v>136</v>
      </c>
      <c r="E52" s="231"/>
      <c r="F52" s="231" t="s">
        <v>138</v>
      </c>
      <c r="G52" s="241">
        <v>44732</v>
      </c>
      <c r="H52" s="234" t="s">
        <v>139</v>
      </c>
      <c r="I52" s="234"/>
      <c r="J52" s="264" t="s">
        <v>142</v>
      </c>
      <c r="K52" s="26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I6" sqref="I6:N20"/>
    </sheetView>
  </sheetViews>
  <sheetFormatPr defaultColWidth="9" defaultRowHeight="26" customHeight="1"/>
  <cols>
    <col min="1" max="1" width="17.1666666666667" style="60" customWidth="1"/>
    <col min="2" max="7" width="9.33333333333333" style="60" customWidth="1"/>
    <col min="8" max="8" width="4" style="60" customWidth="1"/>
    <col min="9" max="14" width="10.75" style="60" customWidth="1"/>
    <col min="15" max="16384" width="9" style="60"/>
  </cols>
  <sheetData>
    <row r="1" ht="30" customHeight="1" spans="1:14">
      <c r="A1" s="61" t="s">
        <v>143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" customHeight="1" spans="1:14">
      <c r="A2" s="63" t="s">
        <v>61</v>
      </c>
      <c r="B2" s="64" t="s">
        <v>144</v>
      </c>
      <c r="C2" s="64"/>
      <c r="D2" s="65" t="s">
        <v>67</v>
      </c>
      <c r="E2" s="64" t="s">
        <v>68</v>
      </c>
      <c r="F2" s="64"/>
      <c r="G2" s="64"/>
      <c r="H2" s="66"/>
      <c r="I2" s="81" t="s">
        <v>56</v>
      </c>
      <c r="J2" s="64" t="s">
        <v>57</v>
      </c>
      <c r="K2" s="64"/>
      <c r="L2" s="64"/>
      <c r="M2" s="64"/>
      <c r="N2" s="82"/>
    </row>
    <row r="3" ht="29" customHeight="1" spans="1:14">
      <c r="A3" s="67" t="s">
        <v>145</v>
      </c>
      <c r="B3" s="68" t="s">
        <v>146</v>
      </c>
      <c r="C3" s="68"/>
      <c r="D3" s="68"/>
      <c r="E3" s="68"/>
      <c r="F3" s="68"/>
      <c r="G3" s="68"/>
      <c r="H3" s="69"/>
      <c r="I3" s="83" t="s">
        <v>147</v>
      </c>
      <c r="J3" s="83"/>
      <c r="K3" s="83"/>
      <c r="L3" s="83"/>
      <c r="M3" s="83"/>
      <c r="N3" s="84"/>
    </row>
    <row r="4" ht="29" customHeight="1" spans="1:14">
      <c r="A4" s="67"/>
      <c r="B4" s="70" t="s">
        <v>109</v>
      </c>
      <c r="C4" s="70" t="s">
        <v>110</v>
      </c>
      <c r="D4" s="71" t="s">
        <v>111</v>
      </c>
      <c r="E4" s="70" t="s">
        <v>112</v>
      </c>
      <c r="F4" s="70" t="s">
        <v>113</v>
      </c>
      <c r="G4" s="70" t="s">
        <v>114</v>
      </c>
      <c r="H4" s="69"/>
      <c r="I4" s="70" t="s">
        <v>109</v>
      </c>
      <c r="J4" s="70" t="s">
        <v>110</v>
      </c>
      <c r="K4" s="71" t="s">
        <v>111</v>
      </c>
      <c r="L4" s="70" t="s">
        <v>112</v>
      </c>
      <c r="M4" s="70" t="s">
        <v>113</v>
      </c>
      <c r="N4" s="70" t="s">
        <v>114</v>
      </c>
    </row>
    <row r="5" ht="29" customHeight="1" spans="1:14">
      <c r="A5" s="72" t="s">
        <v>148</v>
      </c>
      <c r="B5" s="70" t="s">
        <v>149</v>
      </c>
      <c r="C5" s="70" t="s">
        <v>150</v>
      </c>
      <c r="D5" s="71" t="s">
        <v>151</v>
      </c>
      <c r="E5" s="70" t="s">
        <v>152</v>
      </c>
      <c r="F5" s="70" t="s">
        <v>153</v>
      </c>
      <c r="G5" s="70" t="s">
        <v>154</v>
      </c>
      <c r="H5" s="69"/>
      <c r="I5" s="70" t="s">
        <v>149</v>
      </c>
      <c r="J5" s="70" t="s">
        <v>150</v>
      </c>
      <c r="K5" s="71" t="s">
        <v>151</v>
      </c>
      <c r="L5" s="70" t="s">
        <v>152</v>
      </c>
      <c r="M5" s="70" t="s">
        <v>153</v>
      </c>
      <c r="N5" s="70" t="s">
        <v>154</v>
      </c>
    </row>
    <row r="6" ht="29" customHeight="1" spans="1:14">
      <c r="A6" s="73" t="s">
        <v>156</v>
      </c>
      <c r="B6" s="74">
        <f>C6-1</f>
        <v>67</v>
      </c>
      <c r="C6" s="74">
        <f>D6-2</f>
        <v>68</v>
      </c>
      <c r="D6" s="71">
        <v>70</v>
      </c>
      <c r="E6" s="74">
        <f>D6+2</f>
        <v>72</v>
      </c>
      <c r="F6" s="74">
        <f>E6+2</f>
        <v>74</v>
      </c>
      <c r="G6" s="74">
        <f>F6+1</f>
        <v>75</v>
      </c>
      <c r="H6" s="69"/>
      <c r="I6" s="85" t="s">
        <v>202</v>
      </c>
      <c r="J6" s="85" t="s">
        <v>178</v>
      </c>
      <c r="K6" s="85" t="s">
        <v>159</v>
      </c>
      <c r="L6" s="85" t="s">
        <v>157</v>
      </c>
      <c r="M6" s="85" t="s">
        <v>203</v>
      </c>
      <c r="N6" s="85" t="s">
        <v>204</v>
      </c>
    </row>
    <row r="7" ht="29" customHeight="1" spans="1:14">
      <c r="A7" s="73" t="s">
        <v>158</v>
      </c>
      <c r="B7" s="74">
        <f>C7-1</f>
        <v>72</v>
      </c>
      <c r="C7" s="74">
        <f>D7-2</f>
        <v>73</v>
      </c>
      <c r="D7" s="71">
        <v>75</v>
      </c>
      <c r="E7" s="74">
        <f>D7+2</f>
        <v>77</v>
      </c>
      <c r="F7" s="74">
        <f>E7+2</f>
        <v>79</v>
      </c>
      <c r="G7" s="74">
        <f>F7+1</f>
        <v>80</v>
      </c>
      <c r="H7" s="69"/>
      <c r="I7" s="85" t="s">
        <v>159</v>
      </c>
      <c r="J7" s="85" t="s">
        <v>159</v>
      </c>
      <c r="K7" s="85" t="s">
        <v>159</v>
      </c>
      <c r="L7" s="85" t="s">
        <v>159</v>
      </c>
      <c r="M7" s="85" t="s">
        <v>159</v>
      </c>
      <c r="N7" s="85" t="s">
        <v>159</v>
      </c>
    </row>
    <row r="8" ht="29" customHeight="1" spans="1:14">
      <c r="A8" s="75" t="s">
        <v>161</v>
      </c>
      <c r="B8" s="76">
        <f>C8-4</f>
        <v>104</v>
      </c>
      <c r="C8" s="76">
        <f>D8-4</f>
        <v>108</v>
      </c>
      <c r="D8" s="77">
        <v>112</v>
      </c>
      <c r="E8" s="76">
        <f>D8+4</f>
        <v>116</v>
      </c>
      <c r="F8" s="76">
        <f>E8+4</f>
        <v>120</v>
      </c>
      <c r="G8" s="76">
        <f>F8+6</f>
        <v>126</v>
      </c>
      <c r="H8" s="69"/>
      <c r="I8" s="86" t="s">
        <v>162</v>
      </c>
      <c r="J8" s="86" t="s">
        <v>205</v>
      </c>
      <c r="K8" s="86" t="s">
        <v>206</v>
      </c>
      <c r="L8" s="86" t="s">
        <v>159</v>
      </c>
      <c r="M8" s="86" t="s">
        <v>162</v>
      </c>
      <c r="N8" s="85" t="s">
        <v>159</v>
      </c>
    </row>
    <row r="9" ht="29" customHeight="1" spans="1:14">
      <c r="A9" s="75" t="s">
        <v>163</v>
      </c>
      <c r="B9" s="76">
        <f t="shared" ref="B9:H9" si="0">B8-4</f>
        <v>100</v>
      </c>
      <c r="C9" s="76">
        <f t="shared" si="0"/>
        <v>104</v>
      </c>
      <c r="D9" s="76">
        <f t="shared" si="0"/>
        <v>108</v>
      </c>
      <c r="E9" s="76">
        <f t="shared" si="0"/>
        <v>112</v>
      </c>
      <c r="F9" s="76">
        <f t="shared" si="0"/>
        <v>116</v>
      </c>
      <c r="G9" s="76">
        <f t="shared" si="0"/>
        <v>122</v>
      </c>
      <c r="H9" s="69"/>
      <c r="I9" s="86" t="s">
        <v>164</v>
      </c>
      <c r="J9" s="86" t="s">
        <v>164</v>
      </c>
      <c r="K9" s="86" t="s">
        <v>164</v>
      </c>
      <c r="L9" s="86" t="s">
        <v>164</v>
      </c>
      <c r="M9" s="86" t="s">
        <v>164</v>
      </c>
      <c r="N9" s="86" t="s">
        <v>164</v>
      </c>
    </row>
    <row r="10" ht="29" customHeight="1" spans="1:14">
      <c r="A10" s="75" t="s">
        <v>165</v>
      </c>
      <c r="B10" s="76">
        <f>C10-4</f>
        <v>108</v>
      </c>
      <c r="C10" s="76">
        <f>D10-4</f>
        <v>112</v>
      </c>
      <c r="D10" s="77">
        <v>116</v>
      </c>
      <c r="E10" s="76">
        <f>D10+4</f>
        <v>120</v>
      </c>
      <c r="F10" s="76">
        <f>E10+5</f>
        <v>125</v>
      </c>
      <c r="G10" s="76">
        <f>F10+6</f>
        <v>131</v>
      </c>
      <c r="H10" s="69"/>
      <c r="I10" s="86" t="s">
        <v>166</v>
      </c>
      <c r="J10" s="86" t="s">
        <v>166</v>
      </c>
      <c r="K10" s="86" t="s">
        <v>166</v>
      </c>
      <c r="L10" s="86" t="s">
        <v>166</v>
      </c>
      <c r="M10" s="86" t="s">
        <v>166</v>
      </c>
      <c r="N10" s="86" t="s">
        <v>166</v>
      </c>
    </row>
    <row r="11" ht="29" customHeight="1" spans="1:14">
      <c r="A11" s="75" t="s">
        <v>167</v>
      </c>
      <c r="B11" s="76">
        <f>C11-1</f>
        <v>40</v>
      </c>
      <c r="C11" s="76">
        <f t="shared" ref="C11:C16" si="1">D11-1</f>
        <v>41</v>
      </c>
      <c r="D11" s="77">
        <v>42</v>
      </c>
      <c r="E11" s="76">
        <f t="shared" ref="E11:E16" si="2">D11+1</f>
        <v>43</v>
      </c>
      <c r="F11" s="76">
        <f t="shared" ref="F11:F16" si="3">E11+1</f>
        <v>44</v>
      </c>
      <c r="G11" s="76">
        <f>F11+1.2</f>
        <v>45.2</v>
      </c>
      <c r="H11" s="69"/>
      <c r="I11" s="86" t="s">
        <v>159</v>
      </c>
      <c r="J11" s="86" t="s">
        <v>159</v>
      </c>
      <c r="K11" s="86" t="s">
        <v>159</v>
      </c>
      <c r="L11" s="86" t="s">
        <v>159</v>
      </c>
      <c r="M11" s="86" t="s">
        <v>159</v>
      </c>
      <c r="N11" s="86" t="s">
        <v>159</v>
      </c>
    </row>
    <row r="12" ht="29" customHeight="1" spans="1:14">
      <c r="A12" s="75" t="s">
        <v>168</v>
      </c>
      <c r="B12" s="76">
        <f>C12-0.5</f>
        <v>60.5</v>
      </c>
      <c r="C12" s="76">
        <f t="shared" si="1"/>
        <v>61</v>
      </c>
      <c r="D12" s="77">
        <v>62</v>
      </c>
      <c r="E12" s="76">
        <f t="shared" si="2"/>
        <v>63</v>
      </c>
      <c r="F12" s="76">
        <f t="shared" si="3"/>
        <v>64</v>
      </c>
      <c r="G12" s="76">
        <f>F12+0.5</f>
        <v>64.5</v>
      </c>
      <c r="H12" s="69"/>
      <c r="I12" s="86" t="s">
        <v>169</v>
      </c>
      <c r="J12" s="86" t="s">
        <v>169</v>
      </c>
      <c r="K12" s="86" t="s">
        <v>169</v>
      </c>
      <c r="L12" s="86" t="s">
        <v>169</v>
      </c>
      <c r="M12" s="86" t="s">
        <v>169</v>
      </c>
      <c r="N12" s="86" t="s">
        <v>169</v>
      </c>
    </row>
    <row r="13" ht="29" customHeight="1" spans="1:14">
      <c r="A13" s="75" t="s">
        <v>170</v>
      </c>
      <c r="B13" s="76">
        <f>C13-0.8</f>
        <v>20.9</v>
      </c>
      <c r="C13" s="76">
        <f>D13-0.8</f>
        <v>21.7</v>
      </c>
      <c r="D13" s="77">
        <v>22.5</v>
      </c>
      <c r="E13" s="76">
        <f>D13+0.8</f>
        <v>23.3</v>
      </c>
      <c r="F13" s="76">
        <f>E13+0.8</f>
        <v>24.1</v>
      </c>
      <c r="G13" s="76">
        <f>F13+1.3</f>
        <v>25.4</v>
      </c>
      <c r="H13" s="69"/>
      <c r="I13" s="86" t="s">
        <v>159</v>
      </c>
      <c r="J13" s="86" t="s">
        <v>159</v>
      </c>
      <c r="K13" s="86" t="s">
        <v>159</v>
      </c>
      <c r="L13" s="86" t="s">
        <v>159</v>
      </c>
      <c r="M13" s="86" t="s">
        <v>159</v>
      </c>
      <c r="N13" s="86" t="s">
        <v>159</v>
      </c>
    </row>
    <row r="14" ht="29" customHeight="1" spans="1:14">
      <c r="A14" s="75" t="s">
        <v>171</v>
      </c>
      <c r="B14" s="76">
        <f>C14-0.7</f>
        <v>17.4</v>
      </c>
      <c r="C14" s="76">
        <f>D14-0.7</f>
        <v>18.1</v>
      </c>
      <c r="D14" s="77">
        <v>18.8</v>
      </c>
      <c r="E14" s="76">
        <f>D14+0.7</f>
        <v>19.5</v>
      </c>
      <c r="F14" s="76">
        <f>E14+0.7</f>
        <v>20.2</v>
      </c>
      <c r="G14" s="76">
        <f>F14+1</f>
        <v>21.2</v>
      </c>
      <c r="H14" s="69"/>
      <c r="I14" s="86" t="s">
        <v>159</v>
      </c>
      <c r="J14" s="86" t="s">
        <v>159</v>
      </c>
      <c r="K14" s="86" t="s">
        <v>159</v>
      </c>
      <c r="L14" s="86" t="s">
        <v>159</v>
      </c>
      <c r="M14" s="86" t="s">
        <v>159</v>
      </c>
      <c r="N14" s="86" t="s">
        <v>159</v>
      </c>
    </row>
    <row r="15" ht="29" customHeight="1" spans="1:14">
      <c r="A15" s="75" t="s">
        <v>172</v>
      </c>
      <c r="B15" s="76">
        <f t="shared" ref="B15:B20" si="4">C15-0.5</f>
        <v>13.5</v>
      </c>
      <c r="C15" s="76">
        <f t="shared" ref="C15:C20" si="5">D15-0.5</f>
        <v>14</v>
      </c>
      <c r="D15" s="77">
        <v>14.5</v>
      </c>
      <c r="E15" s="76">
        <f>D15+0.5</f>
        <v>15</v>
      </c>
      <c r="F15" s="76">
        <f>E15+0.5</f>
        <v>15.5</v>
      </c>
      <c r="G15" s="76">
        <f>F15+0.7</f>
        <v>16.2</v>
      </c>
      <c r="H15" s="69"/>
      <c r="I15" s="86" t="s">
        <v>159</v>
      </c>
      <c r="J15" s="86" t="s">
        <v>159</v>
      </c>
      <c r="K15" s="86" t="s">
        <v>159</v>
      </c>
      <c r="L15" s="86" t="s">
        <v>159</v>
      </c>
      <c r="M15" s="86" t="s">
        <v>159</v>
      </c>
      <c r="N15" s="86" t="s">
        <v>159</v>
      </c>
    </row>
    <row r="16" ht="29" customHeight="1" spans="1:14">
      <c r="A16" s="75" t="s">
        <v>173</v>
      </c>
      <c r="B16" s="76">
        <f>C16-1</f>
        <v>56</v>
      </c>
      <c r="C16" s="76">
        <f t="shared" si="1"/>
        <v>57</v>
      </c>
      <c r="D16" s="77">
        <v>58</v>
      </c>
      <c r="E16" s="76">
        <f t="shared" si="2"/>
        <v>59</v>
      </c>
      <c r="F16" s="76">
        <f t="shared" si="3"/>
        <v>60</v>
      </c>
      <c r="G16" s="76">
        <f>F16+1.5</f>
        <v>61.5</v>
      </c>
      <c r="H16" s="69"/>
      <c r="I16" s="86" t="s">
        <v>159</v>
      </c>
      <c r="J16" s="86" t="s">
        <v>159</v>
      </c>
      <c r="K16" s="86" t="s">
        <v>159</v>
      </c>
      <c r="L16" s="86" t="s">
        <v>159</v>
      </c>
      <c r="M16" s="86" t="s">
        <v>159</v>
      </c>
      <c r="N16" s="86" t="s">
        <v>159</v>
      </c>
    </row>
    <row r="17" ht="29" customHeight="1" spans="1:14">
      <c r="A17" s="73" t="s">
        <v>174</v>
      </c>
      <c r="B17" s="74">
        <f>C17</f>
        <v>12</v>
      </c>
      <c r="C17" s="74">
        <f>D17</f>
        <v>12</v>
      </c>
      <c r="D17" s="71">
        <v>12</v>
      </c>
      <c r="E17" s="74">
        <f>D17</f>
        <v>12</v>
      </c>
      <c r="F17" s="74">
        <f>E17</f>
        <v>12</v>
      </c>
      <c r="G17" s="74">
        <f>F17</f>
        <v>12</v>
      </c>
      <c r="H17" s="69"/>
      <c r="I17" s="86" t="s">
        <v>159</v>
      </c>
      <c r="J17" s="86" t="s">
        <v>159</v>
      </c>
      <c r="K17" s="86" t="s">
        <v>159</v>
      </c>
      <c r="L17" s="86" t="s">
        <v>159</v>
      </c>
      <c r="M17" s="86" t="s">
        <v>159</v>
      </c>
      <c r="N17" s="86" t="s">
        <v>159</v>
      </c>
    </row>
    <row r="18" ht="29" customHeight="1" spans="1:14">
      <c r="A18" s="73" t="s">
        <v>175</v>
      </c>
      <c r="B18" s="74">
        <f>C18</f>
        <v>7</v>
      </c>
      <c r="C18" s="74">
        <f>D18</f>
        <v>7</v>
      </c>
      <c r="D18" s="71">
        <v>7</v>
      </c>
      <c r="E18" s="74">
        <f>D18</f>
        <v>7</v>
      </c>
      <c r="F18" s="74">
        <f>E18</f>
        <v>7</v>
      </c>
      <c r="G18" s="74">
        <f>F18</f>
        <v>7</v>
      </c>
      <c r="H18" s="69"/>
      <c r="I18" s="86" t="s">
        <v>159</v>
      </c>
      <c r="J18" s="86" t="s">
        <v>159</v>
      </c>
      <c r="K18" s="86" t="s">
        <v>159</v>
      </c>
      <c r="L18" s="86" t="s">
        <v>159</v>
      </c>
      <c r="M18" s="86" t="s">
        <v>159</v>
      </c>
      <c r="N18" s="86" t="s">
        <v>159</v>
      </c>
    </row>
    <row r="19" ht="29" customHeight="1" spans="1:14">
      <c r="A19" s="73" t="s">
        <v>176</v>
      </c>
      <c r="B19" s="74">
        <f t="shared" si="4"/>
        <v>36</v>
      </c>
      <c r="C19" s="74">
        <f t="shared" si="5"/>
        <v>36.5</v>
      </c>
      <c r="D19" s="78">
        <v>37</v>
      </c>
      <c r="E19" s="74">
        <f t="shared" ref="E19:G19" si="6">D19+0.5</f>
        <v>37.5</v>
      </c>
      <c r="F19" s="74">
        <f t="shared" si="6"/>
        <v>38</v>
      </c>
      <c r="G19" s="74">
        <f t="shared" si="6"/>
        <v>38.5</v>
      </c>
      <c r="H19" s="69"/>
      <c r="I19" s="86" t="s">
        <v>159</v>
      </c>
      <c r="J19" s="86" t="s">
        <v>159</v>
      </c>
      <c r="K19" s="86" t="s">
        <v>159</v>
      </c>
      <c r="L19" s="86" t="s">
        <v>159</v>
      </c>
      <c r="M19" s="86" t="s">
        <v>159</v>
      </c>
      <c r="N19" s="86" t="s">
        <v>159</v>
      </c>
    </row>
    <row r="20" ht="29" customHeight="1" spans="1:14">
      <c r="A20" s="73" t="s">
        <v>177</v>
      </c>
      <c r="B20" s="74">
        <f t="shared" si="4"/>
        <v>26.5</v>
      </c>
      <c r="C20" s="74">
        <f t="shared" si="5"/>
        <v>27</v>
      </c>
      <c r="D20" s="78">
        <v>27.5</v>
      </c>
      <c r="E20" s="74">
        <f>D20+0.5</f>
        <v>28</v>
      </c>
      <c r="F20" s="74">
        <f>E20+0.5</f>
        <v>28.5</v>
      </c>
      <c r="G20" s="74">
        <f>F20+0.75</f>
        <v>29.25</v>
      </c>
      <c r="H20" s="69"/>
      <c r="I20" s="85" t="s">
        <v>178</v>
      </c>
      <c r="J20" s="85" t="s">
        <v>178</v>
      </c>
      <c r="K20" s="85" t="s">
        <v>178</v>
      </c>
      <c r="L20" s="85" t="s">
        <v>178</v>
      </c>
      <c r="M20" s="85" t="s">
        <v>178</v>
      </c>
      <c r="N20" s="85" t="s">
        <v>178</v>
      </c>
    </row>
    <row r="21" ht="29" customHeight="1" spans="1:14">
      <c r="A21" s="73" t="s">
        <v>179</v>
      </c>
      <c r="B21" s="74">
        <f>C21</f>
        <v>16</v>
      </c>
      <c r="C21" s="74">
        <f>D21-1</f>
        <v>16</v>
      </c>
      <c r="D21" s="71">
        <v>17</v>
      </c>
      <c r="E21" s="74">
        <f>D21</f>
        <v>17</v>
      </c>
      <c r="F21" s="74">
        <f>E21+1.5</f>
        <v>18.5</v>
      </c>
      <c r="G21" s="74">
        <f>F21</f>
        <v>18.5</v>
      </c>
      <c r="H21" s="69"/>
      <c r="I21" s="85" t="s">
        <v>180</v>
      </c>
      <c r="J21" s="85" t="s">
        <v>180</v>
      </c>
      <c r="K21" s="85" t="s">
        <v>180</v>
      </c>
      <c r="L21" s="85" t="s">
        <v>180</v>
      </c>
      <c r="M21" s="85" t="s">
        <v>180</v>
      </c>
      <c r="N21" s="85" t="s">
        <v>180</v>
      </c>
    </row>
    <row r="22" ht="14.25" spans="1:14">
      <c r="A22" s="79" t="s">
        <v>124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</row>
    <row r="23" ht="14.25" spans="1:14">
      <c r="A23" s="60" t="s">
        <v>183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</row>
    <row r="24" ht="14.25" spans="1:13">
      <c r="A24" s="80"/>
      <c r="B24" s="80"/>
      <c r="C24" s="80"/>
      <c r="D24" s="80"/>
      <c r="E24" s="80"/>
      <c r="F24" s="80"/>
      <c r="G24" s="80"/>
      <c r="H24" s="80"/>
      <c r="I24" s="79" t="s">
        <v>184</v>
      </c>
      <c r="J24" s="87"/>
      <c r="K24" s="79" t="s">
        <v>185</v>
      </c>
      <c r="L24" s="79"/>
      <c r="M24" s="79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44" sqref="G44"/>
    </sheetView>
  </sheetViews>
  <sheetFormatPr defaultColWidth="10.1666666666667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9.16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207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53</v>
      </c>
      <c r="B2" s="93"/>
      <c r="C2" s="93"/>
      <c r="D2" s="94" t="s">
        <v>61</v>
      </c>
      <c r="E2" s="95" t="s">
        <v>144</v>
      </c>
      <c r="F2" s="96" t="s">
        <v>208</v>
      </c>
      <c r="G2" s="97" t="s">
        <v>68</v>
      </c>
      <c r="H2" s="97"/>
      <c r="I2" s="127" t="s">
        <v>56</v>
      </c>
      <c r="J2" s="97" t="s">
        <v>209</v>
      </c>
      <c r="K2" s="149"/>
    </row>
    <row r="3" spans="1:11">
      <c r="A3" s="98" t="s">
        <v>74</v>
      </c>
      <c r="B3" s="99">
        <v>3802</v>
      </c>
      <c r="C3" s="99"/>
      <c r="D3" s="100" t="s">
        <v>210</v>
      </c>
      <c r="E3" s="101"/>
      <c r="F3" s="102"/>
      <c r="G3" s="102"/>
      <c r="H3" s="103" t="s">
        <v>211</v>
      </c>
      <c r="I3" s="103"/>
      <c r="J3" s="103"/>
      <c r="K3" s="150"/>
    </row>
    <row r="4" spans="1:11">
      <c r="A4" s="104" t="s">
        <v>71</v>
      </c>
      <c r="B4" s="105">
        <v>3</v>
      </c>
      <c r="C4" s="106">
        <v>6</v>
      </c>
      <c r="D4" s="107" t="s">
        <v>212</v>
      </c>
      <c r="E4" s="102"/>
      <c r="F4" s="102"/>
      <c r="G4" s="102"/>
      <c r="H4" s="107" t="s">
        <v>213</v>
      </c>
      <c r="I4" s="107"/>
      <c r="J4" s="120" t="s">
        <v>65</v>
      </c>
      <c r="K4" s="151" t="s">
        <v>66</v>
      </c>
    </row>
    <row r="5" spans="1:11">
      <c r="A5" s="104" t="s">
        <v>214</v>
      </c>
      <c r="B5" s="99">
        <v>1</v>
      </c>
      <c r="C5" s="99"/>
      <c r="D5" s="100" t="s">
        <v>215</v>
      </c>
      <c r="E5" s="100" t="s">
        <v>216</v>
      </c>
      <c r="F5" s="100" t="s">
        <v>217</v>
      </c>
      <c r="G5" s="100" t="s">
        <v>218</v>
      </c>
      <c r="H5" s="107" t="s">
        <v>219</v>
      </c>
      <c r="I5" s="107"/>
      <c r="J5" s="120" t="s">
        <v>65</v>
      </c>
      <c r="K5" s="151" t="s">
        <v>66</v>
      </c>
    </row>
    <row r="6" spans="1:11">
      <c r="A6" s="108" t="s">
        <v>220</v>
      </c>
      <c r="B6" s="109">
        <v>200</v>
      </c>
      <c r="C6" s="109"/>
      <c r="D6" s="110" t="s">
        <v>221</v>
      </c>
      <c r="E6" s="111"/>
      <c r="F6" s="112">
        <v>3710</v>
      </c>
      <c r="G6" s="110"/>
      <c r="H6" s="113" t="s">
        <v>222</v>
      </c>
      <c r="I6" s="113"/>
      <c r="J6" s="112" t="s">
        <v>65</v>
      </c>
      <c r="K6" s="152" t="s">
        <v>66</v>
      </c>
    </row>
    <row r="7" ht="1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223</v>
      </c>
      <c r="B8" s="96" t="s">
        <v>224</v>
      </c>
      <c r="C8" s="96" t="s">
        <v>225</v>
      </c>
      <c r="D8" s="96" t="s">
        <v>226</v>
      </c>
      <c r="E8" s="96" t="s">
        <v>227</v>
      </c>
      <c r="F8" s="96" t="s">
        <v>228</v>
      </c>
      <c r="G8" s="118" t="s">
        <v>77</v>
      </c>
      <c r="H8" s="119"/>
      <c r="I8" s="119"/>
      <c r="J8" s="119"/>
      <c r="K8" s="153"/>
    </row>
    <row r="9" spans="1:11">
      <c r="A9" s="104" t="s">
        <v>229</v>
      </c>
      <c r="B9" s="107"/>
      <c r="C9" s="120" t="s">
        <v>65</v>
      </c>
      <c r="D9" s="120" t="s">
        <v>66</v>
      </c>
      <c r="E9" s="100" t="s">
        <v>230</v>
      </c>
      <c r="F9" s="121" t="s">
        <v>231</v>
      </c>
      <c r="G9" s="122"/>
      <c r="H9" s="123"/>
      <c r="I9" s="123"/>
      <c r="J9" s="123"/>
      <c r="K9" s="154"/>
    </row>
    <row r="10" spans="1:11">
      <c r="A10" s="104" t="s">
        <v>232</v>
      </c>
      <c r="B10" s="107"/>
      <c r="C10" s="120" t="s">
        <v>65</v>
      </c>
      <c r="D10" s="120" t="s">
        <v>66</v>
      </c>
      <c r="E10" s="100" t="s">
        <v>233</v>
      </c>
      <c r="F10" s="121" t="s">
        <v>234</v>
      </c>
      <c r="G10" s="122" t="s">
        <v>235</v>
      </c>
      <c r="H10" s="123"/>
      <c r="I10" s="123"/>
      <c r="J10" s="123"/>
      <c r="K10" s="154"/>
    </row>
    <row r="11" spans="1:11">
      <c r="A11" s="124" t="s">
        <v>191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55"/>
    </row>
    <row r="12" spans="1:11">
      <c r="A12" s="98" t="s">
        <v>87</v>
      </c>
      <c r="B12" s="120" t="s">
        <v>83</v>
      </c>
      <c r="C12" s="120" t="s">
        <v>84</v>
      </c>
      <c r="D12" s="121"/>
      <c r="E12" s="100" t="s">
        <v>85</v>
      </c>
      <c r="F12" s="120" t="s">
        <v>83</v>
      </c>
      <c r="G12" s="120" t="s">
        <v>84</v>
      </c>
      <c r="H12" s="120"/>
      <c r="I12" s="100" t="s">
        <v>236</v>
      </c>
      <c r="J12" s="120" t="s">
        <v>83</v>
      </c>
      <c r="K12" s="151" t="s">
        <v>84</v>
      </c>
    </row>
    <row r="13" spans="1:11">
      <c r="A13" s="98" t="s">
        <v>90</v>
      </c>
      <c r="B13" s="120" t="s">
        <v>83</v>
      </c>
      <c r="C13" s="120" t="s">
        <v>84</v>
      </c>
      <c r="D13" s="121"/>
      <c r="E13" s="100" t="s">
        <v>95</v>
      </c>
      <c r="F13" s="120" t="s">
        <v>83</v>
      </c>
      <c r="G13" s="120" t="s">
        <v>84</v>
      </c>
      <c r="H13" s="120"/>
      <c r="I13" s="100" t="s">
        <v>237</v>
      </c>
      <c r="J13" s="120" t="s">
        <v>83</v>
      </c>
      <c r="K13" s="151" t="s">
        <v>84</v>
      </c>
    </row>
    <row r="14" ht="15" spans="1:11">
      <c r="A14" s="108" t="s">
        <v>238</v>
      </c>
      <c r="B14" s="112" t="s">
        <v>83</v>
      </c>
      <c r="C14" s="112" t="s">
        <v>84</v>
      </c>
      <c r="D14" s="111"/>
      <c r="E14" s="110" t="s">
        <v>239</v>
      </c>
      <c r="F14" s="112" t="s">
        <v>83</v>
      </c>
      <c r="G14" s="112" t="s">
        <v>84</v>
      </c>
      <c r="H14" s="112"/>
      <c r="I14" s="110" t="s">
        <v>240</v>
      </c>
      <c r="J14" s="112" t="s">
        <v>83</v>
      </c>
      <c r="K14" s="152" t="s">
        <v>84</v>
      </c>
    </row>
    <row r="15" ht="15" spans="1:11">
      <c r="A15" s="114"/>
      <c r="B15" s="126"/>
      <c r="C15" s="126"/>
      <c r="D15" s="115"/>
      <c r="E15" s="114"/>
      <c r="F15" s="126"/>
      <c r="G15" s="126"/>
      <c r="H15" s="126"/>
      <c r="I15" s="114"/>
      <c r="J15" s="126"/>
      <c r="K15" s="126"/>
    </row>
    <row r="16" s="88" customFormat="1" spans="1:11">
      <c r="A16" s="92" t="s">
        <v>241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6"/>
    </row>
    <row r="17" spans="1:11">
      <c r="A17" s="104" t="s">
        <v>242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7"/>
    </row>
    <row r="18" spans="1:11">
      <c r="A18" s="104" t="s">
        <v>243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7"/>
    </row>
    <row r="19" spans="1:11">
      <c r="A19" s="128" t="s">
        <v>244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51"/>
    </row>
    <row r="20" spans="1:11">
      <c r="A20" s="129"/>
      <c r="B20" s="130"/>
      <c r="C20" s="130"/>
      <c r="D20" s="130"/>
      <c r="E20" s="130"/>
      <c r="F20" s="130"/>
      <c r="G20" s="130"/>
      <c r="H20" s="130"/>
      <c r="I20" s="130"/>
      <c r="J20" s="130"/>
      <c r="K20" s="158"/>
    </row>
    <row r="21" spans="1:11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158"/>
    </row>
    <row r="22" spans="1:1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58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59"/>
    </row>
    <row r="24" spans="1:11">
      <c r="A24" s="104" t="s">
        <v>123</v>
      </c>
      <c r="B24" s="107"/>
      <c r="C24" s="120" t="s">
        <v>65</v>
      </c>
      <c r="D24" s="120" t="s">
        <v>66</v>
      </c>
      <c r="E24" s="103"/>
      <c r="F24" s="103"/>
      <c r="G24" s="103"/>
      <c r="H24" s="103"/>
      <c r="I24" s="103"/>
      <c r="J24" s="103"/>
      <c r="K24" s="150"/>
    </row>
    <row r="25" ht="15" spans="1:11">
      <c r="A25" s="133" t="s">
        <v>245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60"/>
    </row>
    <row r="26" ht="1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>
      <c r="A27" s="136" t="s">
        <v>246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53"/>
    </row>
    <row r="28" spans="1:11">
      <c r="A28" s="137" t="s">
        <v>247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61"/>
    </row>
    <row r="29" spans="1:11">
      <c r="A29" s="137"/>
      <c r="B29" s="138"/>
      <c r="C29" s="138"/>
      <c r="D29" s="138"/>
      <c r="E29" s="138"/>
      <c r="F29" s="138"/>
      <c r="G29" s="138"/>
      <c r="H29" s="138"/>
      <c r="I29" s="138"/>
      <c r="J29" s="138"/>
      <c r="K29" s="161"/>
    </row>
    <row r="30" spans="1:11">
      <c r="A30" s="137"/>
      <c r="B30" s="138"/>
      <c r="C30" s="138"/>
      <c r="D30" s="138"/>
      <c r="E30" s="138"/>
      <c r="F30" s="138"/>
      <c r="G30" s="138"/>
      <c r="H30" s="138"/>
      <c r="I30" s="138"/>
      <c r="J30" s="138"/>
      <c r="K30" s="161"/>
    </row>
    <row r="31" spans="1:1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61"/>
    </row>
    <row r="32" spans="1:11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61"/>
    </row>
    <row r="33" ht="23" customHeight="1" spans="1:1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61"/>
    </row>
    <row r="34" ht="23" customHeight="1" spans="1:11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58"/>
    </row>
    <row r="35" ht="23" customHeight="1" spans="1:11">
      <c r="A35" s="139"/>
      <c r="B35" s="130"/>
      <c r="C35" s="130"/>
      <c r="D35" s="130"/>
      <c r="E35" s="130"/>
      <c r="F35" s="130"/>
      <c r="G35" s="130"/>
      <c r="H35" s="130"/>
      <c r="I35" s="130"/>
      <c r="J35" s="130"/>
      <c r="K35" s="158"/>
    </row>
    <row r="36" ht="23" customHeight="1" spans="1:11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62"/>
    </row>
    <row r="37" ht="18.75" customHeight="1" spans="1:11">
      <c r="A37" s="142" t="s">
        <v>248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63"/>
    </row>
    <row r="38" s="89" customFormat="1" ht="18.75" customHeight="1" spans="1:11">
      <c r="A38" s="104" t="s">
        <v>249</v>
      </c>
      <c r="B38" s="107"/>
      <c r="C38" s="107"/>
      <c r="D38" s="103" t="s">
        <v>250</v>
      </c>
      <c r="E38" s="103"/>
      <c r="F38" s="144" t="s">
        <v>251</v>
      </c>
      <c r="G38" s="145"/>
      <c r="H38" s="107" t="s">
        <v>252</v>
      </c>
      <c r="I38" s="107"/>
      <c r="J38" s="107" t="s">
        <v>253</v>
      </c>
      <c r="K38" s="157"/>
    </row>
    <row r="39" ht="18.75" customHeight="1" spans="1:13">
      <c r="A39" s="104" t="s">
        <v>124</v>
      </c>
      <c r="B39" s="107" t="s">
        <v>254</v>
      </c>
      <c r="C39" s="107"/>
      <c r="D39" s="107"/>
      <c r="E39" s="107"/>
      <c r="F39" s="107"/>
      <c r="G39" s="107"/>
      <c r="H39" s="107"/>
      <c r="I39" s="107"/>
      <c r="J39" s="107"/>
      <c r="K39" s="157"/>
      <c r="M39" s="89"/>
    </row>
    <row r="40" ht="31" customHeight="1" spans="1:11">
      <c r="A40" s="104"/>
      <c r="B40" s="107"/>
      <c r="C40" s="107"/>
      <c r="D40" s="107"/>
      <c r="E40" s="107"/>
      <c r="F40" s="107"/>
      <c r="G40" s="107"/>
      <c r="H40" s="107"/>
      <c r="I40" s="107"/>
      <c r="J40" s="107"/>
      <c r="K40" s="157"/>
    </row>
    <row r="41" ht="18.75" customHeight="1" spans="1:11">
      <c r="A41" s="104"/>
      <c r="B41" s="107"/>
      <c r="C41" s="107"/>
      <c r="D41" s="107"/>
      <c r="E41" s="107"/>
      <c r="F41" s="107"/>
      <c r="G41" s="107"/>
      <c r="H41" s="107"/>
      <c r="I41" s="107"/>
      <c r="J41" s="107"/>
      <c r="K41" s="157"/>
    </row>
    <row r="42" ht="32" customHeight="1" spans="1:11">
      <c r="A42" s="108" t="s">
        <v>134</v>
      </c>
      <c r="B42" s="146" t="s">
        <v>255</v>
      </c>
      <c r="C42" s="146"/>
      <c r="D42" s="110" t="s">
        <v>256</v>
      </c>
      <c r="E42" s="111"/>
      <c r="F42" s="110" t="s">
        <v>138</v>
      </c>
      <c r="G42" s="147">
        <v>45199</v>
      </c>
      <c r="H42" s="148" t="s">
        <v>139</v>
      </c>
      <c r="I42" s="148"/>
      <c r="J42" s="146" t="s">
        <v>142</v>
      </c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7" workbookViewId="0">
      <selection activeCell="I4" sqref="I4:M21"/>
    </sheetView>
  </sheetViews>
  <sheetFormatPr defaultColWidth="9" defaultRowHeight="26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9" width="16.5" style="60" customWidth="1"/>
    <col min="10" max="10" width="17" style="60" customWidth="1"/>
    <col min="11" max="11" width="18.5" style="60" customWidth="1"/>
    <col min="12" max="12" width="16.6666666666667" style="60" customWidth="1"/>
    <col min="13" max="13" width="14.1666666666667" style="60" customWidth="1"/>
    <col min="14" max="14" width="16.3333333333333" style="60" customWidth="1"/>
    <col min="15" max="16384" width="9" style="60"/>
  </cols>
  <sheetData>
    <row r="1" ht="30" customHeight="1" spans="1:14">
      <c r="A1" s="61" t="s">
        <v>143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" customHeight="1" spans="1:14">
      <c r="A2" s="63" t="s">
        <v>61</v>
      </c>
      <c r="B2" s="64" t="s">
        <v>144</v>
      </c>
      <c r="C2" s="64"/>
      <c r="D2" s="65" t="s">
        <v>67</v>
      </c>
      <c r="E2" s="64" t="s">
        <v>68</v>
      </c>
      <c r="F2" s="64"/>
      <c r="G2" s="64"/>
      <c r="H2" s="66"/>
      <c r="I2" s="81" t="s">
        <v>56</v>
      </c>
      <c r="J2" s="64" t="s">
        <v>57</v>
      </c>
      <c r="K2" s="64"/>
      <c r="L2" s="64"/>
      <c r="M2" s="64"/>
      <c r="N2" s="82"/>
    </row>
    <row r="3" ht="29" customHeight="1" spans="1:14">
      <c r="A3" s="67" t="s">
        <v>145</v>
      </c>
      <c r="B3" s="68" t="s">
        <v>146</v>
      </c>
      <c r="C3" s="68"/>
      <c r="D3" s="68"/>
      <c r="E3" s="68"/>
      <c r="F3" s="68"/>
      <c r="G3" s="68"/>
      <c r="H3" s="69"/>
      <c r="I3" s="83" t="s">
        <v>147</v>
      </c>
      <c r="J3" s="83"/>
      <c r="K3" s="83"/>
      <c r="L3" s="83"/>
      <c r="M3" s="83"/>
      <c r="N3" s="84"/>
    </row>
    <row r="4" ht="29" customHeight="1" spans="1:13">
      <c r="A4" s="67"/>
      <c r="B4" s="70" t="s">
        <v>109</v>
      </c>
      <c r="C4" s="70" t="s">
        <v>110</v>
      </c>
      <c r="D4" s="71" t="s">
        <v>111</v>
      </c>
      <c r="E4" s="70" t="s">
        <v>112</v>
      </c>
      <c r="F4" s="70" t="s">
        <v>113</v>
      </c>
      <c r="G4" s="70" t="s">
        <v>114</v>
      </c>
      <c r="H4" s="69"/>
      <c r="I4" s="70" t="s">
        <v>110</v>
      </c>
      <c r="J4" s="71" t="s">
        <v>111</v>
      </c>
      <c r="K4" s="70" t="s">
        <v>112</v>
      </c>
      <c r="L4" s="70" t="s">
        <v>113</v>
      </c>
      <c r="M4" s="70" t="s">
        <v>114</v>
      </c>
    </row>
    <row r="5" ht="29" customHeight="1" spans="1:13">
      <c r="A5" s="72" t="s">
        <v>148</v>
      </c>
      <c r="B5" s="70" t="s">
        <v>149</v>
      </c>
      <c r="C5" s="70" t="s">
        <v>150</v>
      </c>
      <c r="D5" s="71" t="s">
        <v>151</v>
      </c>
      <c r="E5" s="70" t="s">
        <v>152</v>
      </c>
      <c r="F5" s="70" t="s">
        <v>153</v>
      </c>
      <c r="G5" s="70" t="s">
        <v>154</v>
      </c>
      <c r="H5" s="69"/>
      <c r="I5" s="70" t="s">
        <v>257</v>
      </c>
      <c r="J5" s="71" t="s">
        <v>118</v>
      </c>
      <c r="K5" s="70" t="s">
        <v>258</v>
      </c>
      <c r="L5" s="70" t="s">
        <v>257</v>
      </c>
      <c r="M5" s="70" t="s">
        <v>258</v>
      </c>
    </row>
    <row r="6" ht="29" customHeight="1" spans="1:13">
      <c r="A6" s="73" t="s">
        <v>156</v>
      </c>
      <c r="B6" s="74">
        <f t="shared" ref="B6:B11" si="0">C6-1</f>
        <v>67</v>
      </c>
      <c r="C6" s="74">
        <f>D6-2</f>
        <v>68</v>
      </c>
      <c r="D6" s="71">
        <v>70</v>
      </c>
      <c r="E6" s="74">
        <f>D6+2</f>
        <v>72</v>
      </c>
      <c r="F6" s="74">
        <f>E6+2</f>
        <v>74</v>
      </c>
      <c r="G6" s="74">
        <f>F6+1</f>
        <v>75</v>
      </c>
      <c r="H6" s="69"/>
      <c r="I6" s="85" t="s">
        <v>178</v>
      </c>
      <c r="J6" s="85" t="s">
        <v>159</v>
      </c>
      <c r="K6" s="85" t="s">
        <v>157</v>
      </c>
      <c r="L6" s="85" t="s">
        <v>203</v>
      </c>
      <c r="M6" s="85" t="s">
        <v>202</v>
      </c>
    </row>
    <row r="7" ht="29" customHeight="1" spans="1:13">
      <c r="A7" s="73" t="s">
        <v>158</v>
      </c>
      <c r="B7" s="74">
        <f t="shared" si="0"/>
        <v>72</v>
      </c>
      <c r="C7" s="74">
        <f>D7-2</f>
        <v>73</v>
      </c>
      <c r="D7" s="71">
        <v>75</v>
      </c>
      <c r="E7" s="74">
        <f>D7+2</f>
        <v>77</v>
      </c>
      <c r="F7" s="74">
        <f>E7+2</f>
        <v>79</v>
      </c>
      <c r="G7" s="74">
        <f>F7+1</f>
        <v>80</v>
      </c>
      <c r="H7" s="69"/>
      <c r="I7" s="85" t="s">
        <v>159</v>
      </c>
      <c r="J7" s="85" t="s">
        <v>159</v>
      </c>
      <c r="K7" s="85" t="s">
        <v>159</v>
      </c>
      <c r="L7" s="85" t="s">
        <v>159</v>
      </c>
      <c r="M7" s="85" t="s">
        <v>159</v>
      </c>
    </row>
    <row r="8" ht="29" customHeight="1" spans="1:13">
      <c r="A8" s="75" t="s">
        <v>161</v>
      </c>
      <c r="B8" s="76">
        <f>C8-4</f>
        <v>104</v>
      </c>
      <c r="C8" s="76">
        <f>D8-4</f>
        <v>108</v>
      </c>
      <c r="D8" s="77">
        <v>112</v>
      </c>
      <c r="E8" s="76">
        <f>D8+4</f>
        <v>116</v>
      </c>
      <c r="F8" s="76">
        <f>E8+4</f>
        <v>120</v>
      </c>
      <c r="G8" s="76">
        <f>F8+6</f>
        <v>126</v>
      </c>
      <c r="H8" s="69"/>
      <c r="I8" s="86" t="s">
        <v>205</v>
      </c>
      <c r="J8" s="86" t="s">
        <v>206</v>
      </c>
      <c r="K8" s="86" t="s">
        <v>159</v>
      </c>
      <c r="L8" s="86" t="s">
        <v>162</v>
      </c>
      <c r="M8" s="86" t="s">
        <v>162</v>
      </c>
    </row>
    <row r="9" ht="29" customHeight="1" spans="1:13">
      <c r="A9" s="75" t="s">
        <v>163</v>
      </c>
      <c r="B9" s="76">
        <f t="shared" ref="B9:G9" si="1">B8-4</f>
        <v>100</v>
      </c>
      <c r="C9" s="76">
        <f t="shared" si="1"/>
        <v>104</v>
      </c>
      <c r="D9" s="76">
        <f t="shared" si="1"/>
        <v>108</v>
      </c>
      <c r="E9" s="76">
        <f t="shared" si="1"/>
        <v>112</v>
      </c>
      <c r="F9" s="76">
        <f t="shared" si="1"/>
        <v>116</v>
      </c>
      <c r="G9" s="76">
        <f t="shared" si="1"/>
        <v>122</v>
      </c>
      <c r="H9" s="69"/>
      <c r="I9" s="86" t="s">
        <v>164</v>
      </c>
      <c r="J9" s="86" t="s">
        <v>164</v>
      </c>
      <c r="K9" s="86" t="s">
        <v>164</v>
      </c>
      <c r="L9" s="86" t="s">
        <v>164</v>
      </c>
      <c r="M9" s="86" t="s">
        <v>164</v>
      </c>
    </row>
    <row r="10" ht="29" customHeight="1" spans="1:13">
      <c r="A10" s="75" t="s">
        <v>165</v>
      </c>
      <c r="B10" s="76">
        <f>C10-4</f>
        <v>108</v>
      </c>
      <c r="C10" s="76">
        <f>D10-4</f>
        <v>112</v>
      </c>
      <c r="D10" s="77">
        <v>116</v>
      </c>
      <c r="E10" s="76">
        <f>D10+4</f>
        <v>120</v>
      </c>
      <c r="F10" s="76">
        <f>E10+5</f>
        <v>125</v>
      </c>
      <c r="G10" s="76">
        <f>F10+6</f>
        <v>131</v>
      </c>
      <c r="H10" s="69"/>
      <c r="I10" s="86" t="s">
        <v>166</v>
      </c>
      <c r="J10" s="86" t="s">
        <v>166</v>
      </c>
      <c r="K10" s="86" t="s">
        <v>166</v>
      </c>
      <c r="L10" s="86" t="s">
        <v>166</v>
      </c>
      <c r="M10" s="86" t="s">
        <v>166</v>
      </c>
    </row>
    <row r="11" ht="29" customHeight="1" spans="1:13">
      <c r="A11" s="75" t="s">
        <v>167</v>
      </c>
      <c r="B11" s="76">
        <f t="shared" si="0"/>
        <v>40</v>
      </c>
      <c r="C11" s="76">
        <f t="shared" ref="C11:C16" si="2">D11-1</f>
        <v>41</v>
      </c>
      <c r="D11" s="77">
        <v>42</v>
      </c>
      <c r="E11" s="76">
        <f t="shared" ref="E11:E16" si="3">D11+1</f>
        <v>43</v>
      </c>
      <c r="F11" s="76">
        <f t="shared" ref="F11:F16" si="4">E11+1</f>
        <v>44</v>
      </c>
      <c r="G11" s="76">
        <f>F11+1.2</f>
        <v>45.2</v>
      </c>
      <c r="H11" s="69"/>
      <c r="I11" s="86" t="s">
        <v>159</v>
      </c>
      <c r="J11" s="86" t="s">
        <v>159</v>
      </c>
      <c r="K11" s="86" t="s">
        <v>159</v>
      </c>
      <c r="L11" s="86" t="s">
        <v>159</v>
      </c>
      <c r="M11" s="86" t="s">
        <v>159</v>
      </c>
    </row>
    <row r="12" ht="29" customHeight="1" spans="1:13">
      <c r="A12" s="75" t="s">
        <v>168</v>
      </c>
      <c r="B12" s="76">
        <f>C12-0.5</f>
        <v>60.5</v>
      </c>
      <c r="C12" s="76">
        <f t="shared" si="2"/>
        <v>61</v>
      </c>
      <c r="D12" s="77">
        <v>62</v>
      </c>
      <c r="E12" s="76">
        <f t="shared" si="3"/>
        <v>63</v>
      </c>
      <c r="F12" s="76">
        <f t="shared" si="4"/>
        <v>64</v>
      </c>
      <c r="G12" s="76">
        <f>F12+0.5</f>
        <v>64.5</v>
      </c>
      <c r="H12" s="69"/>
      <c r="I12" s="86" t="s">
        <v>169</v>
      </c>
      <c r="J12" s="86" t="s">
        <v>169</v>
      </c>
      <c r="K12" s="86" t="s">
        <v>169</v>
      </c>
      <c r="L12" s="86" t="s">
        <v>169</v>
      </c>
      <c r="M12" s="86" t="s">
        <v>169</v>
      </c>
    </row>
    <row r="13" ht="29" customHeight="1" spans="1:13">
      <c r="A13" s="75" t="s">
        <v>170</v>
      </c>
      <c r="B13" s="76">
        <f>C13-0.8</f>
        <v>20.9</v>
      </c>
      <c r="C13" s="76">
        <f>D13-0.8</f>
        <v>21.7</v>
      </c>
      <c r="D13" s="77">
        <v>22.5</v>
      </c>
      <c r="E13" s="76">
        <f>D13+0.8</f>
        <v>23.3</v>
      </c>
      <c r="F13" s="76">
        <f>E13+0.8</f>
        <v>24.1</v>
      </c>
      <c r="G13" s="76">
        <f>F13+1.3</f>
        <v>25.4</v>
      </c>
      <c r="H13" s="69"/>
      <c r="I13" s="86" t="s">
        <v>159</v>
      </c>
      <c r="J13" s="86" t="s">
        <v>159</v>
      </c>
      <c r="K13" s="86" t="s">
        <v>159</v>
      </c>
      <c r="L13" s="86" t="s">
        <v>159</v>
      </c>
      <c r="M13" s="86" t="s">
        <v>159</v>
      </c>
    </row>
    <row r="14" ht="29" customHeight="1" spans="1:13">
      <c r="A14" s="75" t="s">
        <v>171</v>
      </c>
      <c r="B14" s="76">
        <f>C14-0.7</f>
        <v>17.4</v>
      </c>
      <c r="C14" s="76">
        <f>D14-0.7</f>
        <v>18.1</v>
      </c>
      <c r="D14" s="77">
        <v>18.8</v>
      </c>
      <c r="E14" s="76">
        <f>D14+0.7</f>
        <v>19.5</v>
      </c>
      <c r="F14" s="76">
        <f>E14+0.7</f>
        <v>20.2</v>
      </c>
      <c r="G14" s="76">
        <f>F14+1</f>
        <v>21.2</v>
      </c>
      <c r="H14" s="69"/>
      <c r="I14" s="86" t="s">
        <v>159</v>
      </c>
      <c r="J14" s="86" t="s">
        <v>159</v>
      </c>
      <c r="K14" s="86" t="s">
        <v>159</v>
      </c>
      <c r="L14" s="86" t="s">
        <v>159</v>
      </c>
      <c r="M14" s="86" t="s">
        <v>159</v>
      </c>
    </row>
    <row r="15" ht="29" customHeight="1" spans="1:13">
      <c r="A15" s="75" t="s">
        <v>172</v>
      </c>
      <c r="B15" s="76">
        <f t="shared" ref="B15:B20" si="5">C15-0.5</f>
        <v>13.5</v>
      </c>
      <c r="C15" s="76">
        <f t="shared" ref="C15:C20" si="6">D15-0.5</f>
        <v>14</v>
      </c>
      <c r="D15" s="77">
        <v>14.5</v>
      </c>
      <c r="E15" s="76">
        <f>D15+0.5</f>
        <v>15</v>
      </c>
      <c r="F15" s="76">
        <f>E15+0.5</f>
        <v>15.5</v>
      </c>
      <c r="G15" s="76">
        <f>F15+0.7</f>
        <v>16.2</v>
      </c>
      <c r="H15" s="69"/>
      <c r="I15" s="86" t="s">
        <v>159</v>
      </c>
      <c r="J15" s="86" t="s">
        <v>159</v>
      </c>
      <c r="K15" s="86" t="s">
        <v>159</v>
      </c>
      <c r="L15" s="86" t="s">
        <v>159</v>
      </c>
      <c r="M15" s="86" t="s">
        <v>159</v>
      </c>
    </row>
    <row r="16" ht="29" customHeight="1" spans="1:13">
      <c r="A16" s="75" t="s">
        <v>173</v>
      </c>
      <c r="B16" s="76">
        <f>C16-1</f>
        <v>56</v>
      </c>
      <c r="C16" s="76">
        <f t="shared" si="2"/>
        <v>57</v>
      </c>
      <c r="D16" s="77">
        <v>58</v>
      </c>
      <c r="E16" s="76">
        <f t="shared" si="3"/>
        <v>59</v>
      </c>
      <c r="F16" s="76">
        <f t="shared" si="4"/>
        <v>60</v>
      </c>
      <c r="G16" s="76">
        <f>F16+1.5</f>
        <v>61.5</v>
      </c>
      <c r="H16" s="69"/>
      <c r="I16" s="86" t="s">
        <v>159</v>
      </c>
      <c r="J16" s="86" t="s">
        <v>159</v>
      </c>
      <c r="K16" s="86" t="s">
        <v>159</v>
      </c>
      <c r="L16" s="86" t="s">
        <v>159</v>
      </c>
      <c r="M16" s="86" t="s">
        <v>159</v>
      </c>
    </row>
    <row r="17" ht="29" customHeight="1" spans="1:13">
      <c r="A17" s="73" t="s">
        <v>174</v>
      </c>
      <c r="B17" s="74">
        <f t="shared" ref="B17:B21" si="7">C17</f>
        <v>12</v>
      </c>
      <c r="C17" s="74">
        <f>D17</f>
        <v>12</v>
      </c>
      <c r="D17" s="71">
        <v>12</v>
      </c>
      <c r="E17" s="74">
        <f t="shared" ref="E17:G17" si="8">D17</f>
        <v>12</v>
      </c>
      <c r="F17" s="74">
        <f t="shared" si="8"/>
        <v>12</v>
      </c>
      <c r="G17" s="74">
        <f t="shared" si="8"/>
        <v>12</v>
      </c>
      <c r="H17" s="69"/>
      <c r="I17" s="86" t="s">
        <v>159</v>
      </c>
      <c r="J17" s="86" t="s">
        <v>159</v>
      </c>
      <c r="K17" s="86" t="s">
        <v>159</v>
      </c>
      <c r="L17" s="86" t="s">
        <v>159</v>
      </c>
      <c r="M17" s="86" t="s">
        <v>159</v>
      </c>
    </row>
    <row r="18" ht="29" customHeight="1" spans="1:13">
      <c r="A18" s="73" t="s">
        <v>175</v>
      </c>
      <c r="B18" s="74">
        <f t="shared" si="7"/>
        <v>7</v>
      </c>
      <c r="C18" s="74">
        <f>D18</f>
        <v>7</v>
      </c>
      <c r="D18" s="71">
        <v>7</v>
      </c>
      <c r="E18" s="74">
        <f t="shared" ref="E18:G18" si="9">D18</f>
        <v>7</v>
      </c>
      <c r="F18" s="74">
        <f t="shared" si="9"/>
        <v>7</v>
      </c>
      <c r="G18" s="74">
        <f t="shared" si="9"/>
        <v>7</v>
      </c>
      <c r="H18" s="69"/>
      <c r="I18" s="86" t="s">
        <v>159</v>
      </c>
      <c r="J18" s="86" t="s">
        <v>159</v>
      </c>
      <c r="K18" s="86" t="s">
        <v>159</v>
      </c>
      <c r="L18" s="86" t="s">
        <v>159</v>
      </c>
      <c r="M18" s="86" t="s">
        <v>159</v>
      </c>
    </row>
    <row r="19" ht="29" customHeight="1" spans="1:13">
      <c r="A19" s="73" t="s">
        <v>176</v>
      </c>
      <c r="B19" s="74">
        <f t="shared" si="5"/>
        <v>36</v>
      </c>
      <c r="C19" s="74">
        <f t="shared" si="6"/>
        <v>36.5</v>
      </c>
      <c r="D19" s="78">
        <v>37</v>
      </c>
      <c r="E19" s="74">
        <f t="shared" ref="E19:G19" si="10">D19+0.5</f>
        <v>37.5</v>
      </c>
      <c r="F19" s="74">
        <f t="shared" si="10"/>
        <v>38</v>
      </c>
      <c r="G19" s="74">
        <f t="shared" si="10"/>
        <v>38.5</v>
      </c>
      <c r="H19" s="69"/>
      <c r="I19" s="86" t="s">
        <v>159</v>
      </c>
      <c r="J19" s="86" t="s">
        <v>159</v>
      </c>
      <c r="K19" s="86" t="s">
        <v>159</v>
      </c>
      <c r="L19" s="86" t="s">
        <v>159</v>
      </c>
      <c r="M19" s="86" t="s">
        <v>159</v>
      </c>
    </row>
    <row r="20" ht="29" customHeight="1" spans="1:13">
      <c r="A20" s="73" t="s">
        <v>177</v>
      </c>
      <c r="B20" s="74">
        <f t="shared" si="5"/>
        <v>26.5</v>
      </c>
      <c r="C20" s="74">
        <f t="shared" si="6"/>
        <v>27</v>
      </c>
      <c r="D20" s="78">
        <v>27.5</v>
      </c>
      <c r="E20" s="74">
        <f>D20+0.5</f>
        <v>28</v>
      </c>
      <c r="F20" s="74">
        <f>E20+0.5</f>
        <v>28.5</v>
      </c>
      <c r="G20" s="74">
        <f>F20+0.75</f>
        <v>29.25</v>
      </c>
      <c r="H20" s="69"/>
      <c r="I20" s="85" t="s">
        <v>178</v>
      </c>
      <c r="J20" s="85" t="s">
        <v>178</v>
      </c>
      <c r="K20" s="85" t="s">
        <v>178</v>
      </c>
      <c r="L20" s="85" t="s">
        <v>178</v>
      </c>
      <c r="M20" s="85" t="s">
        <v>178</v>
      </c>
    </row>
    <row r="21" ht="29" customHeight="1" spans="1:13">
      <c r="A21" s="73" t="s">
        <v>179</v>
      </c>
      <c r="B21" s="74">
        <f t="shared" si="7"/>
        <v>16</v>
      </c>
      <c r="C21" s="74">
        <f>D21-1</f>
        <v>16</v>
      </c>
      <c r="D21" s="71">
        <v>17</v>
      </c>
      <c r="E21" s="74">
        <f>D21</f>
        <v>17</v>
      </c>
      <c r="F21" s="74">
        <f>E21+1.5</f>
        <v>18.5</v>
      </c>
      <c r="G21" s="74">
        <f>F21</f>
        <v>18.5</v>
      </c>
      <c r="H21" s="69"/>
      <c r="I21" s="85"/>
      <c r="J21" s="85"/>
      <c r="K21" s="85"/>
      <c r="L21" s="85"/>
      <c r="M21" s="85"/>
    </row>
    <row r="22" spans="1:14">
      <c r="A22" s="79" t="s">
        <v>124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</row>
    <row r="23" ht="14.25" spans="1:14">
      <c r="A23" s="60" t="s">
        <v>183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</row>
    <row r="24" ht="14.25" spans="1:13">
      <c r="A24" s="80"/>
      <c r="B24" s="80"/>
      <c r="C24" s="80"/>
      <c r="D24" s="80"/>
      <c r="E24" s="80"/>
      <c r="F24" s="80"/>
      <c r="G24" s="80"/>
      <c r="H24" s="80"/>
      <c r="I24" s="79" t="s">
        <v>259</v>
      </c>
      <c r="J24" s="87"/>
      <c r="K24" s="79" t="s">
        <v>185</v>
      </c>
      <c r="L24" s="79"/>
      <c r="M24" s="79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C4" sqref="C4:F9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style="33" customWidth="1"/>
    <col min="6" max="6" width="14.3333333333333" customWidth="1"/>
    <col min="7" max="10" width="10" customWidth="1"/>
    <col min="11" max="11" width="9.16666666666667" style="52" customWidth="1"/>
    <col min="12" max="12" width="10.6666666666667" customWidth="1"/>
    <col min="13" max="13" width="10.6666666666667" style="52" customWidth="1"/>
  </cols>
  <sheetData>
    <row r="1" ht="29.25" spans="1:13">
      <c r="A1" s="3" t="s">
        <v>260</v>
      </c>
      <c r="B1" s="3"/>
      <c r="C1" s="3"/>
      <c r="D1" s="3"/>
      <c r="E1" s="34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261</v>
      </c>
      <c r="B2" s="5" t="s">
        <v>262</v>
      </c>
      <c r="C2" s="5" t="s">
        <v>263</v>
      </c>
      <c r="D2" s="5" t="s">
        <v>264</v>
      </c>
      <c r="E2" s="35" t="s">
        <v>265</v>
      </c>
      <c r="F2" s="5" t="s">
        <v>266</v>
      </c>
      <c r="G2" s="4" t="s">
        <v>267</v>
      </c>
      <c r="H2" s="4"/>
      <c r="I2" s="4" t="s">
        <v>268</v>
      </c>
      <c r="J2" s="4"/>
      <c r="K2" s="6" t="s">
        <v>269</v>
      </c>
      <c r="L2" s="58" t="s">
        <v>270</v>
      </c>
      <c r="M2" s="21" t="s">
        <v>271</v>
      </c>
    </row>
    <row r="3" s="1" customFormat="1" ht="16.5" spans="1:13">
      <c r="A3" s="4"/>
      <c r="B3" s="7"/>
      <c r="C3" s="7"/>
      <c r="D3" s="7"/>
      <c r="E3" s="53"/>
      <c r="F3" s="7"/>
      <c r="G3" s="4" t="s">
        <v>272</v>
      </c>
      <c r="H3" s="4" t="s">
        <v>273</v>
      </c>
      <c r="I3" s="4" t="s">
        <v>272</v>
      </c>
      <c r="J3" s="4" t="s">
        <v>273</v>
      </c>
      <c r="K3" s="8"/>
      <c r="L3" s="59"/>
      <c r="M3" s="22"/>
    </row>
    <row r="4" spans="1:13">
      <c r="A4" s="9">
        <v>1</v>
      </c>
      <c r="B4" s="378" t="s">
        <v>274</v>
      </c>
      <c r="C4" s="24">
        <v>18</v>
      </c>
      <c r="D4" s="379" t="s">
        <v>275</v>
      </c>
      <c r="E4" s="380" t="s">
        <v>276</v>
      </c>
      <c r="F4" s="12" t="s">
        <v>144</v>
      </c>
      <c r="G4" s="12">
        <v>0.2</v>
      </c>
      <c r="H4" s="12">
        <v>0.2</v>
      </c>
      <c r="I4" s="12">
        <v>0.3</v>
      </c>
      <c r="J4" s="12">
        <v>0.5</v>
      </c>
      <c r="K4" s="12">
        <f t="shared" ref="K4:K11" si="0">SUM(G4:J4)</f>
        <v>1.2</v>
      </c>
      <c r="L4" s="12" t="s">
        <v>277</v>
      </c>
      <c r="M4" s="12" t="s">
        <v>278</v>
      </c>
    </row>
    <row r="5" ht="22.5" spans="1:13">
      <c r="A5" s="9">
        <v>2</v>
      </c>
      <c r="B5" s="378" t="s">
        <v>274</v>
      </c>
      <c r="C5" s="12">
        <v>16</v>
      </c>
      <c r="D5" s="379" t="s">
        <v>275</v>
      </c>
      <c r="E5" s="381" t="s">
        <v>279</v>
      </c>
      <c r="F5" s="12" t="s">
        <v>144</v>
      </c>
      <c r="G5" s="12">
        <v>0.3</v>
      </c>
      <c r="H5" s="12">
        <v>0.2</v>
      </c>
      <c r="I5" s="12">
        <v>0.5</v>
      </c>
      <c r="J5" s="12">
        <v>0.5</v>
      </c>
      <c r="K5" s="12">
        <f t="shared" si="0"/>
        <v>1.5</v>
      </c>
      <c r="L5" s="12" t="s">
        <v>277</v>
      </c>
      <c r="M5" s="12" t="s">
        <v>278</v>
      </c>
    </row>
    <row r="6" ht="22.5" spans="1:13">
      <c r="A6" s="9">
        <v>3</v>
      </c>
      <c r="B6" s="378" t="s">
        <v>274</v>
      </c>
      <c r="C6" s="12">
        <v>33</v>
      </c>
      <c r="D6" s="379" t="s">
        <v>275</v>
      </c>
      <c r="E6" s="382" t="s">
        <v>280</v>
      </c>
      <c r="F6" s="12" t="s">
        <v>144</v>
      </c>
      <c r="G6" s="12">
        <v>0.2</v>
      </c>
      <c r="H6" s="12">
        <v>0.2</v>
      </c>
      <c r="I6" s="12">
        <v>0.2</v>
      </c>
      <c r="J6" s="12">
        <v>0.5</v>
      </c>
      <c r="K6" s="12">
        <f t="shared" si="0"/>
        <v>1.1</v>
      </c>
      <c r="L6" s="12" t="s">
        <v>277</v>
      </c>
      <c r="M6" s="12" t="s">
        <v>278</v>
      </c>
    </row>
    <row r="7" spans="1:13">
      <c r="A7" s="9">
        <v>4</v>
      </c>
      <c r="B7" s="378" t="s">
        <v>274</v>
      </c>
      <c r="C7" s="12">
        <v>111</v>
      </c>
      <c r="D7" s="379" t="s">
        <v>275</v>
      </c>
      <c r="E7" s="380" t="s">
        <v>276</v>
      </c>
      <c r="F7" s="12" t="s">
        <v>144</v>
      </c>
      <c r="G7" s="12">
        <v>0.2</v>
      </c>
      <c r="H7" s="12">
        <v>0.2</v>
      </c>
      <c r="I7" s="12">
        <v>0.4</v>
      </c>
      <c r="J7" s="12">
        <v>0.5</v>
      </c>
      <c r="K7" s="12">
        <f t="shared" si="0"/>
        <v>1.3</v>
      </c>
      <c r="L7" s="12" t="s">
        <v>277</v>
      </c>
      <c r="M7" s="12" t="s">
        <v>278</v>
      </c>
    </row>
    <row r="8" ht="22.5" spans="1:13">
      <c r="A8" s="9">
        <v>5</v>
      </c>
      <c r="B8" s="378" t="s">
        <v>281</v>
      </c>
      <c r="C8" s="12">
        <v>1960</v>
      </c>
      <c r="D8" s="383" t="s">
        <v>282</v>
      </c>
      <c r="E8" s="381" t="s">
        <v>279</v>
      </c>
      <c r="F8" s="12" t="s">
        <v>144</v>
      </c>
      <c r="G8" s="12">
        <v>0.3</v>
      </c>
      <c r="H8" s="12">
        <v>0.1</v>
      </c>
      <c r="I8" s="12">
        <v>0.2</v>
      </c>
      <c r="J8" s="12">
        <v>0.5</v>
      </c>
      <c r="K8" s="12">
        <f t="shared" si="0"/>
        <v>1.1</v>
      </c>
      <c r="L8" s="12" t="s">
        <v>277</v>
      </c>
      <c r="M8" s="12" t="s">
        <v>278</v>
      </c>
    </row>
    <row r="9" ht="22.5" spans="1:13">
      <c r="A9" s="9">
        <v>6</v>
      </c>
      <c r="B9" s="378" t="s">
        <v>281</v>
      </c>
      <c r="C9" s="12">
        <v>3330</v>
      </c>
      <c r="D9" s="383" t="s">
        <v>282</v>
      </c>
      <c r="E9" s="382" t="s">
        <v>280</v>
      </c>
      <c r="F9" s="12" t="s">
        <v>144</v>
      </c>
      <c r="G9" s="12">
        <v>0.3</v>
      </c>
      <c r="H9" s="12">
        <v>0.2</v>
      </c>
      <c r="I9" s="12">
        <v>0.5</v>
      </c>
      <c r="J9" s="12">
        <v>0.2</v>
      </c>
      <c r="K9" s="12">
        <f t="shared" si="0"/>
        <v>1.2</v>
      </c>
      <c r="L9" s="12" t="s">
        <v>277</v>
      </c>
      <c r="M9" s="12" t="s">
        <v>278</v>
      </c>
    </row>
    <row r="10" s="2" customFormat="1" ht="18.75" spans="1:13">
      <c r="A10" s="15" t="s">
        <v>283</v>
      </c>
      <c r="B10" s="16"/>
      <c r="C10" s="16"/>
      <c r="D10" s="16"/>
      <c r="E10" s="26"/>
      <c r="F10" s="18"/>
      <c r="G10" s="27"/>
      <c r="H10" s="15" t="s">
        <v>284</v>
      </c>
      <c r="I10" s="16"/>
      <c r="J10" s="16"/>
      <c r="K10" s="23"/>
      <c r="L10" s="56"/>
      <c r="M10" s="23"/>
    </row>
    <row r="11" ht="16.5" spans="1:13">
      <c r="A11" s="57" t="s">
        <v>285</v>
      </c>
      <c r="B11" s="57"/>
      <c r="C11" s="20"/>
      <c r="D11" s="20"/>
      <c r="E11" s="49"/>
      <c r="F11" s="20"/>
      <c r="G11" s="20"/>
      <c r="H11" s="20"/>
      <c r="I11" s="20"/>
      <c r="J11" s="20"/>
      <c r="K11" s="55"/>
      <c r="L11" s="20"/>
      <c r="M11" s="55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9 M10:M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2.面料缩率</vt:lpstr>
      <vt:lpstr>1.面料验布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2023-10-03T08:58:50Z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9A76448B09AA4BF58667FC667EC195F4</vt:lpwstr>
  </property>
</Properties>
</file>