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桌面文件\润安源23FW\TAMMFL91093\8-16首期\"/>
    </mc:Choice>
  </mc:AlternateContent>
  <xr:revisionPtr revIDLastSave="0" documentId="13_ncr:1_{31EDAB25-D22E-422B-942B-E1F5CAD72946}" xr6:coauthVersionLast="47" xr6:coauthVersionMax="47" xr10:uidLastSave="{00000000-0000-0000-0000-000000000000}"/>
  <bookViews>
    <workbookView xWindow="-120" yWindow="-120" windowWidth="20730" windowHeight="11160" tabRatio="843" activeTab="2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state="hidden" r:id="rId5"/>
    <sheet name="中期尺寸表" sheetId="14" state="hidden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3">首期尺寸表!$A$1:$P$28</definedName>
  </definedNames>
  <calcPr calcId="191029" concurrentCalc="0"/>
</workbook>
</file>

<file path=xl/calcChain.xml><?xml version="1.0" encoding="utf-8"?>
<calcChain xmlns="http://schemas.openxmlformats.org/spreadsheetml/2006/main">
  <c r="F20" i="6" l="1"/>
  <c r="G20" i="6"/>
  <c r="H20" i="6"/>
  <c r="D20" i="6"/>
  <c r="C20" i="6"/>
  <c r="B20" i="6"/>
  <c r="F19" i="6"/>
  <c r="G19" i="6"/>
  <c r="H19" i="6"/>
  <c r="D19" i="6"/>
  <c r="C19" i="6"/>
  <c r="B19" i="6"/>
  <c r="F18" i="6"/>
  <c r="G18" i="6"/>
  <c r="H18" i="6"/>
  <c r="D18" i="6"/>
  <c r="C18" i="6"/>
  <c r="B18" i="6"/>
  <c r="F17" i="6"/>
  <c r="G17" i="6"/>
  <c r="H17" i="6"/>
  <c r="D17" i="6"/>
  <c r="C17" i="6"/>
  <c r="B17" i="6"/>
  <c r="F16" i="6"/>
  <c r="G16" i="6"/>
  <c r="H16" i="6"/>
  <c r="D16" i="6"/>
  <c r="C16" i="6"/>
  <c r="B16" i="6"/>
  <c r="F15" i="6"/>
  <c r="G15" i="6"/>
  <c r="H15" i="6"/>
  <c r="D15" i="6"/>
  <c r="C15" i="6"/>
  <c r="B15" i="6"/>
  <c r="F14" i="6"/>
  <c r="G14" i="6"/>
  <c r="H14" i="6"/>
  <c r="D14" i="6"/>
  <c r="C14" i="6"/>
  <c r="B14" i="6"/>
  <c r="F13" i="6"/>
  <c r="G13" i="6"/>
  <c r="H13" i="6"/>
  <c r="D13" i="6"/>
  <c r="C13" i="6"/>
  <c r="B13" i="6"/>
  <c r="F12" i="6"/>
  <c r="G12" i="6"/>
  <c r="H12" i="6"/>
  <c r="D12" i="6"/>
  <c r="C12" i="6"/>
  <c r="B12" i="6"/>
  <c r="F11" i="6"/>
  <c r="G11" i="6"/>
  <c r="H11" i="6"/>
  <c r="D11" i="6"/>
  <c r="C11" i="6"/>
  <c r="B11" i="6"/>
  <c r="F10" i="6"/>
  <c r="G10" i="6"/>
  <c r="H10" i="6"/>
  <c r="D10" i="6"/>
  <c r="C10" i="6"/>
  <c r="B10" i="6"/>
  <c r="F9" i="6"/>
  <c r="G9" i="6"/>
  <c r="H9" i="6"/>
  <c r="D9" i="6"/>
  <c r="C9" i="6"/>
  <c r="B9" i="6"/>
  <c r="F8" i="6"/>
  <c r="G8" i="6"/>
  <c r="H8" i="6"/>
  <c r="D8" i="6"/>
  <c r="C8" i="6"/>
  <c r="B8" i="6"/>
  <c r="F7" i="6"/>
  <c r="G7" i="6"/>
  <c r="H7" i="6"/>
  <c r="D7" i="6"/>
  <c r="C7" i="6"/>
  <c r="B7" i="6"/>
  <c r="F6" i="6"/>
  <c r="G6" i="6"/>
  <c r="H6" i="6"/>
  <c r="D6" i="6"/>
  <c r="C6" i="6"/>
  <c r="B6" i="6"/>
  <c r="F5" i="6"/>
  <c r="G5" i="6"/>
  <c r="H5" i="6"/>
  <c r="D5" i="6"/>
  <c r="C5" i="6"/>
  <c r="B5" i="6"/>
  <c r="G2" i="6"/>
  <c r="B2" i="6"/>
  <c r="E3" i="5"/>
  <c r="J2" i="5"/>
  <c r="G2" i="5"/>
  <c r="E2" i="5"/>
  <c r="F16" i="13"/>
  <c r="G16" i="13"/>
  <c r="H16" i="13"/>
  <c r="D16" i="13"/>
  <c r="C16" i="13"/>
  <c r="B16" i="13"/>
  <c r="F15" i="13"/>
  <c r="G15" i="13"/>
  <c r="H15" i="13"/>
  <c r="D15" i="13"/>
  <c r="C15" i="13"/>
  <c r="B15" i="13"/>
  <c r="F14" i="13"/>
  <c r="G14" i="13"/>
  <c r="H14" i="13"/>
  <c r="D14" i="13"/>
  <c r="C14" i="13"/>
  <c r="B14" i="13"/>
  <c r="F13" i="13"/>
  <c r="G13" i="13"/>
  <c r="H13" i="13"/>
  <c r="D13" i="13"/>
  <c r="C13" i="13"/>
  <c r="B13" i="13"/>
  <c r="F12" i="13"/>
  <c r="G12" i="13"/>
  <c r="H12" i="13"/>
  <c r="D12" i="13"/>
  <c r="C12" i="13"/>
  <c r="B12" i="13"/>
  <c r="F11" i="13"/>
  <c r="G11" i="13"/>
  <c r="H11" i="13"/>
  <c r="D11" i="13"/>
  <c r="C11" i="13"/>
  <c r="B11" i="13"/>
  <c r="F10" i="13"/>
  <c r="G10" i="13"/>
  <c r="H10" i="13"/>
  <c r="D10" i="13"/>
  <c r="C10" i="13"/>
  <c r="B10" i="13"/>
  <c r="F9" i="13"/>
  <c r="G9" i="13"/>
  <c r="H9" i="13"/>
  <c r="D9" i="13"/>
  <c r="C9" i="13"/>
  <c r="B9" i="13"/>
  <c r="F8" i="13"/>
  <c r="G8" i="13"/>
  <c r="H8" i="13"/>
  <c r="D8" i="13"/>
  <c r="C8" i="13"/>
  <c r="B8" i="13"/>
  <c r="F7" i="13"/>
  <c r="G7" i="13"/>
  <c r="H7" i="13"/>
  <c r="D7" i="13"/>
  <c r="C7" i="13"/>
  <c r="B7" i="13"/>
  <c r="F6" i="13"/>
  <c r="G6" i="13"/>
  <c r="H6" i="13"/>
  <c r="D6" i="13"/>
  <c r="C6" i="13"/>
  <c r="B6" i="13"/>
</calcChain>
</file>

<file path=xl/sharedStrings.xml><?xml version="1.0" encoding="utf-8"?>
<sst xmlns="http://schemas.openxmlformats.org/spreadsheetml/2006/main" count="888" uniqueCount="376">
  <si>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</si>
  <si>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</si>
  <si>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</si>
  <si>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</si>
  <si>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</si>
  <si>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</si>
  <si>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</si>
  <si>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</si>
  <si>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</si>
  <si>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</si>
  <si>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</si>
  <si>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</si>
  <si>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</si>
  <si>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</si>
  <si>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</si>
  <si>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面料九宫格，缸差表，面料辅料缩率测试实物，（三样缺一不可）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</si>
  <si>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</si>
  <si>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</si>
  <si>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</si>
  <si>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</si>
  <si>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</si>
  <si>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</si>
  <si>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</si>
  <si>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</si>
  <si>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</si>
  <si>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</si>
  <si>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</si>
  <si>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</si>
  <si>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</si>
  <si>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</si>
  <si>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</si>
  <si>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</si>
  <si>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</si>
  <si>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</si>
  <si>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</si>
  <si>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</si>
  <si>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</si>
  <si>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</si>
  <si>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</si>
  <si>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</si>
  <si>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</si>
  <si>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</si>
  <si>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</si>
  <si>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</si>
  <si>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</si>
  <si>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</si>
  <si>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</si>
  <si>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</si>
  <si>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</si>
  <si>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</si>
  <si>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</si>
  <si>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</si>
  <si>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</si>
  <si>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青岛润安源智能科技</t>
  </si>
  <si>
    <t>生产工厂</t>
  </si>
  <si>
    <t>青岛锦川</t>
  </si>
  <si>
    <t>订单基础信息</t>
  </si>
  <si>
    <t>生产•出货进度</t>
  </si>
  <si>
    <t>指示•确认资料</t>
  </si>
  <si>
    <t>款号</t>
  </si>
  <si>
    <t>TAMMFL91093</t>
  </si>
  <si>
    <t>合同交期</t>
  </si>
  <si>
    <t>产前确认样</t>
  </si>
  <si>
    <t>有</t>
  </si>
  <si>
    <t>无</t>
  </si>
  <si>
    <t>品名</t>
  </si>
  <si>
    <t>南极带队服</t>
  </si>
  <si>
    <t>上线日</t>
  </si>
  <si>
    <t>原辅材料卡</t>
  </si>
  <si>
    <t>色/号型数</t>
  </si>
  <si>
    <t>黑色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</si>
  <si>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</si>
  <si>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</si>
  <si>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</si>
  <si>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</si>
  <si>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</si>
  <si>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</si>
  <si>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</si>
  <si>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</si>
  <si>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</si>
  <si>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</si>
  <si>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</si>
  <si>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</si>
  <si>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</si>
  <si>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</si>
  <si>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</si>
  <si>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</si>
  <si>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</si>
  <si>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</si>
  <si>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</si>
  <si>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</si>
  <si>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</si>
  <si>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</si>
  <si>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</si>
  <si>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</si>
  <si>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</si>
  <si>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</si>
  <si>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</si>
  <si>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</si>
  <si>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</si>
  <si>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</si>
  <si>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</si>
  <si>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</si>
  <si>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</si>
  <si>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</si>
  <si>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</si>
  <si>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</si>
  <si>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</si>
  <si>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</si>
  <si>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</si>
  <si>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</si>
  <si>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</si>
  <si>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</si>
  <si>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</si>
  <si>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</si>
  <si>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</si>
  <si>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</si>
  <si>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 500件+150件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</si>
  <si>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</si>
  <si>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</si>
  <si>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</si>
  <si>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</si>
  <si>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</si>
  <si>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1，套结线头不能热熔。</t>
  </si>
  <si>
    <t>2，裤鼻子固定针不可超针。</t>
  </si>
  <si>
    <t>3，腰袢翻吐，腰面偏松。</t>
  </si>
  <si>
    <t>4，脚口胶条激光。</t>
  </si>
  <si>
    <t>5，腰头内贴偏松，起皱。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</si>
  <si>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</si>
  <si>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</si>
  <si>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</si>
  <si>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</si>
  <si>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</si>
  <si>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</si>
  <si>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</si>
  <si>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品质部</t>
  </si>
  <si>
    <t>检验担当</t>
  </si>
  <si>
    <t>王宪敏</t>
  </si>
  <si>
    <t>查验时间</t>
  </si>
  <si>
    <t>工厂负责人</t>
  </si>
  <si>
    <t>张贵娟</t>
  </si>
  <si>
    <t>【整改结果】</t>
  </si>
  <si>
    <t>班组已经开始改善。</t>
  </si>
  <si>
    <t>复核时间</t>
  </si>
  <si>
    <t>QC规格测量表</t>
  </si>
  <si>
    <t>部位名称</t>
  </si>
  <si>
    <t>指示规格  FINAL SPEC</t>
  </si>
  <si>
    <t>样品规格  SAMPLE SPEC</t>
  </si>
  <si>
    <t>160/76B</t>
  </si>
  <si>
    <t>165/80B</t>
  </si>
  <si>
    <t>170/84B</t>
  </si>
  <si>
    <t>175/88B</t>
  </si>
  <si>
    <t>180/92B</t>
  </si>
  <si>
    <t>185/96B</t>
  </si>
  <si>
    <t>190/100B</t>
  </si>
  <si>
    <t>水洗前</t>
  </si>
  <si>
    <t>水洗后</t>
  </si>
  <si>
    <t>裤外侧长</t>
  </si>
  <si>
    <t>103.5</t>
  </si>
  <si>
    <t>内裆长</t>
  </si>
  <si>
    <t>腰围（平量）</t>
  </si>
  <si>
    <t>90</t>
  </si>
  <si>
    <t>腰围（拉量）</t>
  </si>
  <si>
    <t>臀围</t>
  </si>
  <si>
    <t>110</t>
  </si>
  <si>
    <t>腿围/2</t>
  </si>
  <si>
    <t>34</t>
  </si>
  <si>
    <t>膝围/2</t>
  </si>
  <si>
    <t>25.5</t>
  </si>
  <si>
    <t>25</t>
  </si>
  <si>
    <t>脚口/2（长裤）</t>
  </si>
  <si>
    <t>21</t>
  </si>
  <si>
    <t>前裆高</t>
  </si>
  <si>
    <t>后裆高</t>
  </si>
  <si>
    <t>前裆长</t>
  </si>
  <si>
    <t>29</t>
  </si>
  <si>
    <t>后裆长</t>
  </si>
  <si>
    <t>45</t>
  </si>
  <si>
    <t>总裆宽</t>
  </si>
  <si>
    <t>前门襟长</t>
  </si>
  <si>
    <t>14.5</t>
  </si>
  <si>
    <t>前插袋</t>
  </si>
  <si>
    <t>17</t>
  </si>
  <si>
    <t>腰头高</t>
  </si>
  <si>
    <t>4.5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</si>
  <si>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</si>
  <si>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</si>
  <si>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</si>
  <si>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</si>
  <si>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</si>
  <si>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</si>
  <si>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</si>
  <si>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</si>
  <si>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</si>
  <si>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</si>
  <si>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</si>
  <si>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</si>
  <si>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</si>
  <si>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</si>
  <si>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</si>
  <si>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</si>
  <si>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</si>
  <si>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服装品控部</t>
  </si>
  <si>
    <t>QC出货报告书</t>
  </si>
  <si>
    <t>大货订单</t>
  </si>
  <si>
    <t>产品名称</t>
  </si>
  <si>
    <t>合同日期</t>
  </si>
  <si>
    <t>检验资料确认</t>
  </si>
  <si>
    <t>交货形式</t>
  </si>
  <si>
    <t>天津仓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</si>
  <si>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</si>
  <si>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</si>
  <si>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</si>
  <si>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</si>
  <si>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</si>
  <si>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</si>
  <si>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</si>
  <si>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</si>
  <si>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</si>
  <si>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</si>
  <si>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</si>
  <si>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</si>
  <si>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</si>
  <si>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</si>
  <si>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</si>
  <si>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</si>
  <si>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</si>
  <si>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</si>
  <si>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</si>
  <si>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</si>
  <si>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</si>
  <si>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</si>
  <si>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</si>
  <si>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</si>
  <si>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</si>
  <si>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</si>
  <si>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</si>
  <si>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</si>
  <si>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</si>
  <si>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①成品完成比例（5%）：</t>
  </si>
  <si>
    <t>②检验明细：检查13件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</si>
  <si>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</si>
  <si>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</si>
  <si>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</si>
  <si>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</si>
  <si>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</si>
  <si>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</si>
  <si>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</si>
  <si>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</si>
  <si>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</si>
  <si>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</si>
  <si>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</si>
  <si>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</si>
  <si>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</si>
  <si>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</si>
  <si>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</si>
  <si>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</si>
  <si>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</si>
  <si>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</si>
  <si>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</si>
  <si>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</si>
  <si>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</si>
  <si>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</si>
  <si>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</si>
  <si>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</si>
  <si>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</si>
  <si>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</si>
  <si>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</si>
  <si>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</si>
  <si>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FW11360</t>
  </si>
  <si>
    <t>合格</t>
  </si>
  <si>
    <t>YES</t>
  </si>
  <si>
    <t>制表时间：2023年7月26日</t>
  </si>
  <si>
    <t>测试人签名：李红尘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</si>
  <si>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</si>
  <si>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</si>
  <si>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</si>
  <si>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</si>
  <si>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</si>
  <si>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</si>
  <si>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</si>
  <si>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</si>
  <si>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</si>
  <si>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1#</t>
  </si>
  <si>
    <t>1/0.5</t>
  </si>
  <si>
    <t>1/0.4</t>
  </si>
  <si>
    <t>2#</t>
  </si>
  <si>
    <t>3#</t>
  </si>
  <si>
    <t>测试人签名：刘珍珍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</si>
  <si>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</si>
  <si>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</si>
  <si>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</si>
  <si>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</si>
  <si>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</si>
  <si>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</si>
  <si>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</si>
  <si>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</si>
  <si>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</si>
  <si>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</si>
  <si>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</si>
  <si>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r>
      <rPr>
        <sz val="10.5"/>
        <color rgb="FF666666"/>
        <rFont val="微软雅黑"/>
        <family val="2"/>
        <charset val="134"/>
      </rPr>
      <t>YK00028</t>
    </r>
  </si>
  <si>
    <t>3号尼龙正尾拉链</t>
  </si>
  <si>
    <r>
      <rPr>
        <sz val="10.5"/>
        <color rgb="FF666666"/>
        <rFont val="微软雅黑"/>
        <family val="2"/>
        <charset val="134"/>
      </rPr>
      <t>XJ00002</t>
    </r>
  </si>
  <si>
    <t>橡筋绳</t>
  </si>
  <si>
    <r>
      <rPr>
        <sz val="10.5"/>
        <color rgb="FF666666"/>
        <rFont val="微软雅黑"/>
        <family val="2"/>
        <charset val="134"/>
      </rPr>
      <t>ZD00014</t>
    </r>
  </si>
  <si>
    <t>订卡织带</t>
  </si>
  <si>
    <r>
      <rPr>
        <sz val="10.5"/>
        <color rgb="FF666666"/>
        <rFont val="微软雅黑"/>
        <family val="2"/>
        <charset val="134"/>
      </rPr>
      <t>SJ00044</t>
    </r>
  </si>
  <si>
    <t>松紧带</t>
  </si>
  <si>
    <r>
      <rPr>
        <sz val="10.5"/>
        <color rgb="FF666666"/>
        <rFont val="微软雅黑"/>
        <family val="2"/>
        <charset val="134"/>
      </rPr>
      <t>MS00071</t>
    </r>
  </si>
  <si>
    <t>魔术贴</t>
  </si>
  <si>
    <t>物料6</t>
  </si>
  <si>
    <t>物料7</t>
  </si>
  <si>
    <t>物料8</t>
  </si>
  <si>
    <t>物料9</t>
  </si>
  <si>
    <t>物料10</t>
  </si>
  <si>
    <r>
      <rPr>
        <sz val="10.5"/>
        <color rgb="FF666666"/>
        <rFont val="微软雅黑"/>
        <family val="2"/>
        <charset val="134"/>
      </rPr>
      <t>FZ00011</t>
    </r>
  </si>
  <si>
    <t>气眼</t>
  </si>
  <si>
    <r>
      <rPr>
        <sz val="10.5"/>
        <color rgb="FF666666"/>
        <rFont val="微软雅黑"/>
        <family val="2"/>
        <charset val="134"/>
      </rPr>
      <t>SK00054</t>
    </r>
  </si>
  <si>
    <t>裤钩</t>
  </si>
  <si>
    <r>
      <rPr>
        <sz val="10.5"/>
        <color rgb="FF666666"/>
        <rFont val="微软雅黑"/>
        <family val="2"/>
        <charset val="134"/>
      </rPr>
      <t>LP00098</t>
    </r>
  </si>
  <si>
    <t>拉袢</t>
  </si>
  <si>
    <r>
      <rPr>
        <sz val="10.5"/>
        <color rgb="FF666666"/>
        <rFont val="微软雅黑"/>
        <family val="2"/>
        <charset val="134"/>
      </rPr>
      <t>ZM00056</t>
    </r>
  </si>
  <si>
    <t>主唛</t>
  </si>
  <si>
    <r>
      <rPr>
        <sz val="10.5"/>
        <color rgb="FF666666"/>
        <rFont val="微软雅黑"/>
        <family val="2"/>
        <charset val="134"/>
      </rPr>
      <t>ZM00057</t>
    </r>
  </si>
  <si>
    <t>尺码标</t>
  </si>
  <si>
    <t>洗测2次</t>
  </si>
  <si>
    <r>
      <rPr>
        <sz val="10.5"/>
        <color rgb="FF666666"/>
        <rFont val="微软雅黑"/>
        <family val="2"/>
        <charset val="134"/>
      </rPr>
      <t>BZ00035-001</t>
    </r>
  </si>
  <si>
    <t>洗标</t>
  </si>
  <si>
    <t>洗测3次</t>
  </si>
  <si>
    <t>洗测4次</t>
  </si>
  <si>
    <t>洗测5次</t>
  </si>
  <si>
    <t>制表时间：</t>
  </si>
  <si>
    <t>测试人签名：毕淑欣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</si>
  <si>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</si>
  <si>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</si>
  <si>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</si>
  <si>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</si>
  <si>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</si>
  <si>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</si>
  <si>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</si>
  <si>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</si>
  <si>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1.3cm&amp;2.2cm 压胶条</t>
  </si>
  <si>
    <t>灰色</t>
  </si>
  <si>
    <t>8月9日9:00</t>
  </si>
  <si>
    <t>8月9日14:00</t>
  </si>
  <si>
    <t>8月10日9:00</t>
  </si>
  <si>
    <t>8月10日14:01</t>
  </si>
  <si>
    <t>8月11日9:02</t>
  </si>
  <si>
    <t>8月11日14:02</t>
  </si>
  <si>
    <t>8月12日9:03</t>
  </si>
  <si>
    <t>8月12日14:03</t>
  </si>
  <si>
    <t>8月14日9:03</t>
  </si>
  <si>
    <t>8月14日14:03</t>
  </si>
  <si>
    <t>制表时间：2023年8月9日</t>
  </si>
  <si>
    <t>测试人签名：许晓薇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</si>
  <si>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</si>
  <si>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</si>
  <si>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</si>
  <si>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</si>
  <si>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</si>
  <si>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</si>
  <si>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绣花</t>
  </si>
  <si>
    <t>制表时间：2023年7月24日</t>
  </si>
  <si>
    <t>测试人签名：李美丽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</si>
  <si>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</si>
  <si>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</si>
  <si>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</si>
  <si>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</si>
  <si>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</si>
  <si>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XJ00002</t>
  </si>
  <si>
    <t>上海锦湾</t>
  </si>
  <si>
    <t>SJ00044</t>
  </si>
  <si>
    <t>测试人签名：肖鹭鹤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</si>
  <si>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</si>
  <si>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南极订单</t>
    <phoneticPr fontId="49" type="noConversion"/>
  </si>
  <si>
    <t>裁清</t>
    <phoneticPr fontId="4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</si>
</sst>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0.00_);[Red]\(0.00\)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0000"/>
      <name val="微软雅黑"/>
      <charset val="134"/>
    </font>
    <font>
      <sz val="11"/>
      <color indexed="8"/>
      <name val="微软雅黑"/>
      <charset val="134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.5"/>
      <color rgb="FF666666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sz val="12"/>
      <name val="宋体"/>
      <family val="3"/>
      <charset val="134"/>
    </font>
    <font>
      <sz val="12"/>
      <color theme="1"/>
      <name val="微软雅黑"/>
      <family val="2"/>
      <charset val="134"/>
    </font>
    <font>
      <sz val="11"/>
      <name val="仿宋_GB2312"/>
      <charset val="134"/>
    </font>
    <font>
      <b/>
      <i/>
      <sz val="12"/>
      <color theme="1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sz val="12"/>
      <color theme="1"/>
      <name val="仿宋_GB2312"/>
      <charset val="134"/>
    </font>
    <font>
      <sz val="14"/>
      <name val="华文楷体"/>
      <family val="3"/>
      <charset val="134"/>
    </font>
    <font>
      <b/>
      <sz val="11"/>
      <name val="仿宋_GB2312"/>
      <charset val="134"/>
    </font>
    <font>
      <sz val="12"/>
      <name val="华文楷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仿宋_GB231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.5"/>
      <color rgb="FF666666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44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44" fillId="0" borderId="0">
      <alignment vertical="center"/>
    </xf>
    <xf numFmtId="0" fontId="21" fillId="0" borderId="0">
      <alignment vertical="center"/>
    </xf>
    <xf numFmtId="0" fontId="5" fillId="0" borderId="0">
      <alignment horizontal="center" vertical="center"/>
    </xf>
  </cellStyleXfs>
  <cellXfs count="44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6" fillId="0" borderId="6" xfId="7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20" fontId="0" fillId="3" borderId="2" xfId="0" applyNumberFormat="1" applyFill="1" applyBorder="1" applyAlignment="1">
      <alignment horizontal="center"/>
    </xf>
    <xf numFmtId="0" fontId="0" fillId="3" borderId="2" xfId="0" applyFill="1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9" fillId="0" borderId="6" xfId="0" applyFont="1" applyBorder="1" applyAlignment="1">
      <alignment horizontal="center" vertical="center"/>
    </xf>
    <xf numFmtId="0" fontId="12" fillId="0" borderId="0" xfId="0" applyFont="1"/>
    <xf numFmtId="178" fontId="0" fillId="3" borderId="2" xfId="0" applyNumberFormat="1" applyFill="1" applyBorder="1" applyAlignment="1">
      <alignment horizontal="center"/>
    </xf>
    <xf numFmtId="0" fontId="0" fillId="4" borderId="0" xfId="0" applyFill="1" applyAlignment="1">
      <alignment vertical="center"/>
    </xf>
    <xf numFmtId="0" fontId="8" fillId="4" borderId="6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13" fillId="3" borderId="0" xfId="4" applyFont="1" applyFill="1"/>
    <xf numFmtId="0" fontId="14" fillId="3" borderId="10" xfId="3" applyFont="1" applyFill="1" applyBorder="1" applyAlignment="1">
      <alignment horizontal="left" vertical="center"/>
    </xf>
    <xf numFmtId="0" fontId="15" fillId="0" borderId="11" xfId="3" applyFont="1" applyBorder="1">
      <alignment vertical="center"/>
    </xf>
    <xf numFmtId="0" fontId="15" fillId="0" borderId="12" xfId="3" applyFont="1" applyBorder="1">
      <alignment vertical="center"/>
    </xf>
    <xf numFmtId="0" fontId="15" fillId="0" borderId="13" xfId="3" applyFont="1" applyBorder="1">
      <alignment vertical="center"/>
    </xf>
    <xf numFmtId="0" fontId="14" fillId="3" borderId="14" xfId="3" applyFont="1" applyFill="1" applyBorder="1">
      <alignment vertical="center"/>
    </xf>
    <xf numFmtId="0" fontId="16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7" fillId="5" borderId="2" xfId="0" applyFont="1" applyFill="1" applyBorder="1" applyAlignment="1">
      <alignment horizontal="center"/>
    </xf>
    <xf numFmtId="0" fontId="16" fillId="5" borderId="2" xfId="0" applyFont="1" applyFill="1" applyBorder="1" applyAlignment="1">
      <alignment horizontal="center"/>
    </xf>
    <xf numFmtId="0" fontId="18" fillId="0" borderId="4" xfId="0" applyFont="1" applyBorder="1" applyAlignment="1">
      <alignment horizontal="left"/>
    </xf>
    <xf numFmtId="0" fontId="18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18" fillId="3" borderId="4" xfId="0" applyFont="1" applyFill="1" applyBorder="1" applyAlignment="1">
      <alignment horizontal="left" vertical="center"/>
    </xf>
    <xf numFmtId="0" fontId="18" fillId="0" borderId="7" xfId="0" applyFont="1" applyBorder="1" applyAlignment="1">
      <alignment horizontal="center" vertical="center"/>
    </xf>
    <xf numFmtId="0" fontId="19" fillId="0" borderId="2" xfId="1" applyFont="1" applyBorder="1" applyAlignment="1">
      <alignment horizontal="center"/>
    </xf>
    <xf numFmtId="178" fontId="19" fillId="0" borderId="2" xfId="1" applyNumberFormat="1" applyFont="1" applyBorder="1" applyAlignment="1">
      <alignment horizontal="center"/>
    </xf>
    <xf numFmtId="178" fontId="20" fillId="0" borderId="2" xfId="1" applyNumberFormat="1" applyFont="1" applyBorder="1" applyAlignment="1">
      <alignment horizontal="center"/>
    </xf>
    <xf numFmtId="0" fontId="19" fillId="0" borderId="2" xfId="1" applyFont="1" applyBorder="1" applyAlignment="1">
      <alignment horizontal="center" wrapText="1"/>
    </xf>
    <xf numFmtId="0" fontId="21" fillId="0" borderId="2" xfId="1" applyFont="1" applyBorder="1" applyAlignment="1">
      <alignment horizontal="center"/>
    </xf>
    <xf numFmtId="178" fontId="19" fillId="6" borderId="2" xfId="1" applyNumberFormat="1" applyFont="1" applyFill="1" applyBorder="1" applyAlignment="1">
      <alignment horizontal="center"/>
    </xf>
    <xf numFmtId="178" fontId="20" fillId="6" borderId="2" xfId="1" applyNumberFormat="1" applyFont="1" applyFill="1" applyBorder="1" applyAlignment="1">
      <alignment horizontal="center"/>
    </xf>
    <xf numFmtId="178" fontId="19" fillId="0" borderId="2" xfId="1" applyNumberFormat="1" applyFont="1" applyBorder="1" applyAlignment="1">
      <alignment horizontal="center" vertical="center"/>
    </xf>
    <xf numFmtId="178" fontId="20" fillId="0" borderId="2" xfId="1" applyNumberFormat="1" applyFont="1" applyBorder="1" applyAlignment="1">
      <alignment horizontal="center" vertical="center"/>
    </xf>
    <xf numFmtId="0" fontId="13" fillId="3" borderId="17" xfId="4" applyFont="1" applyFill="1" applyBorder="1"/>
    <xf numFmtId="49" fontId="13" fillId="3" borderId="11" xfId="5" applyNumberFormat="1" applyFont="1" applyFill="1" applyBorder="1" applyAlignment="1">
      <alignment horizontal="center" vertical="center"/>
    </xf>
    <xf numFmtId="49" fontId="13" fillId="3" borderId="11" xfId="5" applyNumberFormat="1" applyFont="1" applyFill="1" applyBorder="1" applyAlignment="1">
      <alignment horizontal="right" vertical="center"/>
    </xf>
    <xf numFmtId="0" fontId="13" fillId="3" borderId="18" xfId="4" applyFont="1" applyFill="1" applyBorder="1"/>
    <xf numFmtId="49" fontId="13" fillId="3" borderId="19" xfId="4" applyNumberFormat="1" applyFont="1" applyFill="1" applyBorder="1" applyAlignment="1">
      <alignment horizontal="center"/>
    </xf>
    <xf numFmtId="49" fontId="13" fillId="3" borderId="19" xfId="4" applyNumberFormat="1" applyFont="1" applyFill="1" applyBorder="1" applyAlignment="1">
      <alignment horizontal="right"/>
    </xf>
    <xf numFmtId="49" fontId="13" fillId="3" borderId="19" xfId="4" applyNumberFormat="1" applyFont="1" applyFill="1" applyBorder="1" applyAlignment="1">
      <alignment horizontal="right" vertical="center"/>
    </xf>
    <xf numFmtId="0" fontId="14" fillId="3" borderId="0" xfId="4" applyFont="1" applyFill="1"/>
    <xf numFmtId="0" fontId="0" fillId="3" borderId="0" xfId="5" applyFont="1" applyFill="1">
      <alignment vertical="center"/>
    </xf>
    <xf numFmtId="0" fontId="14" fillId="3" borderId="14" xfId="3" applyFont="1" applyFill="1" applyBorder="1" applyAlignment="1">
      <alignment horizontal="left" vertical="center"/>
    </xf>
    <xf numFmtId="0" fontId="13" fillId="3" borderId="2" xfId="4" applyFont="1" applyFill="1" applyBorder="1" applyAlignment="1">
      <alignment horizontal="center" vertical="center"/>
    </xf>
    <xf numFmtId="0" fontId="13" fillId="3" borderId="8" xfId="4" applyFont="1" applyFill="1" applyBorder="1" applyAlignment="1">
      <alignment horizontal="center" vertical="center"/>
    </xf>
    <xf numFmtId="178" fontId="15" fillId="3" borderId="2" xfId="0" applyNumberFormat="1" applyFont="1" applyFill="1" applyBorder="1" applyAlignment="1">
      <alignment horizontal="center"/>
    </xf>
    <xf numFmtId="0" fontId="14" fillId="3" borderId="2" xfId="5" applyFont="1" applyFill="1" applyBorder="1" applyAlignment="1">
      <alignment horizontal="center" vertical="center"/>
    </xf>
    <xf numFmtId="0" fontId="14" fillId="3" borderId="21" xfId="5" applyFont="1" applyFill="1" applyBorder="1" applyAlignment="1">
      <alignment horizontal="center" vertical="center"/>
    </xf>
    <xf numFmtId="178" fontId="19" fillId="3" borderId="2" xfId="1" applyNumberFormat="1" applyFont="1" applyFill="1" applyBorder="1" applyAlignment="1">
      <alignment horizontal="center"/>
    </xf>
    <xf numFmtId="49" fontId="13" fillId="3" borderId="2" xfId="5" applyNumberFormat="1" applyFont="1" applyFill="1" applyBorder="1" applyAlignment="1">
      <alignment horizontal="center" vertical="center"/>
    </xf>
    <xf numFmtId="49" fontId="14" fillId="3" borderId="2" xfId="5" applyNumberFormat="1" applyFont="1" applyFill="1" applyBorder="1" applyAlignment="1">
      <alignment horizontal="center" vertical="center"/>
    </xf>
    <xf numFmtId="49" fontId="14" fillId="3" borderId="22" xfId="5" applyNumberFormat="1" applyFont="1" applyFill="1" applyBorder="1" applyAlignment="1">
      <alignment horizontal="center" vertical="center"/>
    </xf>
    <xf numFmtId="49" fontId="13" fillId="3" borderId="23" xfId="5" applyNumberFormat="1" applyFont="1" applyFill="1" applyBorder="1" applyAlignment="1">
      <alignment horizontal="center" vertical="center"/>
    </xf>
    <xf numFmtId="49" fontId="22" fillId="3" borderId="2" xfId="5" applyNumberFormat="1" applyFont="1" applyFill="1" applyBorder="1" applyAlignment="1">
      <alignment horizontal="center" vertical="center"/>
    </xf>
    <xf numFmtId="49" fontId="13" fillId="3" borderId="24" xfId="5" applyNumberFormat="1" applyFont="1" applyFill="1" applyBorder="1" applyAlignment="1">
      <alignment horizontal="center" vertical="center"/>
    </xf>
    <xf numFmtId="49" fontId="14" fillId="3" borderId="24" xfId="5" applyNumberFormat="1" applyFont="1" applyFill="1" applyBorder="1" applyAlignment="1">
      <alignment horizontal="center" vertical="center"/>
    </xf>
    <xf numFmtId="178" fontId="23" fillId="3" borderId="2" xfId="1" applyNumberFormat="1" applyFont="1" applyFill="1" applyBorder="1" applyAlignment="1">
      <alignment horizontal="center"/>
    </xf>
    <xf numFmtId="178" fontId="19" fillId="3" borderId="2" xfId="1" applyNumberFormat="1" applyFont="1" applyFill="1" applyBorder="1" applyAlignment="1">
      <alignment horizontal="center" vertical="center"/>
    </xf>
    <xf numFmtId="49" fontId="24" fillId="3" borderId="2" xfId="5" applyNumberFormat="1" applyFont="1" applyFill="1" applyBorder="1" applyAlignment="1">
      <alignment horizontal="center" vertical="center"/>
    </xf>
    <xf numFmtId="49" fontId="13" fillId="3" borderId="25" xfId="5" applyNumberFormat="1" applyFont="1" applyFill="1" applyBorder="1" applyAlignment="1">
      <alignment horizontal="center" vertical="center"/>
    </xf>
    <xf numFmtId="49" fontId="13" fillId="3" borderId="26" xfId="4" applyNumberFormat="1" applyFont="1" applyFill="1" applyBorder="1" applyAlignment="1">
      <alignment horizontal="center"/>
    </xf>
    <xf numFmtId="49" fontId="13" fillId="3" borderId="28" xfId="4" applyNumberFormat="1" applyFont="1" applyFill="1" applyBorder="1" applyAlignment="1">
      <alignment horizontal="center"/>
    </xf>
    <xf numFmtId="49" fontId="13" fillId="3" borderId="29" xfId="4" applyNumberFormat="1" applyFont="1" applyFill="1" applyBorder="1" applyAlignment="1">
      <alignment horizontal="center"/>
    </xf>
    <xf numFmtId="49" fontId="13" fillId="3" borderId="29" xfId="5" applyNumberFormat="1" applyFont="1" applyFill="1" applyBorder="1" applyAlignment="1">
      <alignment horizontal="center" vertical="center"/>
    </xf>
    <xf numFmtId="49" fontId="13" fillId="3" borderId="30" xfId="4" applyNumberFormat="1" applyFont="1" applyFill="1" applyBorder="1" applyAlignment="1">
      <alignment horizontal="center"/>
    </xf>
    <xf numFmtId="14" fontId="14" fillId="3" borderId="0" xfId="4" applyNumberFormat="1" applyFont="1" applyFill="1"/>
    <xf numFmtId="0" fontId="21" fillId="0" borderId="0" xfId="3" applyAlignment="1">
      <alignment horizontal="left" vertical="center"/>
    </xf>
    <xf numFmtId="0" fontId="26" fillId="0" borderId="32" xfId="3" applyFont="1" applyBorder="1" applyAlignment="1">
      <alignment horizontal="left" vertical="center"/>
    </xf>
    <xf numFmtId="0" fontId="26" fillId="0" borderId="33" xfId="3" applyFont="1" applyBorder="1" applyAlignment="1">
      <alignment horizontal="center" vertical="center"/>
    </xf>
    <xf numFmtId="0" fontId="27" fillId="0" borderId="33" xfId="3" applyFont="1" applyBorder="1">
      <alignment vertical="center"/>
    </xf>
    <xf numFmtId="0" fontId="26" fillId="0" borderId="33" xfId="3" applyFont="1" applyBorder="1">
      <alignment vertical="center"/>
    </xf>
    <xf numFmtId="0" fontId="26" fillId="0" borderId="34" xfId="3" applyFont="1" applyBorder="1">
      <alignment vertical="center"/>
    </xf>
    <xf numFmtId="0" fontId="15" fillId="0" borderId="11" xfId="3" applyFont="1" applyBorder="1" applyAlignment="1">
      <alignment horizontal="center" vertical="center"/>
    </xf>
    <xf numFmtId="0" fontId="26" fillId="0" borderId="11" xfId="3" applyFont="1" applyBorder="1">
      <alignment vertical="center"/>
    </xf>
    <xf numFmtId="0" fontId="26" fillId="0" borderId="34" xfId="3" applyFont="1" applyBorder="1" applyAlignment="1">
      <alignment horizontal="left" vertical="center"/>
    </xf>
    <xf numFmtId="0" fontId="15" fillId="0" borderId="11" xfId="3" applyFont="1" applyBorder="1" applyAlignment="1">
      <alignment horizontal="right" vertical="center"/>
    </xf>
    <xf numFmtId="0" fontId="26" fillId="0" borderId="11" xfId="3" applyFont="1" applyBorder="1" applyAlignment="1">
      <alignment horizontal="left" vertical="center"/>
    </xf>
    <xf numFmtId="0" fontId="26" fillId="0" borderId="35" xfId="3" applyFont="1" applyBorder="1">
      <alignment vertical="center"/>
    </xf>
    <xf numFmtId="0" fontId="26" fillId="0" borderId="36" xfId="3" applyFont="1" applyBorder="1">
      <alignment vertical="center"/>
    </xf>
    <xf numFmtId="0" fontId="27" fillId="0" borderId="36" xfId="3" applyFont="1" applyBorder="1">
      <alignment vertical="center"/>
    </xf>
    <xf numFmtId="0" fontId="27" fillId="0" borderId="36" xfId="3" applyFont="1" applyBorder="1" applyAlignment="1">
      <alignment horizontal="left" vertical="center"/>
    </xf>
    <xf numFmtId="0" fontId="26" fillId="0" borderId="0" xfId="3" applyFont="1">
      <alignment vertical="center"/>
    </xf>
    <xf numFmtId="0" fontId="27" fillId="0" borderId="0" xfId="3" applyFont="1">
      <alignment vertical="center"/>
    </xf>
    <xf numFmtId="0" fontId="27" fillId="0" borderId="0" xfId="3" applyFont="1" applyAlignment="1">
      <alignment horizontal="left" vertical="center"/>
    </xf>
    <xf numFmtId="0" fontId="26" fillId="0" borderId="32" xfId="3" applyFont="1" applyBorder="1">
      <alignment vertical="center"/>
    </xf>
    <xf numFmtId="0" fontId="27" fillId="0" borderId="11" xfId="3" applyFont="1" applyBorder="1" applyAlignment="1">
      <alignment horizontal="left" vertical="center"/>
    </xf>
    <xf numFmtId="0" fontId="27" fillId="0" borderId="11" xfId="3" applyFont="1" applyBorder="1">
      <alignment vertical="center"/>
    </xf>
    <xf numFmtId="0" fontId="26" fillId="0" borderId="33" xfId="3" applyFont="1" applyBorder="1" applyAlignment="1">
      <alignment horizontal="left" vertical="center"/>
    </xf>
    <xf numFmtId="0" fontId="26" fillId="0" borderId="35" xfId="3" applyFont="1" applyBorder="1" applyAlignment="1">
      <alignment horizontal="left" vertical="center"/>
    </xf>
    <xf numFmtId="58" fontId="27" fillId="0" borderId="36" xfId="3" applyNumberFormat="1" applyFont="1" applyBorder="1">
      <alignment vertical="center"/>
    </xf>
    <xf numFmtId="0" fontId="27" fillId="0" borderId="13" xfId="3" applyFont="1" applyBorder="1" applyAlignment="1">
      <alignment horizontal="left" vertical="center"/>
    </xf>
    <xf numFmtId="0" fontId="27" fillId="0" borderId="47" xfId="3" applyFont="1" applyBorder="1" applyAlignment="1">
      <alignment horizontal="left" vertical="center"/>
    </xf>
    <xf numFmtId="0" fontId="26" fillId="0" borderId="13" xfId="3" applyFont="1" applyBorder="1" applyAlignment="1">
      <alignment horizontal="left" vertical="center"/>
    </xf>
    <xf numFmtId="178" fontId="28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9" fillId="3" borderId="2" xfId="0" applyFont="1" applyFill="1" applyBorder="1" applyAlignment="1">
      <alignment horizontal="left"/>
    </xf>
    <xf numFmtId="178" fontId="15" fillId="3" borderId="2" xfId="1" applyNumberFormat="1" applyFont="1" applyFill="1" applyBorder="1" applyAlignment="1">
      <alignment horizontal="center"/>
    </xf>
    <xf numFmtId="178" fontId="19" fillId="3" borderId="2" xfId="0" applyNumberFormat="1" applyFont="1" applyFill="1" applyBorder="1" applyAlignment="1">
      <alignment horizontal="center"/>
    </xf>
    <xf numFmtId="0" fontId="15" fillId="3" borderId="2" xfId="1" applyFont="1" applyFill="1" applyBorder="1" applyAlignment="1">
      <alignment horizontal="center"/>
    </xf>
    <xf numFmtId="0" fontId="29" fillId="0" borderId="53" xfId="3" applyFont="1" applyBorder="1" applyAlignment="1">
      <alignment horizontal="left" vertical="center"/>
    </xf>
    <xf numFmtId="0" fontId="28" fillId="0" borderId="54" xfId="3" applyFont="1" applyBorder="1" applyAlignment="1">
      <alignment horizontal="left" vertical="center"/>
    </xf>
    <xf numFmtId="0" fontId="28" fillId="0" borderId="32" xfId="3" applyFont="1" applyBorder="1" applyAlignment="1">
      <alignment horizontal="center" vertical="center"/>
    </xf>
    <xf numFmtId="0" fontId="28" fillId="0" borderId="33" xfId="3" applyFont="1" applyBorder="1" applyAlignment="1">
      <alignment horizontal="center" vertical="center"/>
    </xf>
    <xf numFmtId="0" fontId="28" fillId="0" borderId="34" xfId="3" applyFont="1" applyBorder="1" applyAlignment="1">
      <alignment horizontal="left" vertical="center"/>
    </xf>
    <xf numFmtId="0" fontId="28" fillId="0" borderId="11" xfId="3" applyFont="1" applyBorder="1" applyAlignment="1">
      <alignment horizontal="left" vertical="center"/>
    </xf>
    <xf numFmtId="0" fontId="28" fillId="0" borderId="34" xfId="3" applyFont="1" applyBorder="1">
      <alignment vertical="center"/>
    </xf>
    <xf numFmtId="0" fontId="28" fillId="0" borderId="34" xfId="3" applyFont="1" applyBorder="1" applyAlignment="1">
      <alignment horizontal="center" vertical="center"/>
    </xf>
    <xf numFmtId="0" fontId="15" fillId="0" borderId="34" xfId="3" applyFont="1" applyBorder="1" applyAlignment="1">
      <alignment horizontal="left" vertical="center"/>
    </xf>
    <xf numFmtId="0" fontId="28" fillId="0" borderId="35" xfId="3" applyFont="1" applyBorder="1" applyAlignment="1">
      <alignment horizontal="left" vertical="center"/>
    </xf>
    <xf numFmtId="0" fontId="28" fillId="0" borderId="32" xfId="3" applyFont="1" applyBorder="1">
      <alignment vertical="center"/>
    </xf>
    <xf numFmtId="0" fontId="21" fillId="0" borderId="33" xfId="3" applyBorder="1" applyAlignment="1">
      <alignment horizontal="left" vertical="center"/>
    </xf>
    <xf numFmtId="0" fontId="15" fillId="0" borderId="33" xfId="3" applyFont="1" applyBorder="1" applyAlignment="1">
      <alignment horizontal="left" vertical="center"/>
    </xf>
    <xf numFmtId="0" fontId="21" fillId="0" borderId="33" xfId="3" applyBorder="1">
      <alignment vertical="center"/>
    </xf>
    <xf numFmtId="0" fontId="28" fillId="0" borderId="33" xfId="3" applyFont="1" applyBorder="1">
      <alignment vertical="center"/>
    </xf>
    <xf numFmtId="0" fontId="21" fillId="0" borderId="11" xfId="3" applyBorder="1" applyAlignment="1">
      <alignment horizontal="left" vertical="center"/>
    </xf>
    <xf numFmtId="0" fontId="15" fillId="0" borderId="11" xfId="3" applyFont="1" applyBorder="1" applyAlignment="1">
      <alignment horizontal="left" vertical="center"/>
    </xf>
    <xf numFmtId="0" fontId="21" fillId="0" borderId="11" xfId="3" applyBorder="1">
      <alignment vertical="center"/>
    </xf>
    <xf numFmtId="0" fontId="28" fillId="0" borderId="11" xfId="3" applyFont="1" applyBorder="1">
      <alignment vertical="center"/>
    </xf>
    <xf numFmtId="0" fontId="15" fillId="0" borderId="36" xfId="3" applyFont="1" applyBorder="1" applyAlignment="1">
      <alignment horizontal="left" vertical="center"/>
    </xf>
    <xf numFmtId="0" fontId="28" fillId="0" borderId="11" xfId="3" applyFont="1" applyBorder="1" applyAlignment="1">
      <alignment horizontal="center" vertical="center"/>
    </xf>
    <xf numFmtId="0" fontId="29" fillId="0" borderId="55" xfId="3" applyFont="1" applyBorder="1">
      <alignment vertical="center"/>
    </xf>
    <xf numFmtId="0" fontId="29" fillId="0" borderId="56" xfId="3" applyFont="1" applyBorder="1">
      <alignment vertical="center"/>
    </xf>
    <xf numFmtId="0" fontId="15" fillId="0" borderId="56" xfId="3" applyFont="1" applyBorder="1">
      <alignment vertical="center"/>
    </xf>
    <xf numFmtId="58" fontId="21" fillId="0" borderId="56" xfId="3" applyNumberFormat="1" applyBorder="1">
      <alignment vertical="center"/>
    </xf>
    <xf numFmtId="0" fontId="15" fillId="0" borderId="13" xfId="3" applyFont="1" applyBorder="1" applyAlignment="1">
      <alignment horizontal="left" vertical="center"/>
    </xf>
    <xf numFmtId="0" fontId="15" fillId="0" borderId="47" xfId="3" applyFont="1" applyBorder="1" applyAlignment="1">
      <alignment horizontal="left" vertical="center"/>
    </xf>
    <xf numFmtId="0" fontId="15" fillId="0" borderId="46" xfId="3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78" fontId="20" fillId="3" borderId="2" xfId="1" applyNumberFormat="1" applyFont="1" applyFill="1" applyBorder="1" applyAlignment="1">
      <alignment horizontal="center"/>
    </xf>
    <xf numFmtId="178" fontId="31" fillId="3" borderId="2" xfId="1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178" fontId="20" fillId="3" borderId="2" xfId="1" applyNumberFormat="1" applyFont="1" applyFill="1" applyBorder="1" applyAlignment="1">
      <alignment horizontal="center" vertical="center"/>
    </xf>
    <xf numFmtId="49" fontId="32" fillId="0" borderId="2" xfId="2" applyNumberFormat="1" applyFont="1" applyBorder="1" applyAlignment="1">
      <alignment horizontal="left" vertical="center" wrapText="1"/>
    </xf>
    <xf numFmtId="178" fontId="23" fillId="0" borderId="2" xfId="1" applyNumberFormat="1" applyFont="1" applyBorder="1" applyAlignment="1">
      <alignment horizontal="center"/>
    </xf>
    <xf numFmtId="0" fontId="32" fillId="0" borderId="2" xfId="2" applyFont="1" applyBorder="1" applyAlignment="1">
      <alignment horizontal="center" vertical="center"/>
    </xf>
    <xf numFmtId="0" fontId="32" fillId="3" borderId="2" xfId="2" applyFont="1" applyFill="1" applyBorder="1" applyAlignment="1">
      <alignment horizontal="center" vertical="center"/>
    </xf>
    <xf numFmtId="178" fontId="33" fillId="3" borderId="2" xfId="1" applyNumberFormat="1" applyFont="1" applyFill="1" applyBorder="1" applyAlignment="1">
      <alignment horizontal="center"/>
    </xf>
    <xf numFmtId="49" fontId="32" fillId="3" borderId="2" xfId="2" applyNumberFormat="1" applyFont="1" applyFill="1" applyBorder="1" applyAlignment="1">
      <alignment horizontal="left" vertical="center" wrapText="1"/>
    </xf>
    <xf numFmtId="0" fontId="34" fillId="3" borderId="2" xfId="2" applyFont="1" applyFill="1" applyBorder="1" applyAlignment="1">
      <alignment horizontal="center" vertical="center"/>
    </xf>
    <xf numFmtId="179" fontId="33" fillId="3" borderId="2" xfId="1" applyNumberFormat="1" applyFont="1" applyFill="1" applyBorder="1" applyAlignment="1">
      <alignment horizontal="center"/>
    </xf>
    <xf numFmtId="178" fontId="0" fillId="3" borderId="2" xfId="0" applyNumberFormat="1" applyFill="1" applyBorder="1" applyAlignment="1">
      <alignment horizontal="center" vertical="center"/>
    </xf>
    <xf numFmtId="178" fontId="35" fillId="3" borderId="2" xfId="0" applyNumberFormat="1" applyFont="1" applyFill="1" applyBorder="1" applyAlignment="1">
      <alignment horizontal="center"/>
    </xf>
    <xf numFmtId="178" fontId="36" fillId="3" borderId="2" xfId="1" applyNumberFormat="1" applyFont="1" applyFill="1" applyBorder="1" applyAlignment="1">
      <alignment horizontal="center"/>
    </xf>
    <xf numFmtId="49" fontId="14" fillId="3" borderId="28" xfId="4" applyNumberFormat="1" applyFont="1" applyFill="1" applyBorder="1" applyAlignment="1">
      <alignment horizontal="center"/>
    </xf>
    <xf numFmtId="0" fontId="28" fillId="0" borderId="35" xfId="3" applyFont="1" applyBorder="1">
      <alignment vertical="center"/>
    </xf>
    <xf numFmtId="0" fontId="28" fillId="0" borderId="58" xfId="3" applyFont="1" applyBorder="1">
      <alignment vertical="center"/>
    </xf>
    <xf numFmtId="0" fontId="21" fillId="0" borderId="59" xfId="3" applyBorder="1" applyAlignment="1">
      <alignment horizontal="left" vertical="center"/>
    </xf>
    <xf numFmtId="0" fontId="15" fillId="0" borderId="59" xfId="3" applyFont="1" applyBorder="1" applyAlignment="1">
      <alignment horizontal="left" vertical="center"/>
    </xf>
    <xf numFmtId="0" fontId="21" fillId="0" borderId="59" xfId="3" applyBorder="1">
      <alignment vertical="center"/>
    </xf>
    <xf numFmtId="0" fontId="28" fillId="0" borderId="59" xfId="3" applyFont="1" applyBorder="1">
      <alignment vertical="center"/>
    </xf>
    <xf numFmtId="0" fontId="28" fillId="0" borderId="58" xfId="3" applyFont="1" applyBorder="1" applyAlignment="1">
      <alignment horizontal="center" vertical="center"/>
    </xf>
    <xf numFmtId="0" fontId="15" fillId="0" borderId="59" xfId="3" applyFont="1" applyBorder="1" applyAlignment="1">
      <alignment horizontal="center" vertical="center"/>
    </xf>
    <xf numFmtId="0" fontId="28" fillId="0" borderId="59" xfId="3" applyFont="1" applyBorder="1" applyAlignment="1">
      <alignment horizontal="center" vertical="center"/>
    </xf>
    <xf numFmtId="0" fontId="21" fillId="0" borderId="59" xfId="3" applyBorder="1" applyAlignment="1">
      <alignment horizontal="center" vertical="center"/>
    </xf>
    <xf numFmtId="0" fontId="21" fillId="0" borderId="11" xfId="3" applyBorder="1" applyAlignment="1">
      <alignment horizontal="center" vertical="center"/>
    </xf>
    <xf numFmtId="0" fontId="38" fillId="0" borderId="65" xfId="3" applyFont="1" applyBorder="1" applyAlignment="1">
      <alignment horizontal="left" vertical="center" wrapText="1"/>
    </xf>
    <xf numFmtId="9" fontId="15" fillId="0" borderId="11" xfId="3" applyNumberFormat="1" applyFont="1" applyBorder="1" applyAlignment="1">
      <alignment horizontal="center" vertical="center"/>
    </xf>
    <xf numFmtId="0" fontId="29" fillId="0" borderId="53" xfId="3" applyFont="1" applyBorder="1">
      <alignment vertical="center"/>
    </xf>
    <xf numFmtId="0" fontId="29" fillId="0" borderId="54" xfId="3" applyFont="1" applyBorder="1">
      <alignment vertical="center"/>
    </xf>
    <xf numFmtId="0" fontId="15" fillId="0" borderId="69" xfId="3" applyFont="1" applyBorder="1">
      <alignment vertical="center"/>
    </xf>
    <xf numFmtId="0" fontId="29" fillId="0" borderId="69" xfId="3" applyFont="1" applyBorder="1">
      <alignment vertical="center"/>
    </xf>
    <xf numFmtId="58" fontId="21" fillId="0" borderId="54" xfId="3" applyNumberFormat="1" applyBorder="1">
      <alignment vertical="center"/>
    </xf>
    <xf numFmtId="0" fontId="21" fillId="0" borderId="69" xfId="3" applyBorder="1">
      <alignment vertical="center"/>
    </xf>
    <xf numFmtId="0" fontId="15" fillId="0" borderId="63" xfId="3" applyFont="1" applyBorder="1" applyAlignment="1">
      <alignment horizontal="left" vertical="center"/>
    </xf>
    <xf numFmtId="0" fontId="28" fillId="0" borderId="0" xfId="3" applyFont="1">
      <alignment vertical="center"/>
    </xf>
    <xf numFmtId="0" fontId="39" fillId="0" borderId="13" xfId="3" applyFont="1" applyBorder="1" applyAlignment="1">
      <alignment horizontal="left" vertical="center" wrapText="1"/>
    </xf>
    <xf numFmtId="0" fontId="39" fillId="0" borderId="13" xfId="3" applyFont="1" applyBorder="1" applyAlignment="1">
      <alignment horizontal="left" vertical="center"/>
    </xf>
    <xf numFmtId="0" fontId="41" fillId="0" borderId="75" xfId="0" applyFont="1" applyBorder="1"/>
    <xf numFmtId="0" fontId="41" fillId="0" borderId="2" xfId="0" applyFont="1" applyBorder="1"/>
    <xf numFmtId="0" fontId="41" fillId="7" borderId="2" xfId="0" applyFont="1" applyFill="1" applyBorder="1"/>
    <xf numFmtId="0" fontId="0" fillId="0" borderId="75" xfId="0" applyBorder="1"/>
    <xf numFmtId="0" fontId="0" fillId="7" borderId="2" xfId="0" applyFill="1" applyBorder="1"/>
    <xf numFmtId="0" fontId="0" fillId="0" borderId="76" xfId="0" applyBorder="1"/>
    <xf numFmtId="0" fontId="0" fillId="0" borderId="77" xfId="0" applyBorder="1"/>
    <xf numFmtId="0" fontId="0" fillId="7" borderId="77" xfId="0" applyFill="1" applyBorder="1"/>
    <xf numFmtId="0" fontId="0" fillId="8" borderId="0" xfId="0" applyFill="1"/>
    <xf numFmtId="0" fontId="41" fillId="0" borderId="80" xfId="0" applyFont="1" applyBorder="1"/>
    <xf numFmtId="0" fontId="0" fillId="0" borderId="80" xfId="0" applyBorder="1"/>
    <xf numFmtId="0" fontId="0" fillId="0" borderId="81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2" fillId="0" borderId="0" xfId="0" applyFont="1" applyAlignment="1">
      <alignment vertical="top" wrapText="1"/>
    </xf>
    <xf numFmtId="0" fontId="0" fillId="9" borderId="2" xfId="0" applyFill="1" applyBorder="1"/>
    <xf numFmtId="0" fontId="43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41" fillId="9" borderId="2" xfId="0" applyFont="1" applyFill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5" fillId="0" borderId="5" xfId="7" quotePrefix="1" applyBorder="1" applyAlignment="1">
      <alignment horizontal="center" vertical="center" wrapText="1"/>
    </xf>
    <xf numFmtId="0" fontId="0" fillId="0" borderId="2" xfId="0" quotePrefix="1" applyBorder="1" applyAlignment="1">
      <alignment horizontal="center"/>
    </xf>
    <xf numFmtId="0" fontId="40" fillId="0" borderId="73" xfId="0" applyFont="1" applyBorder="1" applyAlignment="1">
      <alignment horizontal="center" vertical="center" wrapText="1"/>
    </xf>
    <xf numFmtId="0" fontId="40" fillId="0" borderId="74" xfId="0" applyFont="1" applyBorder="1" applyAlignment="1">
      <alignment horizontal="center" vertical="center" wrapText="1"/>
    </xf>
    <xf numFmtId="0" fontId="40" fillId="0" borderId="78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41" fillId="7" borderId="7" xfId="0" applyFont="1" applyFill="1" applyBorder="1" applyAlignment="1">
      <alignment horizontal="center" vertical="center"/>
    </xf>
    <xf numFmtId="0" fontId="41" fillId="7" borderId="8" xfId="0" applyFont="1" applyFill="1" applyBorder="1" applyAlignment="1">
      <alignment horizontal="center" vertical="center"/>
    </xf>
    <xf numFmtId="0" fontId="41" fillId="0" borderId="79" xfId="0" applyFont="1" applyBorder="1" applyAlignment="1">
      <alignment horizontal="center" vertical="center"/>
    </xf>
    <xf numFmtId="0" fontId="37" fillId="0" borderId="31" xfId="3" applyFont="1" applyBorder="1" applyAlignment="1">
      <alignment horizontal="center" vertical="top"/>
    </xf>
    <xf numFmtId="0" fontId="15" fillId="0" borderId="54" xfId="3" applyFont="1" applyBorder="1" applyAlignment="1">
      <alignment horizontal="center" vertical="center"/>
    </xf>
    <xf numFmtId="0" fontId="29" fillId="0" borderId="54" xfId="3" applyFont="1" applyBorder="1" applyAlignment="1">
      <alignment horizontal="center" vertical="center"/>
    </xf>
    <xf numFmtId="0" fontId="21" fillId="0" borderId="54" xfId="3" applyBorder="1" applyAlignment="1">
      <alignment horizontal="center" vertical="center"/>
    </xf>
    <xf numFmtId="0" fontId="21" fillId="0" borderId="60" xfId="3" applyBorder="1" applyAlignment="1">
      <alignment horizontal="center" vertical="center"/>
    </xf>
    <xf numFmtId="0" fontId="28" fillId="0" borderId="32" xfId="3" applyFont="1" applyBorder="1" applyAlignment="1">
      <alignment horizontal="center" vertical="center"/>
    </xf>
    <xf numFmtId="0" fontId="28" fillId="0" borderId="33" xfId="3" applyFont="1" applyBorder="1" applyAlignment="1">
      <alignment horizontal="center" vertical="center"/>
    </xf>
    <xf numFmtId="0" fontId="28" fillId="0" borderId="46" xfId="3" applyFont="1" applyBorder="1" applyAlignment="1">
      <alignment horizontal="center" vertical="center"/>
    </xf>
    <xf numFmtId="0" fontId="29" fillId="0" borderId="32" xfId="3" applyFont="1" applyBorder="1" applyAlignment="1">
      <alignment horizontal="center" vertical="center"/>
    </xf>
    <xf numFmtId="0" fontId="29" fillId="0" borderId="33" xfId="3" applyFont="1" applyBorder="1" applyAlignment="1">
      <alignment horizontal="center" vertical="center"/>
    </xf>
    <xf numFmtId="0" fontId="29" fillId="0" borderId="46" xfId="3" applyFont="1" applyBorder="1" applyAlignment="1">
      <alignment horizontal="center" vertical="center"/>
    </xf>
    <xf numFmtId="0" fontId="15" fillId="0" borderId="11" xfId="3" applyFont="1" applyBorder="1" applyAlignment="1">
      <alignment horizontal="left" vertical="center"/>
    </xf>
    <xf numFmtId="0" fontId="15" fillId="0" borderId="13" xfId="3" applyFont="1" applyBorder="1" applyAlignment="1">
      <alignment horizontal="left" vertical="center"/>
    </xf>
    <xf numFmtId="0" fontId="28" fillId="0" borderId="34" xfId="3" applyFont="1" applyBorder="1" applyAlignment="1">
      <alignment horizontal="left" vertical="center"/>
    </xf>
    <xf numFmtId="0" fontId="28" fillId="0" borderId="11" xfId="3" applyFont="1" applyBorder="1" applyAlignment="1">
      <alignment horizontal="left" vertical="center"/>
    </xf>
    <xf numFmtId="14" fontId="15" fillId="0" borderId="11" xfId="3" applyNumberFormat="1" applyFont="1" applyBorder="1" applyAlignment="1">
      <alignment horizontal="center" vertical="center"/>
    </xf>
    <xf numFmtId="14" fontId="15" fillId="0" borderId="13" xfId="3" applyNumberFormat="1" applyFont="1" applyBorder="1" applyAlignment="1">
      <alignment horizontal="center" vertical="center"/>
    </xf>
    <xf numFmtId="14" fontId="15" fillId="4" borderId="11" xfId="3" applyNumberFormat="1" applyFont="1" applyFill="1" applyBorder="1" applyAlignment="1">
      <alignment horizontal="center" vertical="center"/>
    </xf>
    <xf numFmtId="14" fontId="15" fillId="4" borderId="13" xfId="3" applyNumberFormat="1" applyFont="1" applyFill="1" applyBorder="1" applyAlignment="1">
      <alignment horizontal="center" vertical="center"/>
    </xf>
    <xf numFmtId="0" fontId="15" fillId="0" borderId="12" xfId="3" applyFont="1" applyBorder="1" applyAlignment="1">
      <alignment horizontal="left" vertical="center"/>
    </xf>
    <xf numFmtId="0" fontId="15" fillId="0" borderId="49" xfId="3" applyFont="1" applyBorder="1" applyAlignment="1">
      <alignment horizontal="left" vertical="center"/>
    </xf>
    <xf numFmtId="0" fontId="15" fillId="0" borderId="36" xfId="3" applyFont="1" applyBorder="1" applyAlignment="1">
      <alignment horizontal="center" vertical="center"/>
    </xf>
    <xf numFmtId="0" fontId="15" fillId="0" borderId="47" xfId="3" applyFont="1" applyBorder="1" applyAlignment="1">
      <alignment horizontal="center" vertical="center"/>
    </xf>
    <xf numFmtId="0" fontId="28" fillId="0" borderId="35" xfId="3" applyFont="1" applyBorder="1" applyAlignment="1">
      <alignment horizontal="left" vertical="center"/>
    </xf>
    <xf numFmtId="0" fontId="28" fillId="0" borderId="36" xfId="3" applyFont="1" applyBorder="1" applyAlignment="1">
      <alignment horizontal="left" vertical="center"/>
    </xf>
    <xf numFmtId="14" fontId="15" fillId="4" borderId="36" xfId="3" applyNumberFormat="1" applyFont="1" applyFill="1" applyBorder="1" applyAlignment="1">
      <alignment horizontal="center" vertical="center"/>
    </xf>
    <xf numFmtId="14" fontId="15" fillId="4" borderId="47" xfId="3" applyNumberFormat="1" applyFont="1" applyFill="1" applyBorder="1" applyAlignment="1">
      <alignment horizontal="center" vertical="center"/>
    </xf>
    <xf numFmtId="0" fontId="28" fillId="0" borderId="64" xfId="3" applyFont="1" applyBorder="1" applyAlignment="1">
      <alignment horizontal="left" vertical="center"/>
    </xf>
    <xf numFmtId="0" fontId="28" fillId="0" borderId="41" xfId="3" applyFont="1" applyBorder="1" applyAlignment="1">
      <alignment horizontal="left" vertical="center"/>
    </xf>
    <xf numFmtId="0" fontId="28" fillId="0" borderId="70" xfId="3" applyFont="1" applyBorder="1" applyAlignment="1">
      <alignment horizontal="left" vertical="center"/>
    </xf>
    <xf numFmtId="0" fontId="29" fillId="0" borderId="57" xfId="3" applyFont="1" applyBorder="1" applyAlignment="1">
      <alignment horizontal="left" vertical="center"/>
    </xf>
    <xf numFmtId="0" fontId="29" fillId="0" borderId="56" xfId="3" applyFont="1" applyBorder="1" applyAlignment="1">
      <alignment horizontal="left" vertical="center"/>
    </xf>
    <xf numFmtId="0" fontId="29" fillId="0" borderId="62" xfId="3" applyFont="1" applyBorder="1" applyAlignment="1">
      <alignment horizontal="left" vertical="center"/>
    </xf>
    <xf numFmtId="0" fontId="28" fillId="0" borderId="47" xfId="3" applyFont="1" applyBorder="1" applyAlignment="1">
      <alignment horizontal="left" vertical="center"/>
    </xf>
    <xf numFmtId="0" fontId="28" fillId="0" borderId="43" xfId="3" applyFont="1" applyBorder="1" applyAlignment="1">
      <alignment horizontal="left" vertical="center" wrapText="1"/>
    </xf>
    <xf numFmtId="0" fontId="28" fillId="0" borderId="44" xfId="3" applyFont="1" applyBorder="1" applyAlignment="1">
      <alignment horizontal="left" vertical="center" wrapText="1"/>
    </xf>
    <xf numFmtId="0" fontId="28" fillId="0" borderId="50" xfId="3" applyFont="1" applyBorder="1" applyAlignment="1">
      <alignment horizontal="left" vertical="center" wrapText="1"/>
    </xf>
    <xf numFmtId="0" fontId="28" fillId="0" borderId="58" xfId="3" applyFont="1" applyBorder="1" applyAlignment="1">
      <alignment horizontal="left" vertical="center"/>
    </xf>
    <xf numFmtId="0" fontId="28" fillId="0" borderId="59" xfId="3" applyFont="1" applyBorder="1" applyAlignment="1">
      <alignment horizontal="left" vertical="center"/>
    </xf>
    <xf numFmtId="0" fontId="28" fillId="0" borderId="63" xfId="3" applyFont="1" applyBorder="1" applyAlignment="1">
      <alignment horizontal="left" vertical="center"/>
    </xf>
    <xf numFmtId="0" fontId="29" fillId="0" borderId="57" xfId="0" applyFont="1" applyBorder="1" applyAlignment="1">
      <alignment horizontal="left" vertical="center"/>
    </xf>
    <xf numFmtId="0" fontId="29" fillId="0" borderId="56" xfId="0" applyFont="1" applyBorder="1" applyAlignment="1">
      <alignment horizontal="left" vertical="center"/>
    </xf>
    <xf numFmtId="0" fontId="29" fillId="0" borderId="62" xfId="0" applyFont="1" applyBorder="1" applyAlignment="1">
      <alignment horizontal="left" vertical="center"/>
    </xf>
    <xf numFmtId="9" fontId="15" fillId="0" borderId="42" xfId="3" applyNumberFormat="1" applyFont="1" applyBorder="1" applyAlignment="1">
      <alignment horizontal="left" vertical="center"/>
    </xf>
    <xf numFmtId="9" fontId="15" fillId="0" borderId="38" xfId="3" applyNumberFormat="1" applyFont="1" applyBorder="1" applyAlignment="1">
      <alignment horizontal="left" vertical="center"/>
    </xf>
    <xf numFmtId="9" fontId="15" fillId="0" borderId="48" xfId="3" applyNumberFormat="1" applyFont="1" applyBorder="1" applyAlignment="1">
      <alignment horizontal="left" vertical="center"/>
    </xf>
    <xf numFmtId="9" fontId="15" fillId="0" borderId="43" xfId="3" applyNumberFormat="1" applyFont="1" applyBorder="1" applyAlignment="1">
      <alignment horizontal="left" vertical="center"/>
    </xf>
    <xf numFmtId="9" fontId="15" fillId="0" borderId="44" xfId="3" applyNumberFormat="1" applyFont="1" applyBorder="1" applyAlignment="1">
      <alignment horizontal="left" vertical="center"/>
    </xf>
    <xf numFmtId="9" fontId="15" fillId="0" borderId="50" xfId="3" applyNumberFormat="1" applyFont="1" applyBorder="1" applyAlignment="1">
      <alignment horizontal="left" vertical="center"/>
    </xf>
    <xf numFmtId="0" fontId="26" fillId="0" borderId="58" xfId="3" applyFont="1" applyBorder="1" applyAlignment="1">
      <alignment horizontal="left" vertical="center"/>
    </xf>
    <xf numFmtId="0" fontId="26" fillId="0" borderId="59" xfId="3" applyFont="1" applyBorder="1" applyAlignment="1">
      <alignment horizontal="left" vertical="center"/>
    </xf>
    <xf numFmtId="0" fontId="26" fillId="0" borderId="63" xfId="3" applyFont="1" applyBorder="1" applyAlignment="1">
      <alignment horizontal="left" vertical="center"/>
    </xf>
    <xf numFmtId="0" fontId="26" fillId="0" borderId="34" xfId="3" applyFont="1" applyBorder="1" applyAlignment="1">
      <alignment horizontal="left" vertical="center"/>
    </xf>
    <xf numFmtId="0" fontId="26" fillId="0" borderId="11" xfId="3" applyFont="1" applyBorder="1" applyAlignment="1">
      <alignment horizontal="left" vertical="center"/>
    </xf>
    <xf numFmtId="0" fontId="26" fillId="0" borderId="66" xfId="3" applyFont="1" applyBorder="1" applyAlignment="1">
      <alignment horizontal="left" vertical="center"/>
    </xf>
    <xf numFmtId="0" fontId="26" fillId="0" borderId="44" xfId="3" applyFont="1" applyBorder="1" applyAlignment="1">
      <alignment horizontal="left" vertical="center"/>
    </xf>
    <xf numFmtId="0" fontId="26" fillId="0" borderId="50" xfId="3" applyFont="1" applyBorder="1" applyAlignment="1">
      <alignment horizontal="left" vertical="center"/>
    </xf>
    <xf numFmtId="0" fontId="29" fillId="0" borderId="41" xfId="3" applyFont="1" applyBorder="1" applyAlignment="1">
      <alignment horizontal="left" vertical="center"/>
    </xf>
    <xf numFmtId="0" fontId="15" fillId="0" borderId="67" xfId="3" applyFont="1" applyBorder="1" applyAlignment="1">
      <alignment horizontal="left" vertical="center"/>
    </xf>
    <xf numFmtId="0" fontId="15" fillId="0" borderId="68" xfId="3" applyFont="1" applyBorder="1" applyAlignment="1">
      <alignment horizontal="left" vertical="center"/>
    </xf>
    <xf numFmtId="0" fontId="15" fillId="0" borderId="71" xfId="3" applyFont="1" applyBorder="1" applyAlignment="1">
      <alignment horizontal="left" vertical="center"/>
    </xf>
    <xf numFmtId="0" fontId="15" fillId="0" borderId="40" xfId="3" applyFont="1" applyBorder="1" applyAlignment="1">
      <alignment horizontal="left" vertical="center"/>
    </xf>
    <xf numFmtId="0" fontId="15" fillId="0" borderId="39" xfId="3" applyFont="1" applyBorder="1" applyAlignment="1">
      <alignment horizontal="left" vertical="center"/>
    </xf>
    <xf numFmtId="0" fontId="28" fillId="0" borderId="43" xfId="3" applyFont="1" applyBorder="1" applyAlignment="1">
      <alignment horizontal="left" vertical="center"/>
    </xf>
    <xf numFmtId="0" fontId="28" fillId="0" borderId="44" xfId="3" applyFont="1" applyBorder="1" applyAlignment="1">
      <alignment horizontal="left" vertical="center"/>
    </xf>
    <xf numFmtId="0" fontId="28" fillId="0" borderId="50" xfId="3" applyFont="1" applyBorder="1" applyAlignment="1">
      <alignment horizontal="left" vertical="center"/>
    </xf>
    <xf numFmtId="0" fontId="35" fillId="0" borderId="56" xfId="3" applyFont="1" applyBorder="1" applyAlignment="1">
      <alignment horizontal="center" vertical="center"/>
    </xf>
    <xf numFmtId="0" fontId="29" fillId="0" borderId="41" xfId="3" applyFont="1" applyBorder="1" applyAlignment="1">
      <alignment horizontal="center" vertical="center"/>
    </xf>
    <xf numFmtId="0" fontId="29" fillId="0" borderId="72" xfId="3" applyFont="1" applyBorder="1" applyAlignment="1">
      <alignment horizontal="center" vertical="center"/>
    </xf>
    <xf numFmtId="0" fontId="15" fillId="0" borderId="69" xfId="3" applyFont="1" applyBorder="1" applyAlignment="1">
      <alignment horizontal="center" vertical="center"/>
    </xf>
    <xf numFmtId="0" fontId="15" fillId="0" borderId="70" xfId="3" applyFont="1" applyBorder="1" applyAlignment="1">
      <alignment horizontal="center" vertical="center"/>
    </xf>
    <xf numFmtId="0" fontId="15" fillId="0" borderId="64" xfId="3" applyFont="1" applyBorder="1" applyAlignment="1">
      <alignment horizontal="left" vertical="center"/>
    </xf>
    <xf numFmtId="0" fontId="15" fillId="0" borderId="41" xfId="3" applyFont="1" applyBorder="1" applyAlignment="1">
      <alignment horizontal="left" vertical="center"/>
    </xf>
    <xf numFmtId="0" fontId="15" fillId="0" borderId="70" xfId="3" applyFont="1" applyBorder="1" applyAlignment="1">
      <alignment horizontal="left" vertical="center"/>
    </xf>
    <xf numFmtId="0" fontId="14" fillId="3" borderId="0" xfId="4" applyFont="1" applyFill="1" applyAlignment="1">
      <alignment horizontal="center"/>
    </xf>
    <xf numFmtId="0" fontId="13" fillId="3" borderId="0" xfId="4" applyFont="1" applyFill="1" applyAlignment="1">
      <alignment horizontal="center"/>
    </xf>
    <xf numFmtId="0" fontId="14" fillId="3" borderId="14" xfId="3" applyFont="1" applyFill="1" applyBorder="1">
      <alignment vertical="center"/>
    </xf>
    <xf numFmtId="0" fontId="13" fillId="3" borderId="14" xfId="3" applyFont="1" applyFill="1" applyBorder="1" applyAlignment="1">
      <alignment horizontal="center" vertical="center"/>
    </xf>
    <xf numFmtId="0" fontId="13" fillId="3" borderId="20" xfId="3" applyFont="1" applyFill="1" applyBorder="1" applyAlignment="1">
      <alignment horizontal="center" vertical="center"/>
    </xf>
    <xf numFmtId="0" fontId="14" fillId="3" borderId="2" xfId="4" applyFont="1" applyFill="1" applyBorder="1" applyAlignment="1">
      <alignment horizontal="center" vertical="center"/>
    </xf>
    <xf numFmtId="0" fontId="14" fillId="3" borderId="52" xfId="4" applyFont="1" applyFill="1" applyBorder="1" applyAlignment="1">
      <alignment horizontal="center" vertical="center"/>
    </xf>
    <xf numFmtId="0" fontId="14" fillId="3" borderId="51" xfId="4" applyFont="1" applyFill="1" applyBorder="1" applyAlignment="1">
      <alignment horizontal="center" vertical="center"/>
    </xf>
    <xf numFmtId="0" fontId="13" fillId="3" borderId="14" xfId="4" applyFont="1" applyFill="1" applyBorder="1" applyAlignment="1">
      <alignment horizontal="center"/>
    </xf>
    <xf numFmtId="0" fontId="13" fillId="3" borderId="2" xfId="4" applyFont="1" applyFill="1" applyBorder="1" applyAlignment="1">
      <alignment horizontal="center"/>
    </xf>
    <xf numFmtId="0" fontId="13" fillId="3" borderId="27" xfId="4" applyFont="1" applyFill="1" applyBorder="1" applyAlignment="1">
      <alignment horizontal="center"/>
    </xf>
    <xf numFmtId="0" fontId="30" fillId="0" borderId="31" xfId="3" applyFont="1" applyBorder="1" applyAlignment="1">
      <alignment horizontal="center" vertical="top"/>
    </xf>
    <xf numFmtId="0" fontId="15" fillId="0" borderId="11" xfId="3" applyFont="1" applyBorder="1" applyAlignment="1">
      <alignment horizontal="center" vertical="center"/>
    </xf>
    <xf numFmtId="0" fontId="15" fillId="0" borderId="13" xfId="3" applyFont="1" applyBorder="1" applyAlignment="1">
      <alignment horizontal="center" vertical="center"/>
    </xf>
    <xf numFmtId="0" fontId="27" fillId="0" borderId="11" xfId="3" applyFont="1" applyBorder="1" applyAlignment="1">
      <alignment horizontal="center" vertical="center"/>
    </xf>
    <xf numFmtId="0" fontId="27" fillId="0" borderId="13" xfId="3" applyFont="1" applyBorder="1" applyAlignment="1">
      <alignment horizontal="center" vertical="center"/>
    </xf>
    <xf numFmtId="0" fontId="28" fillId="0" borderId="34" xfId="3" applyFont="1" applyBorder="1" applyAlignment="1">
      <alignment horizontal="center" vertical="center"/>
    </xf>
    <xf numFmtId="0" fontId="28" fillId="0" borderId="11" xfId="3" applyFont="1" applyBorder="1" applyAlignment="1">
      <alignment horizontal="center" vertical="center"/>
    </xf>
    <xf numFmtId="0" fontId="28" fillId="0" borderId="13" xfId="3" applyFont="1" applyBorder="1" applyAlignment="1">
      <alignment horizontal="center" vertical="center"/>
    </xf>
    <xf numFmtId="0" fontId="15" fillId="0" borderId="34" xfId="3" applyFont="1" applyBorder="1" applyAlignment="1">
      <alignment horizontal="left" vertical="center"/>
    </xf>
    <xf numFmtId="14" fontId="15" fillId="0" borderId="36" xfId="3" applyNumberFormat="1" applyFont="1" applyBorder="1" applyAlignment="1">
      <alignment horizontal="center" vertical="center"/>
    </xf>
    <xf numFmtId="14" fontId="15" fillId="0" borderId="47" xfId="3" applyNumberFormat="1" applyFont="1" applyBorder="1" applyAlignment="1">
      <alignment horizontal="center" vertical="center"/>
    </xf>
    <xf numFmtId="0" fontId="15" fillId="0" borderId="35" xfId="3" applyFont="1" applyBorder="1" applyAlignment="1">
      <alignment horizontal="left" vertical="center"/>
    </xf>
    <xf numFmtId="0" fontId="15" fillId="0" borderId="36" xfId="3" applyFont="1" applyBorder="1" applyAlignment="1">
      <alignment horizontal="left" vertical="center"/>
    </xf>
    <xf numFmtId="0" fontId="15" fillId="0" borderId="47" xfId="3" applyFont="1" applyBorder="1" applyAlignment="1">
      <alignment horizontal="left" vertical="center"/>
    </xf>
    <xf numFmtId="0" fontId="29" fillId="0" borderId="0" xfId="3" applyFont="1" applyAlignment="1">
      <alignment horizontal="left" vertical="center"/>
    </xf>
    <xf numFmtId="0" fontId="28" fillId="0" borderId="0" xfId="3" applyFont="1" applyAlignment="1">
      <alignment horizontal="left" vertical="center"/>
    </xf>
    <xf numFmtId="0" fontId="27" fillId="0" borderId="32" xfId="3" applyFont="1" applyBorder="1" applyAlignment="1">
      <alignment horizontal="left" vertical="center"/>
    </xf>
    <xf numFmtId="0" fontId="27" fillId="0" borderId="33" xfId="3" applyFont="1" applyBorder="1" applyAlignment="1">
      <alignment horizontal="left" vertical="center"/>
    </xf>
    <xf numFmtId="0" fontId="26" fillId="0" borderId="33" xfId="3" applyFont="1" applyBorder="1" applyAlignment="1">
      <alignment horizontal="left" vertical="center"/>
    </xf>
    <xf numFmtId="0" fontId="26" fillId="0" borderId="46" xfId="3" applyFont="1" applyBorder="1" applyAlignment="1">
      <alignment horizontal="left" vertical="center"/>
    </xf>
    <xf numFmtId="0" fontId="27" fillId="0" borderId="40" xfId="3" applyFont="1" applyBorder="1" applyAlignment="1">
      <alignment horizontal="left" vertical="center"/>
    </xf>
    <xf numFmtId="0" fontId="27" fillId="0" borderId="39" xfId="3" applyFont="1" applyBorder="1" applyAlignment="1">
      <alignment horizontal="left" vertical="center"/>
    </xf>
    <xf numFmtId="0" fontId="27" fillId="0" borderId="45" xfId="3" applyFont="1" applyBorder="1" applyAlignment="1">
      <alignment horizontal="left" vertical="center"/>
    </xf>
    <xf numFmtId="0" fontId="27" fillId="0" borderId="12" xfId="3" applyFont="1" applyBorder="1" applyAlignment="1">
      <alignment horizontal="left" vertical="center"/>
    </xf>
    <xf numFmtId="0" fontId="26" fillId="0" borderId="12" xfId="3" applyFont="1" applyBorder="1" applyAlignment="1">
      <alignment horizontal="left" vertical="center"/>
    </xf>
    <xf numFmtId="0" fontId="26" fillId="0" borderId="39" xfId="3" applyFont="1" applyBorder="1" applyAlignment="1">
      <alignment horizontal="left" vertical="center"/>
    </xf>
    <xf numFmtId="0" fontId="26" fillId="0" borderId="49" xfId="3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6" fillId="0" borderId="32" xfId="3" applyFont="1" applyBorder="1" applyAlignment="1">
      <alignment horizontal="left" vertical="center"/>
    </xf>
    <xf numFmtId="0" fontId="26" fillId="0" borderId="11" xfId="3" applyFont="1" applyBorder="1" applyAlignment="1">
      <alignment horizontal="center" vertical="center"/>
    </xf>
    <xf numFmtId="0" fontId="26" fillId="0" borderId="13" xfId="3" applyFont="1" applyBorder="1" applyAlignment="1">
      <alignment horizontal="center" vertical="center"/>
    </xf>
    <xf numFmtId="0" fontId="28" fillId="0" borderId="35" xfId="3" applyFont="1" applyBorder="1" applyAlignment="1">
      <alignment horizontal="center" vertical="center"/>
    </xf>
    <xf numFmtId="0" fontId="28" fillId="0" borderId="36" xfId="3" applyFont="1" applyBorder="1" applyAlignment="1">
      <alignment horizontal="center" vertical="center"/>
    </xf>
    <xf numFmtId="0" fontId="28" fillId="0" borderId="47" xfId="3" applyFont="1" applyBorder="1" applyAlignment="1">
      <alignment horizontal="center" vertical="center"/>
    </xf>
    <xf numFmtId="0" fontId="26" fillId="0" borderId="13" xfId="3" applyFont="1" applyBorder="1" applyAlignment="1">
      <alignment horizontal="left" vertical="center"/>
    </xf>
    <xf numFmtId="0" fontId="15" fillId="0" borderId="42" xfId="3" applyFont="1" applyBorder="1" applyAlignment="1">
      <alignment horizontal="left" vertical="center"/>
    </xf>
    <xf numFmtId="0" fontId="15" fillId="0" borderId="38" xfId="3" applyFont="1" applyBorder="1" applyAlignment="1">
      <alignment horizontal="left" vertical="center"/>
    </xf>
    <xf numFmtId="0" fontId="15" fillId="0" borderId="48" xfId="3" applyFont="1" applyBorder="1" applyAlignment="1">
      <alignment horizontal="left" vertical="center"/>
    </xf>
    <xf numFmtId="0" fontId="28" fillId="0" borderId="40" xfId="3" applyFont="1" applyBorder="1" applyAlignment="1">
      <alignment horizontal="left" vertical="center"/>
    </xf>
    <xf numFmtId="0" fontId="28" fillId="0" borderId="39" xfId="3" applyFont="1" applyBorder="1" applyAlignment="1">
      <alignment horizontal="left" vertical="center"/>
    </xf>
    <xf numFmtId="0" fontId="28" fillId="0" borderId="49" xfId="3" applyFont="1" applyBorder="1" applyAlignment="1">
      <alignment horizontal="left" vertical="center"/>
    </xf>
    <xf numFmtId="0" fontId="15" fillId="0" borderId="56" xfId="3" applyFont="1" applyBorder="1" applyAlignment="1">
      <alignment horizontal="center" vertical="center"/>
    </xf>
    <xf numFmtId="0" fontId="29" fillId="0" borderId="56" xfId="3" applyFont="1" applyBorder="1" applyAlignment="1">
      <alignment horizontal="center" vertical="center"/>
    </xf>
    <xf numFmtId="0" fontId="15" fillId="0" borderId="61" xfId="3" applyFont="1" applyBorder="1" applyAlignment="1">
      <alignment horizontal="center" vertical="center"/>
    </xf>
    <xf numFmtId="0" fontId="29" fillId="0" borderId="58" xfId="3" applyFont="1" applyBorder="1" applyAlignment="1">
      <alignment horizontal="center" vertical="center"/>
    </xf>
    <xf numFmtId="0" fontId="29" fillId="0" borderId="59" xfId="3" applyFont="1" applyBorder="1" applyAlignment="1">
      <alignment horizontal="center" vertical="center"/>
    </xf>
    <xf numFmtId="0" fontId="29" fillId="0" borderId="63" xfId="3" applyFont="1" applyBorder="1" applyAlignment="1">
      <alignment horizontal="center" vertical="center"/>
    </xf>
    <xf numFmtId="0" fontId="29" fillId="0" borderId="35" xfId="3" applyFont="1" applyBorder="1" applyAlignment="1">
      <alignment horizontal="center" vertical="center"/>
    </xf>
    <xf numFmtId="0" fontId="29" fillId="0" borderId="36" xfId="3" applyFont="1" applyBorder="1" applyAlignment="1">
      <alignment horizontal="center" vertical="center"/>
    </xf>
    <xf numFmtId="0" fontId="29" fillId="0" borderId="47" xfId="3" applyFont="1" applyBorder="1" applyAlignment="1">
      <alignment horizontal="center" vertical="center"/>
    </xf>
    <xf numFmtId="0" fontId="21" fillId="0" borderId="56" xfId="3" applyBorder="1" applyAlignment="1">
      <alignment horizontal="center" vertical="center"/>
    </xf>
    <xf numFmtId="0" fontId="21" fillId="0" borderId="61" xfId="3" applyBorder="1" applyAlignment="1">
      <alignment horizontal="center" vertical="center"/>
    </xf>
    <xf numFmtId="0" fontId="25" fillId="0" borderId="31" xfId="3" applyFont="1" applyBorder="1" applyAlignment="1">
      <alignment horizontal="center" vertical="top"/>
    </xf>
    <xf numFmtId="0" fontId="15" fillId="0" borderId="33" xfId="3" applyFont="1" applyBorder="1" applyAlignment="1">
      <alignment horizontal="center" vertical="center"/>
    </xf>
    <xf numFmtId="0" fontId="27" fillId="0" borderId="33" xfId="3" applyFont="1" applyBorder="1" applyAlignment="1">
      <alignment horizontal="center" vertical="center"/>
    </xf>
    <xf numFmtId="0" fontId="27" fillId="0" borderId="46" xfId="3" applyFont="1" applyBorder="1" applyAlignment="1">
      <alignment horizontal="center" vertical="center"/>
    </xf>
    <xf numFmtId="58" fontId="27" fillId="0" borderId="11" xfId="3" applyNumberFormat="1" applyFont="1" applyBorder="1" applyAlignment="1">
      <alignment horizontal="center" vertical="center"/>
    </xf>
    <xf numFmtId="0" fontId="15" fillId="0" borderId="36" xfId="3" applyFont="1" applyBorder="1" applyAlignment="1">
      <alignment horizontal="right" vertical="center"/>
    </xf>
    <xf numFmtId="0" fontId="26" fillId="0" borderId="36" xfId="3" applyFont="1" applyBorder="1" applyAlignment="1">
      <alignment horizontal="left" vertical="center"/>
    </xf>
    <xf numFmtId="0" fontId="27" fillId="0" borderId="37" xfId="3" applyFont="1" applyBorder="1" applyAlignment="1">
      <alignment horizontal="center" vertical="center"/>
    </xf>
    <xf numFmtId="0" fontId="27" fillId="0" borderId="38" xfId="3" applyFont="1" applyBorder="1" applyAlignment="1">
      <alignment horizontal="center" vertical="center"/>
    </xf>
    <xf numFmtId="0" fontId="27" fillId="0" borderId="48" xfId="3" applyFont="1" applyBorder="1" applyAlignment="1">
      <alignment horizontal="center" vertical="center"/>
    </xf>
    <xf numFmtId="0" fontId="27" fillId="0" borderId="12" xfId="3" applyFont="1" applyBorder="1" applyAlignment="1">
      <alignment horizontal="center" vertical="center"/>
    </xf>
    <xf numFmtId="0" fontId="27" fillId="0" borderId="39" xfId="3" applyFont="1" applyBorder="1" applyAlignment="1">
      <alignment horizontal="center" vertical="center"/>
    </xf>
    <xf numFmtId="0" fontId="27" fillId="0" borderId="49" xfId="3" applyFont="1" applyBorder="1" applyAlignment="1">
      <alignment horizontal="center" vertical="center"/>
    </xf>
    <xf numFmtId="0" fontId="27" fillId="0" borderId="34" xfId="3" applyFont="1" applyBorder="1" applyAlignment="1">
      <alignment horizontal="left" vertical="center"/>
    </xf>
    <xf numFmtId="0" fontId="27" fillId="0" borderId="11" xfId="3" applyFont="1" applyBorder="1" applyAlignment="1">
      <alignment horizontal="left" vertical="center"/>
    </xf>
    <xf numFmtId="0" fontId="27" fillId="0" borderId="13" xfId="3" applyFont="1" applyBorder="1" applyAlignment="1">
      <alignment horizontal="left" vertical="center"/>
    </xf>
    <xf numFmtId="0" fontId="27" fillId="0" borderId="49" xfId="3" applyFont="1" applyBorder="1" applyAlignment="1">
      <alignment horizontal="left" vertical="center"/>
    </xf>
    <xf numFmtId="0" fontId="27" fillId="0" borderId="34" xfId="3" applyFont="1" applyBorder="1" applyAlignment="1">
      <alignment horizontal="left" vertical="center" wrapText="1"/>
    </xf>
    <xf numFmtId="0" fontId="27" fillId="0" borderId="11" xfId="3" applyFont="1" applyBorder="1" applyAlignment="1">
      <alignment horizontal="left" vertical="center" wrapText="1"/>
    </xf>
    <xf numFmtId="0" fontId="27" fillId="0" borderId="13" xfId="3" applyFont="1" applyBorder="1" applyAlignment="1">
      <alignment horizontal="left" vertical="center" wrapText="1"/>
    </xf>
    <xf numFmtId="0" fontId="21" fillId="0" borderId="36" xfId="3" applyBorder="1" applyAlignment="1">
      <alignment horizontal="center" vertical="center"/>
    </xf>
    <xf numFmtId="0" fontId="21" fillId="0" borderId="47" xfId="3" applyBorder="1" applyAlignment="1">
      <alignment horizontal="center" vertical="center"/>
    </xf>
    <xf numFmtId="0" fontId="26" fillId="0" borderId="41" xfId="3" applyFont="1" applyBorder="1" applyAlignment="1">
      <alignment horizontal="center" vertical="center"/>
    </xf>
    <xf numFmtId="0" fontId="26" fillId="0" borderId="42" xfId="3" applyFont="1" applyBorder="1" applyAlignment="1">
      <alignment horizontal="left" vertical="center"/>
    </xf>
    <xf numFmtId="0" fontId="26" fillId="0" borderId="38" xfId="3" applyFont="1" applyBorder="1" applyAlignment="1">
      <alignment horizontal="left" vertical="center"/>
    </xf>
    <xf numFmtId="0" fontId="26" fillId="0" borderId="48" xfId="3" applyFont="1" applyBorder="1" applyAlignment="1">
      <alignment horizontal="left" vertical="center"/>
    </xf>
    <xf numFmtId="0" fontId="21" fillId="0" borderId="40" xfId="3" applyBorder="1" applyAlignment="1">
      <alignment horizontal="left" vertical="center"/>
    </xf>
    <xf numFmtId="0" fontId="21" fillId="0" borderId="39" xfId="3" applyBorder="1" applyAlignment="1">
      <alignment horizontal="left" vertical="center"/>
    </xf>
    <xf numFmtId="0" fontId="21" fillId="0" borderId="49" xfId="3" applyBorder="1" applyAlignment="1">
      <alignment horizontal="left" vertical="center"/>
    </xf>
    <xf numFmtId="0" fontId="29" fillId="0" borderId="40" xfId="3" applyFont="1" applyBorder="1" applyAlignment="1">
      <alignment horizontal="left" vertical="center"/>
    </xf>
    <xf numFmtId="0" fontId="27" fillId="0" borderId="43" xfId="3" applyFont="1" applyBorder="1" applyAlignment="1">
      <alignment horizontal="left" vertical="center"/>
    </xf>
    <xf numFmtId="0" fontId="27" fillId="0" borderId="44" xfId="3" applyFont="1" applyBorder="1" applyAlignment="1">
      <alignment horizontal="left" vertical="center"/>
    </xf>
    <xf numFmtId="0" fontId="27" fillId="0" borderId="50" xfId="3" applyFont="1" applyBorder="1" applyAlignment="1">
      <alignment horizontal="left" vertical="center"/>
    </xf>
    <xf numFmtId="0" fontId="28" fillId="0" borderId="32" xfId="3" applyFont="1" applyBorder="1" applyAlignment="1">
      <alignment horizontal="left" vertical="center"/>
    </xf>
    <xf numFmtId="0" fontId="28" fillId="0" borderId="33" xfId="3" applyFont="1" applyBorder="1" applyAlignment="1">
      <alignment horizontal="left" vertical="center"/>
    </xf>
    <xf numFmtId="0" fontId="28" fillId="0" borderId="46" xfId="3" applyFont="1" applyBorder="1" applyAlignment="1">
      <alignment horizontal="left" vertical="center"/>
    </xf>
    <xf numFmtId="0" fontId="26" fillId="0" borderId="45" xfId="3" applyFont="1" applyBorder="1" applyAlignment="1">
      <alignment horizontal="left" vertical="center"/>
    </xf>
    <xf numFmtId="0" fontId="27" fillId="0" borderId="36" xfId="3" applyFont="1" applyBorder="1" applyAlignment="1">
      <alignment horizontal="center" vertical="center"/>
    </xf>
    <xf numFmtId="0" fontId="26" fillId="0" borderId="36" xfId="3" applyFont="1" applyBorder="1" applyAlignment="1">
      <alignment horizontal="center" vertical="center"/>
    </xf>
    <xf numFmtId="0" fontId="27" fillId="0" borderId="47" xfId="3" applyFont="1" applyBorder="1" applyAlignment="1">
      <alignment horizontal="center" vertical="center"/>
    </xf>
    <xf numFmtId="0" fontId="14" fillId="3" borderId="15" xfId="4" applyFont="1" applyFill="1" applyBorder="1" applyAlignment="1">
      <alignment horizontal="center" vertical="center"/>
    </xf>
    <xf numFmtId="0" fontId="14" fillId="3" borderId="16" xfId="4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4" borderId="7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8" fillId="4" borderId="8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0" fillId="0" borderId="54" xfId="3" applyFont="1" applyBorder="1" applyAlignment="1">
      <alignment horizontal="center" vertical="center"/>
    </xf>
  </cellXfs>
  <cellStyles count="8">
    <cellStyle name="S10" xfId="7" xr:uid="{00000000-0005-0000-0000-000037000000}"/>
    <cellStyle name="常规" xfId="0" builtinId="0"/>
    <cellStyle name="常规 2" xfId="3" xr:uid="{00000000-0005-0000-0000-000033000000}"/>
    <cellStyle name="常规 23" xfId="6" xr:uid="{00000000-0005-0000-0000-000036000000}"/>
    <cellStyle name="常规 3" xfId="4" xr:uid="{00000000-0005-0000-0000-000034000000}"/>
    <cellStyle name="常规 4" xfId="5" xr:uid="{00000000-0005-0000-0000-000035000000}"/>
    <cellStyle name="常规 40" xfId="1" xr:uid="{00000000-0005-0000-0000-000031000000}"/>
    <cellStyle name="常规_110509_2006-09-28" xfId="2" xr:uid="{00000000-0005-0000-0000-000032000000}"/>
  </cellStyles>
  <dxfs count="0"/>
  <tableStyles count="0" defaultTableStyle="TableStyleMedium9" defaultPivotStyle="PivotStyleMedium4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checked="Checked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checked="Checked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checked="Checked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19050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5</xdr:col>
      <xdr:colOff>256540</xdr:colOff>
      <xdr:row>35</xdr:row>
      <xdr:rowOff>3175</xdr:rowOff>
    </xdr:from>
    <xdr:to>
      <xdr:col>6</xdr:col>
      <xdr:colOff>779145</xdr:colOff>
      <xdr:row>42</xdr:row>
      <xdr:rowOff>119380</xdr:rowOff>
    </xdr:to>
    <xdr:pic>
      <xdr:nvPicPr>
        <xdr:cNvPr id="2" name="图片 1" descr="微信图片_2023081712560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9415" y="7478395"/>
          <a:ext cx="1313180" cy="1503045"/>
        </a:xfrm>
        <a:prstGeom prst="rect">
          <a:avLst/>
        </a:prstGeom>
      </xdr:spPr>
    </xdr:pic>
    <xdr:clientData/>
  </xdr:twoCellAnchor>
  <xdr:twoCellAnchor editAs="oneCell">
    <xdr:from>
      <xdr:col>8</xdr:col>
      <xdr:colOff>272415</xdr:colOff>
      <xdr:row>34</xdr:row>
      <xdr:rowOff>203200</xdr:rowOff>
    </xdr:from>
    <xdr:to>
      <xdr:col>10</xdr:col>
      <xdr:colOff>892810</xdr:colOff>
      <xdr:row>42</xdr:row>
      <xdr:rowOff>121285</xdr:rowOff>
    </xdr:to>
    <xdr:pic>
      <xdr:nvPicPr>
        <xdr:cNvPr id="3" name="图片 2" descr="微信图片_2023081712560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7015" y="7470775"/>
          <a:ext cx="2087245" cy="1512570"/>
        </a:xfrm>
        <a:prstGeom prst="rect">
          <a:avLst/>
        </a:prstGeom>
      </xdr:spPr>
    </xdr:pic>
    <xdr:clientData/>
  </xdr:twoCellAnchor>
  <xdr:twoCellAnchor editAs="oneCell">
    <xdr:from>
      <xdr:col>3</xdr:col>
      <xdr:colOff>542925</xdr:colOff>
      <xdr:row>35</xdr:row>
      <xdr:rowOff>0</xdr:rowOff>
    </xdr:from>
    <xdr:to>
      <xdr:col>5</xdr:col>
      <xdr:colOff>276860</xdr:colOff>
      <xdr:row>42</xdr:row>
      <xdr:rowOff>142875</xdr:rowOff>
    </xdr:to>
    <xdr:pic>
      <xdr:nvPicPr>
        <xdr:cNvPr id="4" name="图片 3" descr="微信图片_2023081712561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0800000">
          <a:off x="2914650" y="7475220"/>
          <a:ext cx="1315085" cy="1529715"/>
        </a:xfrm>
        <a:prstGeom prst="rect">
          <a:avLst/>
        </a:prstGeom>
      </xdr:spPr>
    </xdr:pic>
    <xdr:clientData/>
  </xdr:twoCellAnchor>
  <xdr:twoCellAnchor editAs="oneCell">
    <xdr:from>
      <xdr:col>2</xdr:col>
      <xdr:colOff>75565</xdr:colOff>
      <xdr:row>35</xdr:row>
      <xdr:rowOff>45720</xdr:rowOff>
    </xdr:from>
    <xdr:to>
      <xdr:col>3</xdr:col>
      <xdr:colOff>560070</xdr:colOff>
      <xdr:row>42</xdr:row>
      <xdr:rowOff>142240</xdr:rowOff>
    </xdr:to>
    <xdr:pic>
      <xdr:nvPicPr>
        <xdr:cNvPr id="5" name="图片 4" descr="微信图片_2023081712562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56715" y="7520940"/>
          <a:ext cx="1275080" cy="1483360"/>
        </a:xfrm>
        <a:prstGeom prst="rect">
          <a:avLst/>
        </a:prstGeom>
      </xdr:spPr>
    </xdr:pic>
    <xdr:clientData/>
  </xdr:twoCellAnchor>
  <xdr:twoCellAnchor editAs="oneCell">
    <xdr:from>
      <xdr:col>6</xdr:col>
      <xdr:colOff>783590</xdr:colOff>
      <xdr:row>35</xdr:row>
      <xdr:rowOff>5715</xdr:rowOff>
    </xdr:from>
    <xdr:to>
      <xdr:col>8</xdr:col>
      <xdr:colOff>262890</xdr:colOff>
      <xdr:row>42</xdr:row>
      <xdr:rowOff>131445</xdr:rowOff>
    </xdr:to>
    <xdr:pic>
      <xdr:nvPicPr>
        <xdr:cNvPr id="6" name="图片 5" descr="微信图片_2023081712563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6200000">
          <a:off x="5300980" y="7706995"/>
          <a:ext cx="1512570" cy="1060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482600</xdr:colOff>
      <xdr:row>23</xdr:row>
      <xdr:rowOff>0</xdr:rowOff>
    </xdr:from>
    <xdr:to>
      <xdr:col>11</xdr:col>
      <xdr:colOff>415290</xdr:colOff>
      <xdr:row>23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5222240" y="9773920"/>
          <a:ext cx="43256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19</xdr:row>
      <xdr:rowOff>0</xdr:rowOff>
    </xdr:from>
    <xdr:to>
      <xdr:col>11</xdr:col>
      <xdr:colOff>415290</xdr:colOff>
      <xdr:row>19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5171440" y="8605520"/>
          <a:ext cx="43764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19</xdr:row>
      <xdr:rowOff>0</xdr:rowOff>
    </xdr:from>
    <xdr:to>
      <xdr:col>11</xdr:col>
      <xdr:colOff>415290</xdr:colOff>
      <xdr:row>19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5095240" y="8605520"/>
          <a:ext cx="44526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20</xdr:row>
      <xdr:rowOff>0</xdr:rowOff>
    </xdr:from>
    <xdr:to>
      <xdr:col>11</xdr:col>
      <xdr:colOff>415290</xdr:colOff>
      <xdr:row>20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5222240" y="8897620"/>
          <a:ext cx="43256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23</xdr:row>
      <xdr:rowOff>0</xdr:rowOff>
    </xdr:from>
    <xdr:to>
      <xdr:col>11</xdr:col>
      <xdr:colOff>415290</xdr:colOff>
      <xdr:row>23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5222240" y="9773920"/>
          <a:ext cx="43256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14</xdr:row>
      <xdr:rowOff>0</xdr:rowOff>
    </xdr:from>
    <xdr:to>
      <xdr:col>11</xdr:col>
      <xdr:colOff>415290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5171440" y="5645150"/>
          <a:ext cx="43764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14</xdr:row>
      <xdr:rowOff>0</xdr:rowOff>
    </xdr:from>
    <xdr:to>
      <xdr:col>11</xdr:col>
      <xdr:colOff>415290</xdr:colOff>
      <xdr:row>14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5095240" y="5645150"/>
          <a:ext cx="44526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15</xdr:row>
      <xdr:rowOff>0</xdr:rowOff>
    </xdr:from>
    <xdr:to>
      <xdr:col>11</xdr:col>
      <xdr:colOff>415290</xdr:colOff>
      <xdr:row>15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5222240" y="5911850"/>
          <a:ext cx="43256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7</xdr:row>
      <xdr:rowOff>0</xdr:rowOff>
    </xdr:from>
    <xdr:to>
      <xdr:col>11</xdr:col>
      <xdr:colOff>415290</xdr:colOff>
      <xdr:row>7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5171440" y="2900680"/>
          <a:ext cx="43764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7</xdr:row>
      <xdr:rowOff>0</xdr:rowOff>
    </xdr:from>
    <xdr:to>
      <xdr:col>11</xdr:col>
      <xdr:colOff>415290</xdr:colOff>
      <xdr:row>7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5095240" y="2900680"/>
          <a:ext cx="44526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8</xdr:row>
      <xdr:rowOff>0</xdr:rowOff>
    </xdr:from>
    <xdr:to>
      <xdr:col>11</xdr:col>
      <xdr:colOff>415290</xdr:colOff>
      <xdr:row>8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5222240" y="3167380"/>
          <a:ext cx="43256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361950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482600</xdr:colOff>
      <xdr:row>29</xdr:row>
      <xdr:rowOff>0</xdr:rowOff>
    </xdr:from>
    <xdr:to>
      <xdr:col>11</xdr:col>
      <xdr:colOff>318135</xdr:colOff>
      <xdr:row>29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5221605" y="87299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29</xdr:row>
      <xdr:rowOff>0</xdr:rowOff>
    </xdr:from>
    <xdr:to>
      <xdr:col>11</xdr:col>
      <xdr:colOff>318135</xdr:colOff>
      <xdr:row>29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5170805" y="8729980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29</xdr:row>
      <xdr:rowOff>0</xdr:rowOff>
    </xdr:from>
    <xdr:to>
      <xdr:col>11</xdr:col>
      <xdr:colOff>318135</xdr:colOff>
      <xdr:row>29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5094605" y="8729980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29</xdr:row>
      <xdr:rowOff>0</xdr:rowOff>
    </xdr:from>
    <xdr:to>
      <xdr:col>11</xdr:col>
      <xdr:colOff>318135</xdr:colOff>
      <xdr:row>29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5221605" y="87299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29</xdr:row>
      <xdr:rowOff>0</xdr:rowOff>
    </xdr:from>
    <xdr:to>
      <xdr:col>11</xdr:col>
      <xdr:colOff>318135</xdr:colOff>
      <xdr:row>29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5221605" y="87299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8</xdr:col>
      <xdr:colOff>523240</xdr:colOff>
      <xdr:row>29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3792855" y="872998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17</xdr:row>
      <xdr:rowOff>0</xdr:rowOff>
    </xdr:from>
    <xdr:to>
      <xdr:col>11</xdr:col>
      <xdr:colOff>318135</xdr:colOff>
      <xdr:row>17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5170805" y="5224780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17</xdr:row>
      <xdr:rowOff>0</xdr:rowOff>
    </xdr:from>
    <xdr:to>
      <xdr:col>11</xdr:col>
      <xdr:colOff>318135</xdr:colOff>
      <xdr:row>17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5094605" y="5224780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26</xdr:row>
      <xdr:rowOff>0</xdr:rowOff>
    </xdr:from>
    <xdr:to>
      <xdr:col>11</xdr:col>
      <xdr:colOff>318135</xdr:colOff>
      <xdr:row>26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5221605" y="78536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8</xdr:col>
      <xdr:colOff>523240</xdr:colOff>
      <xdr:row>29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3792855" y="872998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13</xdr:row>
      <xdr:rowOff>0</xdr:rowOff>
    </xdr:from>
    <xdr:to>
      <xdr:col>11</xdr:col>
      <xdr:colOff>318135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5221605" y="389001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9</xdr:row>
      <xdr:rowOff>0</xdr:rowOff>
    </xdr:from>
    <xdr:to>
      <xdr:col>11</xdr:col>
      <xdr:colOff>318135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5170805" y="2823210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9</xdr:row>
      <xdr:rowOff>0</xdr:rowOff>
    </xdr:from>
    <xdr:to>
      <xdr:col>11</xdr:col>
      <xdr:colOff>318135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5094605" y="2823210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10</xdr:row>
      <xdr:rowOff>0</xdr:rowOff>
    </xdr:from>
    <xdr:to>
      <xdr:col>11</xdr:col>
      <xdr:colOff>318135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5221605" y="308991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13</xdr:row>
      <xdr:rowOff>0</xdr:rowOff>
    </xdr:from>
    <xdr:to>
      <xdr:col>11</xdr:col>
      <xdr:colOff>318135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5221605" y="389001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26</xdr:row>
      <xdr:rowOff>0</xdr:rowOff>
    </xdr:from>
    <xdr:to>
      <xdr:col>11</xdr:col>
      <xdr:colOff>318135</xdr:colOff>
      <xdr:row>26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5170805" y="7853680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26</xdr:row>
      <xdr:rowOff>0</xdr:rowOff>
    </xdr:from>
    <xdr:to>
      <xdr:col>11</xdr:col>
      <xdr:colOff>318135</xdr:colOff>
      <xdr:row>26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5094605" y="7853680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27</xdr:row>
      <xdr:rowOff>0</xdr:rowOff>
    </xdr:from>
    <xdr:to>
      <xdr:col>11</xdr:col>
      <xdr:colOff>318135</xdr:colOff>
      <xdr:row>27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5221605" y="81457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431800</xdr:colOff>
      <xdr:row>8</xdr:row>
      <xdr:rowOff>0</xdr:rowOff>
    </xdr:from>
    <xdr:to>
      <xdr:col>11</xdr:col>
      <xdr:colOff>318135</xdr:colOff>
      <xdr:row>8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5170805" y="2556510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355600</xdr:colOff>
      <xdr:row>8</xdr:row>
      <xdr:rowOff>0</xdr:rowOff>
    </xdr:from>
    <xdr:to>
      <xdr:col>11</xdr:col>
      <xdr:colOff>318135</xdr:colOff>
      <xdr:row>8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5094605" y="2556510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9</xdr:row>
      <xdr:rowOff>0</xdr:rowOff>
    </xdr:from>
    <xdr:to>
      <xdr:col>11</xdr:col>
      <xdr:colOff>318135</xdr:colOff>
      <xdr:row>9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5221605" y="282321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view="pageBreakPreview" topLeftCell="A4" zoomScaleNormal="100" zoomScalePageLayoutView="120" workbookViewId="0">
      <selection activeCell="B17" sqref="B17"/>
    </sheetView>
  </sheetViews>
  <sheetFormatPr defaultColWidth="11" defaultRowHeight="14.25"/>
  <cols>
    <col min="1" max="1" width="5.5" customWidth="1"/>
    <col min="2" max="2" width="94.5" style="202" customWidth="1"/>
    <col min="3" max="3" width="7" customWidth="1"/>
    <col min="4" max="4" width="9.625" customWidth="1"/>
    <col min="5" max="5" width="9.125" customWidth="1"/>
    <col min="6" max="6" width="9.5" customWidth="1"/>
  </cols>
  <sheetData>
    <row r="1" spans="1:2" ht="33" customHeight="1">
      <c r="B1" s="203" t="s">
        <v>0</v>
      </c>
    </row>
    <row r="2" spans="1:2" ht="21" customHeight="1">
      <c r="A2" s="204"/>
      <c r="B2" s="205" t="s">
        <v>1</v>
      </c>
    </row>
    <row r="3" spans="1:2">
      <c r="A3" s="5">
        <v>1</v>
      </c>
      <c r="B3" s="206" t="s">
        <v>2</v>
      </c>
    </row>
    <row r="4" spans="1:2">
      <c r="A4" s="5">
        <v>2</v>
      </c>
      <c r="B4" s="206" t="s">
        <v>3</v>
      </c>
    </row>
    <row r="5" spans="1:2">
      <c r="A5" s="5">
        <v>3</v>
      </c>
      <c r="B5" s="206" t="s">
        <v>4</v>
      </c>
    </row>
    <row r="6" spans="1:2">
      <c r="A6" s="5">
        <v>4</v>
      </c>
      <c r="B6" s="206" t="s">
        <v>5</v>
      </c>
    </row>
    <row r="7" spans="1:2">
      <c r="A7" s="5">
        <v>5</v>
      </c>
      <c r="B7" s="206" t="s">
        <v>6</v>
      </c>
    </row>
    <row r="8" spans="1:2" ht="18" customHeight="1">
      <c r="A8" s="5">
        <v>6</v>
      </c>
      <c r="B8" s="206" t="s">
        <v>7</v>
      </c>
    </row>
    <row r="9" spans="1:2" s="201" customFormat="1" ht="17.100000000000001" customHeight="1">
      <c r="A9" s="207">
        <v>7</v>
      </c>
      <c r="B9" s="208" t="s">
        <v>8</v>
      </c>
    </row>
    <row r="10" spans="1:2">
      <c r="A10" s="5"/>
      <c r="B10" s="206"/>
    </row>
    <row r="11" spans="1:2" ht="18.95" customHeight="1">
      <c r="A11" s="204"/>
      <c r="B11" s="209" t="s">
        <v>9</v>
      </c>
    </row>
    <row r="12" spans="1:2" ht="15.95" customHeight="1">
      <c r="A12" s="5">
        <v>1</v>
      </c>
      <c r="B12" s="210" t="s">
        <v>10</v>
      </c>
    </row>
    <row r="13" spans="1:2">
      <c r="A13" s="5">
        <v>2</v>
      </c>
      <c r="B13" s="206" t="s">
        <v>11</v>
      </c>
    </row>
    <row r="14" spans="1:2">
      <c r="A14" s="5">
        <v>3</v>
      </c>
      <c r="B14" s="208" t="s">
        <v>12</v>
      </c>
    </row>
    <row r="15" spans="1:2">
      <c r="A15" s="5">
        <v>4</v>
      </c>
      <c r="B15" s="206" t="s">
        <v>13</v>
      </c>
    </row>
    <row r="16" spans="1:2">
      <c r="A16" s="5">
        <v>5</v>
      </c>
      <c r="B16" s="206" t="s">
        <v>14</v>
      </c>
    </row>
    <row r="17" spans="1:2">
      <c r="A17" s="5">
        <v>6</v>
      </c>
      <c r="B17" s="206" t="s">
        <v>15</v>
      </c>
    </row>
    <row r="18" spans="1:2">
      <c r="A18" s="5">
        <v>7</v>
      </c>
      <c r="B18" s="206" t="s">
        <v>16</v>
      </c>
    </row>
    <row r="19" spans="1:2">
      <c r="A19" s="5"/>
      <c r="B19" s="206"/>
    </row>
    <row r="20" spans="1:2" ht="20.25">
      <c r="A20" s="204"/>
      <c r="B20" s="205" t="s">
        <v>17</v>
      </c>
    </row>
    <row r="21" spans="1:2">
      <c r="A21" s="5">
        <v>1</v>
      </c>
      <c r="B21" s="206" t="s">
        <v>18</v>
      </c>
    </row>
    <row r="22" spans="1:2">
      <c r="A22" s="5">
        <v>2</v>
      </c>
      <c r="B22" s="206" t="s">
        <v>19</v>
      </c>
    </row>
    <row r="23" spans="1:2">
      <c r="A23" s="5">
        <v>3</v>
      </c>
      <c r="B23" s="206" t="s">
        <v>20</v>
      </c>
    </row>
    <row r="24" spans="1:2">
      <c r="A24" s="5">
        <v>4</v>
      </c>
      <c r="B24" s="206" t="s">
        <v>21</v>
      </c>
    </row>
    <row r="25" spans="1:2">
      <c r="A25" s="5">
        <v>5</v>
      </c>
      <c r="B25" s="206" t="s">
        <v>22</v>
      </c>
    </row>
    <row r="26" spans="1:2">
      <c r="A26" s="5">
        <v>6</v>
      </c>
      <c r="B26" s="206" t="s">
        <v>23</v>
      </c>
    </row>
    <row r="27" spans="1:2">
      <c r="A27" s="5">
        <v>7</v>
      </c>
      <c r="B27" s="206" t="s">
        <v>24</v>
      </c>
    </row>
    <row r="28" spans="1:2">
      <c r="A28" s="5"/>
      <c r="B28" s="206"/>
    </row>
    <row r="29" spans="1:2" ht="20.25">
      <c r="A29" s="204"/>
      <c r="B29" s="205" t="s">
        <v>25</v>
      </c>
    </row>
    <row r="30" spans="1:2">
      <c r="A30" s="5">
        <v>1</v>
      </c>
      <c r="B30" s="206" t="s">
        <v>26</v>
      </c>
    </row>
    <row r="31" spans="1:2">
      <c r="A31" s="5">
        <v>2</v>
      </c>
      <c r="B31" s="206" t="s">
        <v>27</v>
      </c>
    </row>
    <row r="32" spans="1:2">
      <c r="A32" s="5">
        <v>3</v>
      </c>
      <c r="B32" s="206" t="s">
        <v>28</v>
      </c>
    </row>
    <row r="33" spans="1:2">
      <c r="A33" s="5">
        <v>4</v>
      </c>
      <c r="B33" s="206" t="s">
        <v>29</v>
      </c>
    </row>
    <row r="34" spans="1:2">
      <c r="A34" s="5">
        <v>5</v>
      </c>
      <c r="B34" s="206" t="s">
        <v>30</v>
      </c>
    </row>
    <row r="35" spans="1:2">
      <c r="A35" s="5">
        <v>6</v>
      </c>
      <c r="B35" s="206" t="s">
        <v>31</v>
      </c>
    </row>
    <row r="36" spans="1:2">
      <c r="A36" s="5">
        <v>7</v>
      </c>
      <c r="B36" s="206" t="s">
        <v>32</v>
      </c>
    </row>
  </sheetData>
  <phoneticPr fontId="49" type="noConversion"/>
  <pageMargins left="0.75" right="0.75" top="1" bottom="1" header="0.5" footer="0.5"/>
  <pageSetup paperSize="9"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D15" sqref="D15"/>
    </sheetView>
  </sheetViews>
  <sheetFormatPr defaultColWidth="9" defaultRowHeight="14.25"/>
  <cols>
    <col min="1" max="2" width="7" customWidth="1"/>
    <col min="3" max="3" width="12.125" customWidth="1"/>
    <col min="4" max="4" width="19.25" customWidth="1"/>
    <col min="5" max="5" width="12.125" customWidth="1"/>
    <col min="6" max="6" width="17.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00" t="s">
        <v>275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</row>
    <row r="2" spans="1:13" s="1" customFormat="1" ht="16.5">
      <c r="A2" s="409" t="s">
        <v>253</v>
      </c>
      <c r="B2" s="410" t="s">
        <v>258</v>
      </c>
      <c r="C2" s="410" t="s">
        <v>254</v>
      </c>
      <c r="D2" s="410" t="s">
        <v>255</v>
      </c>
      <c r="E2" s="410" t="s">
        <v>256</v>
      </c>
      <c r="F2" s="410" t="s">
        <v>257</v>
      </c>
      <c r="G2" s="409" t="s">
        <v>276</v>
      </c>
      <c r="H2" s="409"/>
      <c r="I2" s="409" t="s">
        <v>277</v>
      </c>
      <c r="J2" s="409"/>
      <c r="K2" s="420" t="s">
        <v>278</v>
      </c>
      <c r="L2" s="422" t="s">
        <v>279</v>
      </c>
      <c r="M2" s="424" t="s">
        <v>280</v>
      </c>
    </row>
    <row r="3" spans="1:13" s="1" customFormat="1" ht="16.5">
      <c r="A3" s="409"/>
      <c r="B3" s="411"/>
      <c r="C3" s="411"/>
      <c r="D3" s="411"/>
      <c r="E3" s="411"/>
      <c r="F3" s="411"/>
      <c r="G3" s="3" t="s">
        <v>281</v>
      </c>
      <c r="H3" s="3" t="s">
        <v>282</v>
      </c>
      <c r="I3" s="3" t="s">
        <v>281</v>
      </c>
      <c r="J3" s="3" t="s">
        <v>282</v>
      </c>
      <c r="K3" s="421"/>
      <c r="L3" s="423"/>
      <c r="M3" s="425"/>
    </row>
    <row r="4" spans="1:13">
      <c r="A4" s="5"/>
      <c r="B4" s="5"/>
      <c r="C4" s="7" t="s">
        <v>283</v>
      </c>
      <c r="D4" s="7" t="s">
        <v>269</v>
      </c>
      <c r="E4" s="7" t="s">
        <v>70</v>
      </c>
      <c r="F4" s="7" t="s">
        <v>60</v>
      </c>
      <c r="G4" s="24">
        <v>1</v>
      </c>
      <c r="H4" s="24">
        <v>0</v>
      </c>
      <c r="I4" s="24">
        <v>0.5</v>
      </c>
      <c r="J4" s="24">
        <v>0</v>
      </c>
      <c r="K4" s="7" t="s">
        <v>284</v>
      </c>
      <c r="L4" s="7"/>
      <c r="M4" s="7" t="s">
        <v>271</v>
      </c>
    </row>
    <row r="5" spans="1:13">
      <c r="A5" s="5"/>
      <c r="B5" s="5"/>
      <c r="C5" s="7" t="s">
        <v>283</v>
      </c>
      <c r="D5" s="7" t="s">
        <v>269</v>
      </c>
      <c r="E5" s="7" t="s">
        <v>70</v>
      </c>
      <c r="F5" s="7" t="s">
        <v>60</v>
      </c>
      <c r="G5" s="24">
        <v>1</v>
      </c>
      <c r="H5" s="24">
        <v>0</v>
      </c>
      <c r="I5" s="24">
        <v>0.5</v>
      </c>
      <c r="J5" s="24">
        <v>0</v>
      </c>
      <c r="K5" s="7" t="s">
        <v>285</v>
      </c>
      <c r="L5" s="7"/>
      <c r="M5" s="7" t="s">
        <v>271</v>
      </c>
    </row>
    <row r="6" spans="1:13">
      <c r="A6" s="5"/>
      <c r="B6" s="5"/>
      <c r="C6" s="7" t="s">
        <v>283</v>
      </c>
      <c r="D6" s="7" t="s">
        <v>269</v>
      </c>
      <c r="E6" s="7" t="s">
        <v>70</v>
      </c>
      <c r="F6" s="7" t="s">
        <v>60</v>
      </c>
      <c r="G6" s="24">
        <v>1</v>
      </c>
      <c r="H6" s="24">
        <v>0</v>
      </c>
      <c r="I6" s="24">
        <v>0.5</v>
      </c>
      <c r="J6" s="24">
        <v>0</v>
      </c>
      <c r="K6" s="7" t="s">
        <v>285</v>
      </c>
      <c r="L6" s="7"/>
      <c r="M6" s="7" t="s">
        <v>271</v>
      </c>
    </row>
    <row r="7" spans="1:13">
      <c r="A7" s="5"/>
      <c r="B7" s="5"/>
      <c r="C7" s="7" t="s">
        <v>283</v>
      </c>
      <c r="D7" s="7" t="s">
        <v>269</v>
      </c>
      <c r="E7" s="7" t="s">
        <v>70</v>
      </c>
      <c r="F7" s="7" t="s">
        <v>60</v>
      </c>
      <c r="G7" s="24">
        <v>1</v>
      </c>
      <c r="H7" s="24">
        <v>0</v>
      </c>
      <c r="I7" s="24">
        <v>0.5</v>
      </c>
      <c r="J7" s="24">
        <v>0</v>
      </c>
      <c r="K7" s="7" t="s">
        <v>285</v>
      </c>
      <c r="L7" s="7"/>
      <c r="M7" s="7" t="s">
        <v>271</v>
      </c>
    </row>
    <row r="8" spans="1:13">
      <c r="A8" s="5"/>
      <c r="B8" s="5"/>
      <c r="C8" s="7" t="s">
        <v>283</v>
      </c>
      <c r="D8" s="7" t="s">
        <v>269</v>
      </c>
      <c r="E8" s="7" t="s">
        <v>70</v>
      </c>
      <c r="F8" s="7" t="s">
        <v>60</v>
      </c>
      <c r="G8" s="24">
        <v>1</v>
      </c>
      <c r="H8" s="24">
        <v>0</v>
      </c>
      <c r="I8" s="24">
        <v>0.5</v>
      </c>
      <c r="J8" s="24">
        <v>0</v>
      </c>
      <c r="K8" s="7" t="s">
        <v>285</v>
      </c>
      <c r="L8" s="18"/>
      <c r="M8" s="7" t="s">
        <v>271</v>
      </c>
    </row>
    <row r="9" spans="1:13">
      <c r="A9" s="5"/>
      <c r="B9" s="5"/>
      <c r="C9" s="7" t="s">
        <v>283</v>
      </c>
      <c r="D9" s="7" t="s">
        <v>269</v>
      </c>
      <c r="E9" s="7" t="s">
        <v>70</v>
      </c>
      <c r="F9" s="7" t="s">
        <v>60</v>
      </c>
      <c r="G9" s="24">
        <v>1</v>
      </c>
      <c r="H9" s="24">
        <v>0</v>
      </c>
      <c r="I9" s="24">
        <v>0.5</v>
      </c>
      <c r="J9" s="24">
        <v>0</v>
      </c>
      <c r="K9" s="7" t="s">
        <v>285</v>
      </c>
      <c r="L9" s="18"/>
      <c r="M9" s="7" t="s">
        <v>271</v>
      </c>
    </row>
    <row r="10" spans="1:13">
      <c r="A10" s="5"/>
      <c r="B10" s="5"/>
      <c r="C10" s="7" t="s">
        <v>286</v>
      </c>
      <c r="D10" s="7" t="s">
        <v>269</v>
      </c>
      <c r="E10" s="7" t="s">
        <v>70</v>
      </c>
      <c r="F10" s="7" t="s">
        <v>60</v>
      </c>
      <c r="G10" s="24">
        <v>1</v>
      </c>
      <c r="H10" s="24">
        <v>0</v>
      </c>
      <c r="I10" s="24">
        <v>0.5</v>
      </c>
      <c r="J10" s="24">
        <v>0</v>
      </c>
      <c r="K10" s="7" t="s">
        <v>285</v>
      </c>
      <c r="L10" s="18"/>
      <c r="M10" s="7" t="s">
        <v>271</v>
      </c>
    </row>
    <row r="11" spans="1:13">
      <c r="A11" s="5"/>
      <c r="B11" s="5"/>
      <c r="C11" s="7" t="s">
        <v>287</v>
      </c>
      <c r="D11" s="7" t="s">
        <v>269</v>
      </c>
      <c r="E11" s="7" t="s">
        <v>70</v>
      </c>
      <c r="F11" s="7" t="s">
        <v>60</v>
      </c>
      <c r="G11" s="24">
        <v>1</v>
      </c>
      <c r="H11" s="24">
        <v>0</v>
      </c>
      <c r="I11" s="24">
        <v>0.5</v>
      </c>
      <c r="J11" s="24">
        <v>0</v>
      </c>
      <c r="K11" s="7" t="s">
        <v>285</v>
      </c>
      <c r="L11" s="18"/>
      <c r="M11" s="7" t="s">
        <v>271</v>
      </c>
    </row>
    <row r="12" spans="1:13" s="2" customFormat="1" ht="18.75">
      <c r="A12" s="412" t="s">
        <v>272</v>
      </c>
      <c r="B12" s="413"/>
      <c r="C12" s="413"/>
      <c r="D12" s="413"/>
      <c r="E12" s="414"/>
      <c r="F12" s="415"/>
      <c r="G12" s="416"/>
      <c r="H12" s="412" t="s">
        <v>288</v>
      </c>
      <c r="I12" s="413"/>
      <c r="J12" s="413"/>
      <c r="K12" s="414"/>
      <c r="L12" s="417"/>
      <c r="M12" s="418"/>
    </row>
    <row r="13" spans="1:13" ht="69" customHeight="1">
      <c r="A13" s="419" t="s">
        <v>289</v>
      </c>
      <c r="B13" s="419"/>
      <c r="C13" s="408"/>
      <c r="D13" s="408"/>
      <c r="E13" s="408"/>
      <c r="F13" s="408"/>
      <c r="G13" s="408"/>
      <c r="H13" s="408"/>
      <c r="I13" s="408"/>
      <c r="J13" s="408"/>
      <c r="K13" s="408"/>
      <c r="L13" s="408"/>
      <c r="M13" s="408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9" type="noConversion"/>
  <dataValidations count="1">
    <dataValidation type="list" allowBlank="1" showInputMessage="1" showErrorMessage="1" sqref="M1:M3 M4:M11 M12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F10" sqref="F10:F11"/>
    </sheetView>
  </sheetViews>
  <sheetFormatPr defaultColWidth="9" defaultRowHeight="14.25"/>
  <cols>
    <col min="1" max="2" width="8.625" customWidth="1"/>
    <col min="3" max="3" width="7.5" customWidth="1"/>
    <col min="4" max="4" width="18.75" customWidth="1"/>
    <col min="5" max="5" width="10" customWidth="1"/>
    <col min="6" max="6" width="17.75" customWidth="1"/>
    <col min="7" max="7" width="16.375" customWidth="1"/>
    <col min="8" max="8" width="21" customWidth="1"/>
    <col min="9" max="9" width="8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00" t="s">
        <v>290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</row>
    <row r="2" spans="1:23" s="1" customFormat="1" ht="15.95" customHeight="1">
      <c r="A2" s="410" t="s">
        <v>291</v>
      </c>
      <c r="B2" s="410" t="s">
        <v>258</v>
      </c>
      <c r="C2" s="410" t="s">
        <v>254</v>
      </c>
      <c r="D2" s="410" t="s">
        <v>255</v>
      </c>
      <c r="E2" s="410" t="s">
        <v>256</v>
      </c>
      <c r="F2" s="410" t="s">
        <v>257</v>
      </c>
      <c r="G2" s="426" t="s">
        <v>292</v>
      </c>
      <c r="H2" s="427"/>
      <c r="I2" s="428"/>
      <c r="J2" s="426" t="s">
        <v>293</v>
      </c>
      <c r="K2" s="427"/>
      <c r="L2" s="428"/>
      <c r="M2" s="426" t="s">
        <v>294</v>
      </c>
      <c r="N2" s="427"/>
      <c r="O2" s="428"/>
      <c r="P2" s="426" t="s">
        <v>295</v>
      </c>
      <c r="Q2" s="427"/>
      <c r="R2" s="428"/>
      <c r="S2" s="427" t="s">
        <v>296</v>
      </c>
      <c r="T2" s="427"/>
      <c r="U2" s="428"/>
      <c r="V2" s="436" t="s">
        <v>297</v>
      </c>
      <c r="W2" s="436" t="s">
        <v>267</v>
      </c>
    </row>
    <row r="3" spans="1:23" s="1" customFormat="1" ht="16.5">
      <c r="A3" s="411"/>
      <c r="B3" s="434"/>
      <c r="C3" s="434"/>
      <c r="D3" s="434"/>
      <c r="E3" s="434"/>
      <c r="F3" s="434"/>
      <c r="G3" s="3" t="s">
        <v>298</v>
      </c>
      <c r="H3" s="3" t="s">
        <v>65</v>
      </c>
      <c r="I3" s="3" t="s">
        <v>258</v>
      </c>
      <c r="J3" s="3" t="s">
        <v>298</v>
      </c>
      <c r="K3" s="3" t="s">
        <v>65</v>
      </c>
      <c r="L3" s="3" t="s">
        <v>258</v>
      </c>
      <c r="M3" s="3" t="s">
        <v>298</v>
      </c>
      <c r="N3" s="3" t="s">
        <v>65</v>
      </c>
      <c r="O3" s="3" t="s">
        <v>258</v>
      </c>
      <c r="P3" s="3" t="s">
        <v>298</v>
      </c>
      <c r="Q3" s="3" t="s">
        <v>65</v>
      </c>
      <c r="R3" s="3" t="s">
        <v>258</v>
      </c>
      <c r="S3" s="3" t="s">
        <v>298</v>
      </c>
      <c r="T3" s="3" t="s">
        <v>65</v>
      </c>
      <c r="U3" s="3" t="s">
        <v>258</v>
      </c>
      <c r="V3" s="437"/>
      <c r="W3" s="437"/>
    </row>
    <row r="4" spans="1:23" ht="17.25">
      <c r="A4" s="429" t="s">
        <v>299</v>
      </c>
      <c r="B4" s="432"/>
      <c r="C4" s="432" t="s">
        <v>283</v>
      </c>
      <c r="D4" s="432" t="s">
        <v>269</v>
      </c>
      <c r="E4" s="432" t="s">
        <v>70</v>
      </c>
      <c r="F4" s="432" t="s">
        <v>60</v>
      </c>
      <c r="G4" s="23" t="s">
        <v>300</v>
      </c>
      <c r="H4" s="6" t="s">
        <v>301</v>
      </c>
      <c r="I4" s="6"/>
      <c r="J4" s="23" t="s">
        <v>302</v>
      </c>
      <c r="K4" s="6" t="s">
        <v>303</v>
      </c>
      <c r="L4" s="6"/>
      <c r="M4" s="23" t="s">
        <v>304</v>
      </c>
      <c r="N4" s="6" t="s">
        <v>305</v>
      </c>
      <c r="O4" s="6"/>
      <c r="P4" s="23" t="s">
        <v>306</v>
      </c>
      <c r="Q4" s="6" t="s">
        <v>307</v>
      </c>
      <c r="R4" s="6"/>
      <c r="S4" s="23" t="s">
        <v>308</v>
      </c>
      <c r="T4" s="6" t="s">
        <v>309</v>
      </c>
      <c r="U4" s="6"/>
      <c r="V4" s="6"/>
      <c r="W4" s="6"/>
    </row>
    <row r="5" spans="1:23" ht="16.5">
      <c r="A5" s="430"/>
      <c r="B5" s="435"/>
      <c r="C5" s="435"/>
      <c r="D5" s="435"/>
      <c r="E5" s="435"/>
      <c r="F5" s="435"/>
      <c r="G5" s="426" t="s">
        <v>310</v>
      </c>
      <c r="H5" s="427"/>
      <c r="I5" s="428"/>
      <c r="J5" s="426" t="s">
        <v>311</v>
      </c>
      <c r="K5" s="427"/>
      <c r="L5" s="428"/>
      <c r="M5" s="426" t="s">
        <v>312</v>
      </c>
      <c r="N5" s="427"/>
      <c r="O5" s="428"/>
      <c r="P5" s="426" t="s">
        <v>313</v>
      </c>
      <c r="Q5" s="427"/>
      <c r="R5" s="428"/>
      <c r="S5" s="427" t="s">
        <v>314</v>
      </c>
      <c r="T5" s="427"/>
      <c r="U5" s="428"/>
      <c r="V5" s="6"/>
      <c r="W5" s="6"/>
    </row>
    <row r="6" spans="1:23" ht="16.5">
      <c r="A6" s="430"/>
      <c r="B6" s="435"/>
      <c r="C6" s="435"/>
      <c r="D6" s="435"/>
      <c r="E6" s="435"/>
      <c r="F6" s="435"/>
      <c r="G6" s="3" t="s">
        <v>298</v>
      </c>
      <c r="H6" s="3" t="s">
        <v>65</v>
      </c>
      <c r="I6" s="3" t="s">
        <v>258</v>
      </c>
      <c r="J6" s="3" t="s">
        <v>298</v>
      </c>
      <c r="K6" s="3" t="s">
        <v>65</v>
      </c>
      <c r="L6" s="3" t="s">
        <v>258</v>
      </c>
      <c r="M6" s="3" t="s">
        <v>298</v>
      </c>
      <c r="N6" s="3" t="s">
        <v>65</v>
      </c>
      <c r="O6" s="3" t="s">
        <v>258</v>
      </c>
      <c r="P6" s="3" t="s">
        <v>298</v>
      </c>
      <c r="Q6" s="3" t="s">
        <v>65</v>
      </c>
      <c r="R6" s="3" t="s">
        <v>258</v>
      </c>
      <c r="S6" s="3" t="s">
        <v>298</v>
      </c>
      <c r="T6" s="3" t="s">
        <v>65</v>
      </c>
      <c r="U6" s="3" t="s">
        <v>258</v>
      </c>
      <c r="V6" s="6"/>
      <c r="W6" s="6"/>
    </row>
    <row r="7" spans="1:23" ht="17.25">
      <c r="A7" s="431"/>
      <c r="B7" s="433"/>
      <c r="C7" s="433"/>
      <c r="D7" s="433"/>
      <c r="E7" s="433"/>
      <c r="F7" s="433"/>
      <c r="G7" s="23" t="s">
        <v>315</v>
      </c>
      <c r="H7" s="6" t="s">
        <v>316</v>
      </c>
      <c r="I7" s="6"/>
      <c r="J7" s="23" t="s">
        <v>317</v>
      </c>
      <c r="K7" s="6" t="s">
        <v>318</v>
      </c>
      <c r="L7" s="6"/>
      <c r="M7" s="23" t="s">
        <v>319</v>
      </c>
      <c r="N7" s="6" t="s">
        <v>320</v>
      </c>
      <c r="O7" s="6"/>
      <c r="P7" s="23" t="s">
        <v>321</v>
      </c>
      <c r="Q7" s="6" t="s">
        <v>322</v>
      </c>
      <c r="R7" s="6"/>
      <c r="S7" s="23" t="s">
        <v>323</v>
      </c>
      <c r="T7" s="6" t="s">
        <v>324</v>
      </c>
      <c r="U7" s="6"/>
      <c r="V7" s="6" t="s">
        <v>271</v>
      </c>
      <c r="W7" s="6"/>
    </row>
    <row r="8" spans="1:23" ht="17.25">
      <c r="A8" s="432" t="s">
        <v>325</v>
      </c>
      <c r="B8" s="432"/>
      <c r="C8" s="432" t="s">
        <v>286</v>
      </c>
      <c r="D8" s="432" t="s">
        <v>269</v>
      </c>
      <c r="E8" s="432" t="s">
        <v>70</v>
      </c>
      <c r="F8" s="432" t="s">
        <v>60</v>
      </c>
      <c r="G8" s="23" t="s">
        <v>300</v>
      </c>
      <c r="H8" s="6" t="s">
        <v>301</v>
      </c>
      <c r="I8" s="6"/>
      <c r="J8" s="23" t="s">
        <v>302</v>
      </c>
      <c r="K8" s="6" t="s">
        <v>303</v>
      </c>
      <c r="L8" s="6"/>
      <c r="M8" s="23" t="s">
        <v>304</v>
      </c>
      <c r="N8" s="6" t="s">
        <v>305</v>
      </c>
      <c r="O8" s="6"/>
      <c r="P8" s="23" t="s">
        <v>306</v>
      </c>
      <c r="Q8" s="6" t="s">
        <v>307</v>
      </c>
      <c r="R8" s="6"/>
      <c r="S8" s="23" t="s">
        <v>308</v>
      </c>
      <c r="T8" s="6" t="s">
        <v>309</v>
      </c>
      <c r="U8" s="6"/>
      <c r="V8" s="6"/>
      <c r="W8" s="6"/>
    </row>
    <row r="9" spans="1:23" ht="17.25">
      <c r="A9" s="433"/>
      <c r="B9" s="433"/>
      <c r="C9" s="433"/>
      <c r="D9" s="433"/>
      <c r="E9" s="433"/>
      <c r="F9" s="433"/>
      <c r="G9" s="23" t="s">
        <v>315</v>
      </c>
      <c r="H9" s="6" t="s">
        <v>316</v>
      </c>
      <c r="I9" s="6"/>
      <c r="J9" s="23" t="s">
        <v>317</v>
      </c>
      <c r="K9" s="6" t="s">
        <v>318</v>
      </c>
      <c r="L9" s="6"/>
      <c r="M9" s="23" t="s">
        <v>319</v>
      </c>
      <c r="N9" s="6" t="s">
        <v>320</v>
      </c>
      <c r="O9" s="6"/>
      <c r="P9" s="23" t="s">
        <v>321</v>
      </c>
      <c r="Q9" s="6" t="s">
        <v>322</v>
      </c>
      <c r="R9" s="6"/>
      <c r="S9" s="23" t="s">
        <v>326</v>
      </c>
      <c r="T9" s="6" t="s">
        <v>327</v>
      </c>
      <c r="U9" s="6"/>
      <c r="V9" s="6" t="s">
        <v>271</v>
      </c>
      <c r="W9" s="6"/>
    </row>
    <row r="10" spans="1:23">
      <c r="A10" s="432" t="s">
        <v>328</v>
      </c>
      <c r="B10" s="432"/>
      <c r="C10" s="432"/>
      <c r="D10" s="432"/>
      <c r="E10" s="432"/>
      <c r="F10" s="432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33"/>
      <c r="B11" s="433"/>
      <c r="C11" s="433"/>
      <c r="D11" s="433"/>
      <c r="E11" s="433"/>
      <c r="F11" s="433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32" t="s">
        <v>329</v>
      </c>
      <c r="B12" s="432"/>
      <c r="C12" s="432"/>
      <c r="D12" s="432"/>
      <c r="E12" s="432"/>
      <c r="F12" s="432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33"/>
      <c r="B13" s="433"/>
      <c r="C13" s="433"/>
      <c r="D13" s="433"/>
      <c r="E13" s="433"/>
      <c r="F13" s="433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32" t="s">
        <v>330</v>
      </c>
      <c r="B14" s="432"/>
      <c r="C14" s="432"/>
      <c r="D14" s="432"/>
      <c r="E14" s="432"/>
      <c r="F14" s="432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33"/>
      <c r="B15" s="433"/>
      <c r="C15" s="433"/>
      <c r="D15" s="433"/>
      <c r="E15" s="433"/>
      <c r="F15" s="433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412" t="s">
        <v>331</v>
      </c>
      <c r="B17" s="413"/>
      <c r="C17" s="413"/>
      <c r="D17" s="413"/>
      <c r="E17" s="414"/>
      <c r="F17" s="415"/>
      <c r="G17" s="416"/>
      <c r="H17" s="22"/>
      <c r="I17" s="22"/>
      <c r="J17" s="412" t="s">
        <v>332</v>
      </c>
      <c r="K17" s="413"/>
      <c r="L17" s="413"/>
      <c r="M17" s="413"/>
      <c r="N17" s="413"/>
      <c r="O17" s="413"/>
      <c r="P17" s="413"/>
      <c r="Q17" s="413"/>
      <c r="R17" s="413"/>
      <c r="S17" s="413"/>
      <c r="T17" s="413"/>
      <c r="U17" s="414"/>
      <c r="V17" s="10"/>
      <c r="W17" s="12"/>
    </row>
    <row r="18" spans="1:23" ht="57" customHeight="1">
      <c r="A18" s="407" t="s">
        <v>333</v>
      </c>
      <c r="B18" s="407"/>
      <c r="C18" s="408"/>
      <c r="D18" s="408"/>
      <c r="E18" s="408"/>
      <c r="F18" s="408"/>
      <c r="G18" s="408"/>
      <c r="H18" s="408"/>
      <c r="I18" s="408"/>
      <c r="J18" s="408"/>
      <c r="K18" s="408"/>
      <c r="L18" s="408"/>
      <c r="M18" s="408"/>
      <c r="N18" s="408"/>
      <c r="O18" s="408"/>
      <c r="P18" s="408"/>
      <c r="Q18" s="408"/>
      <c r="R18" s="408"/>
      <c r="S18" s="408"/>
      <c r="T18" s="408"/>
      <c r="U18" s="408"/>
      <c r="V18" s="408"/>
      <c r="W18" s="408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9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PageLayoutView="125" workbookViewId="0">
      <selection activeCell="G19" sqref="G19"/>
    </sheetView>
  </sheetViews>
  <sheetFormatPr defaultColWidth="9" defaultRowHeight="14.25"/>
  <cols>
    <col min="1" max="1" width="7" customWidth="1"/>
    <col min="2" max="2" width="8.375" customWidth="1"/>
    <col min="3" max="3" width="19.75" customWidth="1"/>
    <col min="4" max="4" width="9.875" customWidth="1"/>
    <col min="5" max="5" width="14.375" customWidth="1"/>
    <col min="6" max="6" width="13.5" customWidth="1"/>
    <col min="7" max="7" width="11.625" customWidth="1"/>
    <col min="8" max="8" width="14" customWidth="1"/>
    <col min="9" max="9" width="15.625" customWidth="1"/>
    <col min="10" max="13" width="10" customWidth="1"/>
    <col min="14" max="14" width="10.625" customWidth="1"/>
  </cols>
  <sheetData>
    <row r="1" spans="1:14" ht="29.25">
      <c r="A1" s="400" t="s">
        <v>334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</row>
    <row r="2" spans="1:14" s="1" customFormat="1" ht="16.5">
      <c r="A2" s="13" t="s">
        <v>335</v>
      </c>
      <c r="B2" s="14" t="s">
        <v>254</v>
      </c>
      <c r="C2" s="14" t="s">
        <v>255</v>
      </c>
      <c r="D2" s="14" t="s">
        <v>256</v>
      </c>
      <c r="E2" s="14" t="s">
        <v>257</v>
      </c>
      <c r="F2" s="14" t="s">
        <v>258</v>
      </c>
      <c r="G2" s="13" t="s">
        <v>336</v>
      </c>
      <c r="H2" s="13" t="s">
        <v>337</v>
      </c>
      <c r="I2" s="13" t="s">
        <v>338</v>
      </c>
      <c r="J2" s="13" t="s">
        <v>337</v>
      </c>
      <c r="K2" s="13" t="s">
        <v>339</v>
      </c>
      <c r="L2" s="13" t="s">
        <v>337</v>
      </c>
      <c r="M2" s="14" t="s">
        <v>297</v>
      </c>
      <c r="N2" s="14" t="s">
        <v>267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5" t="s">
        <v>335</v>
      </c>
      <c r="B4" s="16" t="s">
        <v>340</v>
      </c>
      <c r="C4" s="16" t="s">
        <v>298</v>
      </c>
      <c r="D4" s="16" t="s">
        <v>256</v>
      </c>
      <c r="E4" s="14" t="s">
        <v>257</v>
      </c>
      <c r="F4" s="14" t="s">
        <v>258</v>
      </c>
      <c r="G4" s="13" t="s">
        <v>336</v>
      </c>
      <c r="H4" s="13" t="s">
        <v>337</v>
      </c>
      <c r="I4" s="13" t="s">
        <v>338</v>
      </c>
      <c r="J4" s="13" t="s">
        <v>337</v>
      </c>
      <c r="K4" s="13" t="s">
        <v>339</v>
      </c>
      <c r="L4" s="13" t="s">
        <v>337</v>
      </c>
      <c r="M4" s="14" t="s">
        <v>297</v>
      </c>
      <c r="N4" s="14" t="s">
        <v>267</v>
      </c>
    </row>
    <row r="5" spans="1:14" ht="41.1" customHeight="1">
      <c r="A5" s="5"/>
      <c r="B5" s="6"/>
      <c r="C5" s="6" t="s">
        <v>341</v>
      </c>
      <c r="D5" s="6" t="s">
        <v>342</v>
      </c>
      <c r="E5" s="6" t="s">
        <v>60</v>
      </c>
      <c r="F5" s="6"/>
      <c r="G5" s="17" t="s">
        <v>343</v>
      </c>
      <c r="H5" s="7"/>
      <c r="I5" s="17" t="s">
        <v>344</v>
      </c>
      <c r="J5" s="7"/>
      <c r="K5" s="7"/>
      <c r="L5" s="7"/>
      <c r="M5" s="7"/>
      <c r="N5" s="6" t="s">
        <v>271</v>
      </c>
    </row>
    <row r="6" spans="1:14" ht="41.1" customHeight="1">
      <c r="A6" s="5"/>
      <c r="B6" s="6"/>
      <c r="C6" s="6" t="s">
        <v>341</v>
      </c>
      <c r="D6" s="6" t="s">
        <v>342</v>
      </c>
      <c r="E6" s="6" t="s">
        <v>60</v>
      </c>
      <c r="F6" s="6"/>
      <c r="G6" s="17" t="s">
        <v>345</v>
      </c>
      <c r="H6" s="7"/>
      <c r="I6" s="17" t="s">
        <v>346</v>
      </c>
      <c r="J6" s="7"/>
      <c r="K6" s="7"/>
      <c r="L6" s="7"/>
      <c r="M6" s="7"/>
      <c r="N6" s="6" t="s">
        <v>271</v>
      </c>
    </row>
    <row r="7" spans="1:14" ht="41.1" customHeight="1">
      <c r="A7" s="5"/>
      <c r="B7" s="5"/>
      <c r="C7" s="6" t="s">
        <v>341</v>
      </c>
      <c r="D7" s="6" t="s">
        <v>342</v>
      </c>
      <c r="E7" s="6" t="s">
        <v>60</v>
      </c>
      <c r="F7" s="6"/>
      <c r="G7" s="17" t="s">
        <v>347</v>
      </c>
      <c r="H7" s="18"/>
      <c r="I7" s="17" t="s">
        <v>348</v>
      </c>
      <c r="J7" s="18"/>
      <c r="K7" s="18"/>
      <c r="L7" s="18"/>
      <c r="M7" s="18"/>
      <c r="N7" s="6" t="s">
        <v>271</v>
      </c>
    </row>
    <row r="8" spans="1:14" ht="41.1" customHeight="1">
      <c r="A8" s="5"/>
      <c r="B8" s="5"/>
      <c r="C8" s="6" t="s">
        <v>341</v>
      </c>
      <c r="D8" s="6" t="s">
        <v>342</v>
      </c>
      <c r="E8" s="6" t="s">
        <v>60</v>
      </c>
      <c r="F8" s="6"/>
      <c r="G8" s="17" t="s">
        <v>349</v>
      </c>
      <c r="H8" s="18"/>
      <c r="I8" s="17" t="s">
        <v>350</v>
      </c>
      <c r="J8" s="18"/>
      <c r="K8" s="18"/>
      <c r="L8" s="18"/>
      <c r="M8" s="18"/>
      <c r="N8" s="6" t="s">
        <v>271</v>
      </c>
    </row>
    <row r="9" spans="1:14" ht="41.1" customHeight="1">
      <c r="A9" s="19"/>
      <c r="B9" s="20"/>
      <c r="C9" s="6" t="s">
        <v>341</v>
      </c>
      <c r="D9" s="6" t="s">
        <v>342</v>
      </c>
      <c r="E9" s="6" t="s">
        <v>60</v>
      </c>
      <c r="F9" s="6"/>
      <c r="G9" s="17" t="s">
        <v>351</v>
      </c>
      <c r="H9" s="18"/>
      <c r="I9" s="17" t="s">
        <v>352</v>
      </c>
      <c r="J9" s="18"/>
      <c r="K9" s="18"/>
      <c r="L9" s="18"/>
      <c r="M9" s="18"/>
      <c r="N9" s="6" t="s">
        <v>271</v>
      </c>
    </row>
    <row r="10" spans="1:14" ht="41.1" customHeight="1">
      <c r="A10" s="19"/>
      <c r="B10" s="20"/>
      <c r="C10" s="20"/>
      <c r="D10" s="21"/>
      <c r="E10" s="19"/>
      <c r="F10" s="20"/>
      <c r="G10" s="21"/>
      <c r="H10" s="20"/>
      <c r="I10" s="19"/>
      <c r="J10" s="20"/>
      <c r="K10" s="20"/>
      <c r="L10" s="20"/>
      <c r="M10" s="20"/>
      <c r="N10" s="21"/>
    </row>
    <row r="11" spans="1:14" s="2" customFormat="1" ht="18.75">
      <c r="A11" s="412" t="s">
        <v>353</v>
      </c>
      <c r="B11" s="413"/>
      <c r="C11" s="413"/>
      <c r="D11" s="414"/>
      <c r="E11" s="415"/>
      <c r="F11" s="438"/>
      <c r="G11" s="416"/>
      <c r="H11" s="22"/>
      <c r="I11" s="412" t="s">
        <v>354</v>
      </c>
      <c r="J11" s="413"/>
      <c r="K11" s="413"/>
      <c r="L11" s="10"/>
      <c r="M11" s="10"/>
      <c r="N11" s="12"/>
    </row>
    <row r="12" spans="1:14" ht="56.1" customHeight="1">
      <c r="A12" s="407" t="s">
        <v>355</v>
      </c>
      <c r="B12" s="408"/>
      <c r="C12" s="408"/>
      <c r="D12" s="408"/>
      <c r="E12" s="408"/>
      <c r="F12" s="408"/>
      <c r="G12" s="408"/>
      <c r="H12" s="408"/>
      <c r="I12" s="408"/>
      <c r="J12" s="408"/>
      <c r="K12" s="408"/>
      <c r="L12" s="408"/>
      <c r="M12" s="408"/>
      <c r="N12" s="408"/>
    </row>
  </sheetData>
  <mergeCells count="5">
    <mergeCell ref="A1:N1"/>
    <mergeCell ref="A11:D11"/>
    <mergeCell ref="E11:G11"/>
    <mergeCell ref="I11:K11"/>
    <mergeCell ref="A12:N12"/>
  </mergeCells>
  <phoneticPr fontId="49" type="noConversion"/>
  <dataValidations count="1">
    <dataValidation type="list" allowBlank="1" showInputMessage="1" showErrorMessage="1" sqref="N1 N3 N10 N5:N7 N8:N9 N11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PageLayoutView="125" workbookViewId="0">
      <selection activeCell="H3" sqref="H3"/>
    </sheetView>
  </sheetViews>
  <sheetFormatPr defaultColWidth="9" defaultRowHeight="14.25"/>
  <cols>
    <col min="1" max="2" width="7" customWidth="1"/>
    <col min="3" max="3" width="12.125" customWidth="1"/>
    <col min="4" max="4" width="18.5" customWidth="1"/>
    <col min="5" max="5" width="12.125" customWidth="1"/>
    <col min="6" max="6" width="19.875" customWidth="1"/>
    <col min="7" max="7" width="11.625" customWidth="1"/>
    <col min="8" max="9" width="14" customWidth="1"/>
    <col min="10" max="10" width="11.5" customWidth="1"/>
  </cols>
  <sheetData>
    <row r="1" spans="1:12" ht="29.25">
      <c r="A1" s="400" t="s">
        <v>356</v>
      </c>
      <c r="B1" s="400"/>
      <c r="C1" s="400"/>
      <c r="D1" s="400"/>
      <c r="E1" s="400"/>
      <c r="F1" s="400"/>
      <c r="G1" s="400"/>
      <c r="H1" s="400"/>
      <c r="I1" s="400"/>
      <c r="J1" s="400"/>
    </row>
    <row r="2" spans="1:12" s="1" customFormat="1" ht="16.5">
      <c r="A2" s="3" t="s">
        <v>291</v>
      </c>
      <c r="B2" s="4" t="s">
        <v>258</v>
      </c>
      <c r="C2" s="4" t="s">
        <v>254</v>
      </c>
      <c r="D2" s="4" t="s">
        <v>255</v>
      </c>
      <c r="E2" s="4" t="s">
        <v>256</v>
      </c>
      <c r="F2" s="4" t="s">
        <v>257</v>
      </c>
      <c r="G2" s="3" t="s">
        <v>357</v>
      </c>
      <c r="H2" s="3" t="s">
        <v>358</v>
      </c>
      <c r="I2" s="3" t="s">
        <v>359</v>
      </c>
      <c r="J2" s="3" t="s">
        <v>360</v>
      </c>
      <c r="K2" s="4" t="s">
        <v>297</v>
      </c>
      <c r="L2" s="4" t="s">
        <v>267</v>
      </c>
    </row>
    <row r="3" spans="1:12">
      <c r="A3" s="5" t="s">
        <v>299</v>
      </c>
      <c r="B3" s="5"/>
      <c r="C3" s="6"/>
      <c r="D3" s="6"/>
      <c r="E3" s="6" t="s">
        <v>361</v>
      </c>
      <c r="F3" s="6" t="s">
        <v>60</v>
      </c>
      <c r="G3" s="6"/>
      <c r="H3" s="6"/>
      <c r="I3" s="6"/>
      <c r="J3" s="6"/>
      <c r="K3" s="6" t="s">
        <v>271</v>
      </c>
      <c r="L3" s="6"/>
    </row>
    <row r="4" spans="1:12">
      <c r="A4" s="5" t="s">
        <v>299</v>
      </c>
      <c r="B4" s="5"/>
      <c r="C4" s="6"/>
      <c r="D4" s="6"/>
      <c r="E4" s="6" t="s">
        <v>361</v>
      </c>
      <c r="F4" s="6" t="s">
        <v>60</v>
      </c>
      <c r="G4" s="6"/>
      <c r="H4" s="6"/>
      <c r="I4" s="6"/>
      <c r="J4" s="6"/>
      <c r="K4" s="6" t="s">
        <v>271</v>
      </c>
      <c r="L4" s="6"/>
    </row>
    <row r="5" spans="1:12">
      <c r="A5" s="5" t="s">
        <v>325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325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328</v>
      </c>
      <c r="B7" s="5"/>
      <c r="C7" s="6"/>
      <c r="D7" s="6"/>
      <c r="E7" s="6"/>
      <c r="F7" s="6"/>
      <c r="G7" s="6"/>
      <c r="H7" s="6"/>
      <c r="I7" s="6"/>
      <c r="J7" s="6"/>
      <c r="K7" s="6"/>
      <c r="L7" s="5"/>
    </row>
    <row r="8" spans="1:12">
      <c r="A8" s="5" t="s">
        <v>328</v>
      </c>
      <c r="B8" s="5"/>
      <c r="C8" s="5"/>
      <c r="D8" s="6"/>
      <c r="E8" s="6"/>
      <c r="F8" s="6"/>
      <c r="G8" s="6"/>
      <c r="H8" s="6"/>
      <c r="I8" s="6"/>
      <c r="J8" s="6"/>
      <c r="K8" s="6"/>
      <c r="L8" s="5"/>
    </row>
    <row r="9" spans="1:12">
      <c r="A9" s="5" t="s">
        <v>329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 t="s">
        <v>330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412" t="s">
        <v>362</v>
      </c>
      <c r="B11" s="413"/>
      <c r="C11" s="413"/>
      <c r="D11" s="413"/>
      <c r="E11" s="414"/>
      <c r="F11" s="415"/>
      <c r="G11" s="416"/>
      <c r="H11" s="412" t="s">
        <v>363</v>
      </c>
      <c r="I11" s="413"/>
      <c r="J11" s="413"/>
      <c r="K11" s="10"/>
      <c r="L11" s="12"/>
    </row>
    <row r="12" spans="1:12" ht="72" customHeight="1">
      <c r="A12" s="407" t="s">
        <v>364</v>
      </c>
      <c r="B12" s="407"/>
      <c r="C12" s="408"/>
      <c r="D12" s="408"/>
      <c r="E12" s="408"/>
      <c r="F12" s="408"/>
      <c r="G12" s="408"/>
      <c r="H12" s="408"/>
      <c r="I12" s="408"/>
      <c r="J12" s="408"/>
      <c r="K12" s="408"/>
      <c r="L12" s="408"/>
    </row>
  </sheetData>
  <mergeCells count="5">
    <mergeCell ref="A1:J1"/>
    <mergeCell ref="A11:E11"/>
    <mergeCell ref="F11:G11"/>
    <mergeCell ref="H11:J11"/>
    <mergeCell ref="A12:L12"/>
  </mergeCells>
  <phoneticPr fontId="49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E17" sqref="E1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22.8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00" t="s">
        <v>365</v>
      </c>
      <c r="B1" s="400"/>
      <c r="C1" s="400"/>
      <c r="D1" s="400"/>
      <c r="E1" s="400"/>
      <c r="F1" s="400"/>
      <c r="G1" s="400"/>
      <c r="H1" s="400"/>
      <c r="I1" s="400"/>
    </row>
    <row r="2" spans="1:9" s="1" customFormat="1" ht="16.5">
      <c r="A2" s="409" t="s">
        <v>253</v>
      </c>
      <c r="B2" s="410" t="s">
        <v>258</v>
      </c>
      <c r="C2" s="410" t="s">
        <v>298</v>
      </c>
      <c r="D2" s="410" t="s">
        <v>256</v>
      </c>
      <c r="E2" s="410" t="s">
        <v>257</v>
      </c>
      <c r="F2" s="3" t="s">
        <v>366</v>
      </c>
      <c r="G2" s="3" t="s">
        <v>277</v>
      </c>
      <c r="H2" s="420" t="s">
        <v>278</v>
      </c>
      <c r="I2" s="424" t="s">
        <v>280</v>
      </c>
    </row>
    <row r="3" spans="1:9" s="1" customFormat="1" ht="16.5">
      <c r="A3" s="409"/>
      <c r="B3" s="411"/>
      <c r="C3" s="411"/>
      <c r="D3" s="411"/>
      <c r="E3" s="411"/>
      <c r="F3" s="3" t="s">
        <v>367</v>
      </c>
      <c r="G3" s="3" t="s">
        <v>281</v>
      </c>
      <c r="H3" s="421"/>
      <c r="I3" s="425"/>
    </row>
    <row r="4" spans="1:9" ht="16.5">
      <c r="A4" s="5"/>
      <c r="B4" s="5" t="s">
        <v>368</v>
      </c>
      <c r="C4" s="211" t="s">
        <v>369</v>
      </c>
      <c r="D4" s="6" t="s">
        <v>70</v>
      </c>
      <c r="E4" s="6" t="s">
        <v>60</v>
      </c>
      <c r="F4" s="7">
        <v>0.5</v>
      </c>
      <c r="G4" s="7">
        <v>0.5</v>
      </c>
      <c r="H4" s="7">
        <v>1</v>
      </c>
      <c r="I4" s="7" t="s">
        <v>271</v>
      </c>
    </row>
    <row r="5" spans="1:9">
      <c r="A5" s="5"/>
      <c r="B5" s="5" t="s">
        <v>370</v>
      </c>
      <c r="C5" s="212" t="s">
        <v>371</v>
      </c>
      <c r="D5" s="6" t="s">
        <v>70</v>
      </c>
      <c r="E5" s="6" t="s">
        <v>60</v>
      </c>
      <c r="F5" s="7">
        <v>0.5</v>
      </c>
      <c r="G5" s="7">
        <v>0.5</v>
      </c>
      <c r="H5" s="7">
        <v>1</v>
      </c>
      <c r="I5" s="7" t="s">
        <v>271</v>
      </c>
    </row>
    <row r="6" spans="1:9" ht="16.5">
      <c r="A6" s="5"/>
      <c r="B6" s="5"/>
      <c r="C6" s="8"/>
      <c r="D6" s="6"/>
      <c r="E6" s="9"/>
      <c r="F6" s="7"/>
      <c r="G6" s="7"/>
      <c r="H6" s="7"/>
      <c r="I6" s="7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12" t="s">
        <v>353</v>
      </c>
      <c r="B12" s="413"/>
      <c r="C12" s="413"/>
      <c r="D12" s="414"/>
      <c r="E12" s="11"/>
      <c r="F12" s="412" t="s">
        <v>372</v>
      </c>
      <c r="G12" s="413"/>
      <c r="H12" s="414"/>
      <c r="I12" s="12"/>
    </row>
    <row r="13" spans="1:9" ht="54" customHeight="1">
      <c r="A13" s="407" t="s">
        <v>373</v>
      </c>
      <c r="B13" s="407"/>
      <c r="C13" s="408"/>
      <c r="D13" s="408"/>
      <c r="E13" s="408"/>
      <c r="F13" s="408"/>
      <c r="G13" s="408"/>
      <c r="H13" s="408"/>
      <c r="I13" s="40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9" type="noConversion"/>
  <dataValidations count="1">
    <dataValidation type="list" allowBlank="1" showInputMessage="1" showErrorMessage="1" sqref="I5 I1:I4 I6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13" t="s">
        <v>33</v>
      </c>
      <c r="C2" s="214"/>
      <c r="D2" s="214"/>
      <c r="E2" s="214"/>
      <c r="F2" s="214"/>
      <c r="G2" s="214"/>
      <c r="H2" s="214"/>
      <c r="I2" s="215"/>
    </row>
    <row r="3" spans="2:9" ht="27.95" customHeight="1">
      <c r="B3" s="189"/>
      <c r="C3" s="190"/>
      <c r="D3" s="216" t="s">
        <v>34</v>
      </c>
      <c r="E3" s="217"/>
      <c r="F3" s="218" t="s">
        <v>35</v>
      </c>
      <c r="G3" s="219"/>
      <c r="H3" s="216" t="s">
        <v>36</v>
      </c>
      <c r="I3" s="220"/>
    </row>
    <row r="4" spans="2:9" ht="27.95" customHeight="1">
      <c r="B4" s="189" t="s">
        <v>37</v>
      </c>
      <c r="C4" s="190" t="s">
        <v>38</v>
      </c>
      <c r="D4" s="190" t="s">
        <v>39</v>
      </c>
      <c r="E4" s="190" t="s">
        <v>40</v>
      </c>
      <c r="F4" s="191" t="s">
        <v>39</v>
      </c>
      <c r="G4" s="191" t="s">
        <v>40</v>
      </c>
      <c r="H4" s="190" t="s">
        <v>39</v>
      </c>
      <c r="I4" s="198" t="s">
        <v>40</v>
      </c>
    </row>
    <row r="5" spans="2:9" ht="27.95" customHeight="1">
      <c r="B5" s="192" t="s">
        <v>41</v>
      </c>
      <c r="C5" s="5">
        <v>13</v>
      </c>
      <c r="D5" s="5">
        <v>0</v>
      </c>
      <c r="E5" s="5">
        <v>1</v>
      </c>
      <c r="F5" s="193">
        <v>0</v>
      </c>
      <c r="G5" s="193">
        <v>1</v>
      </c>
      <c r="H5" s="5">
        <v>1</v>
      </c>
      <c r="I5" s="199">
        <v>2</v>
      </c>
    </row>
    <row r="6" spans="2:9" ht="27.95" customHeight="1">
      <c r="B6" s="192" t="s">
        <v>42</v>
      </c>
      <c r="C6" s="5">
        <v>20</v>
      </c>
      <c r="D6" s="5">
        <v>0</v>
      </c>
      <c r="E6" s="5">
        <v>1</v>
      </c>
      <c r="F6" s="193">
        <v>1</v>
      </c>
      <c r="G6" s="193">
        <v>2</v>
      </c>
      <c r="H6" s="5">
        <v>2</v>
      </c>
      <c r="I6" s="199">
        <v>3</v>
      </c>
    </row>
    <row r="7" spans="2:9" ht="27.95" customHeight="1">
      <c r="B7" s="192" t="s">
        <v>43</v>
      </c>
      <c r="C7" s="5">
        <v>32</v>
      </c>
      <c r="D7" s="5">
        <v>0</v>
      </c>
      <c r="E7" s="5">
        <v>1</v>
      </c>
      <c r="F7" s="193">
        <v>2</v>
      </c>
      <c r="G7" s="193">
        <v>3</v>
      </c>
      <c r="H7" s="5">
        <v>3</v>
      </c>
      <c r="I7" s="199">
        <v>4</v>
      </c>
    </row>
    <row r="8" spans="2:9" ht="27.95" customHeight="1">
      <c r="B8" s="192" t="s">
        <v>44</v>
      </c>
      <c r="C8" s="5">
        <v>50</v>
      </c>
      <c r="D8" s="5">
        <v>1</v>
      </c>
      <c r="E8" s="5">
        <v>2</v>
      </c>
      <c r="F8" s="193">
        <v>3</v>
      </c>
      <c r="G8" s="193">
        <v>4</v>
      </c>
      <c r="H8" s="5">
        <v>5</v>
      </c>
      <c r="I8" s="199">
        <v>6</v>
      </c>
    </row>
    <row r="9" spans="2:9" ht="27.95" customHeight="1">
      <c r="B9" s="192" t="s">
        <v>45</v>
      </c>
      <c r="C9" s="5">
        <v>80</v>
      </c>
      <c r="D9" s="5">
        <v>2</v>
      </c>
      <c r="E9" s="5">
        <v>3</v>
      </c>
      <c r="F9" s="193">
        <v>5</v>
      </c>
      <c r="G9" s="193">
        <v>6</v>
      </c>
      <c r="H9" s="5">
        <v>7</v>
      </c>
      <c r="I9" s="199">
        <v>8</v>
      </c>
    </row>
    <row r="10" spans="2:9" ht="27.95" customHeight="1">
      <c r="B10" s="192" t="s">
        <v>46</v>
      </c>
      <c r="C10" s="5">
        <v>125</v>
      </c>
      <c r="D10" s="5">
        <v>3</v>
      </c>
      <c r="E10" s="5">
        <v>4</v>
      </c>
      <c r="F10" s="193">
        <v>7</v>
      </c>
      <c r="G10" s="193">
        <v>8</v>
      </c>
      <c r="H10" s="5">
        <v>10</v>
      </c>
      <c r="I10" s="199">
        <v>11</v>
      </c>
    </row>
    <row r="11" spans="2:9" ht="27.95" customHeight="1">
      <c r="B11" s="192" t="s">
        <v>47</v>
      </c>
      <c r="C11" s="5">
        <v>200</v>
      </c>
      <c r="D11" s="5">
        <v>5</v>
      </c>
      <c r="E11" s="5">
        <v>6</v>
      </c>
      <c r="F11" s="193">
        <v>10</v>
      </c>
      <c r="G11" s="193">
        <v>11</v>
      </c>
      <c r="H11" s="5">
        <v>14</v>
      </c>
      <c r="I11" s="199">
        <v>15</v>
      </c>
    </row>
    <row r="12" spans="2:9" ht="27.95" customHeight="1">
      <c r="B12" s="194" t="s">
        <v>48</v>
      </c>
      <c r="C12" s="195">
        <v>315</v>
      </c>
      <c r="D12" s="195">
        <v>7</v>
      </c>
      <c r="E12" s="195">
        <v>8</v>
      </c>
      <c r="F12" s="196">
        <v>14</v>
      </c>
      <c r="G12" s="196">
        <v>15</v>
      </c>
      <c r="H12" s="195">
        <v>21</v>
      </c>
      <c r="I12" s="200">
        <v>22</v>
      </c>
    </row>
    <row r="14" spans="2:9">
      <c r="B14" s="197" t="s">
        <v>49</v>
      </c>
      <c r="C14" s="197"/>
      <c r="D14" s="197"/>
    </row>
  </sheetData>
  <mergeCells count="4">
    <mergeCell ref="B2:I2"/>
    <mergeCell ref="D3:E3"/>
    <mergeCell ref="F3:G3"/>
    <mergeCell ref="H3:I3"/>
  </mergeCells>
  <phoneticPr fontId="4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zoomScaleNormal="100" zoomScaleSheetLayoutView="100" zoomScalePageLayoutView="125" workbookViewId="0">
      <selection activeCell="N23" sqref="N23"/>
    </sheetView>
  </sheetViews>
  <sheetFormatPr defaultColWidth="10.375" defaultRowHeight="16.5" customHeight="1"/>
  <cols>
    <col min="1" max="9" width="10.375" style="88"/>
    <col min="10" max="10" width="8.875" style="88" customWidth="1"/>
    <col min="11" max="11" width="12" style="88" customWidth="1"/>
    <col min="12" max="16384" width="10.375" style="88"/>
  </cols>
  <sheetData>
    <row r="1" spans="1:11" ht="20.25">
      <c r="A1" s="221" t="s">
        <v>50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spans="1:11" ht="14.25">
      <c r="A2" s="121" t="s">
        <v>51</v>
      </c>
      <c r="B2" s="439" t="s">
        <v>374</v>
      </c>
      <c r="C2" s="222"/>
      <c r="D2" s="223" t="s">
        <v>52</v>
      </c>
      <c r="E2" s="223"/>
      <c r="F2" s="222" t="s">
        <v>53</v>
      </c>
      <c r="G2" s="222"/>
      <c r="H2" s="122" t="s">
        <v>54</v>
      </c>
      <c r="I2" s="224" t="s">
        <v>55</v>
      </c>
      <c r="J2" s="224"/>
      <c r="K2" s="225"/>
    </row>
    <row r="3" spans="1:11" ht="14.25">
      <c r="A3" s="226" t="s">
        <v>56</v>
      </c>
      <c r="B3" s="227"/>
      <c r="C3" s="228"/>
      <c r="D3" s="229" t="s">
        <v>57</v>
      </c>
      <c r="E3" s="230"/>
      <c r="F3" s="230"/>
      <c r="G3" s="231"/>
      <c r="H3" s="229" t="s">
        <v>58</v>
      </c>
      <c r="I3" s="230"/>
      <c r="J3" s="230"/>
      <c r="K3" s="231"/>
    </row>
    <row r="4" spans="1:11" ht="14.25">
      <c r="A4" s="125" t="s">
        <v>59</v>
      </c>
      <c r="B4" s="232" t="s">
        <v>60</v>
      </c>
      <c r="C4" s="233"/>
      <c r="D4" s="234" t="s">
        <v>61</v>
      </c>
      <c r="E4" s="235"/>
      <c r="F4" s="236">
        <v>45163</v>
      </c>
      <c r="G4" s="237"/>
      <c r="H4" s="234" t="s">
        <v>62</v>
      </c>
      <c r="I4" s="235"/>
      <c r="J4" s="137" t="s">
        <v>63</v>
      </c>
      <c r="K4" s="146" t="s">
        <v>64</v>
      </c>
    </row>
    <row r="5" spans="1:11" ht="14.25">
      <c r="A5" s="127" t="s">
        <v>65</v>
      </c>
      <c r="B5" s="232" t="s">
        <v>66</v>
      </c>
      <c r="C5" s="233"/>
      <c r="D5" s="234" t="s">
        <v>67</v>
      </c>
      <c r="E5" s="235"/>
      <c r="F5" s="238">
        <v>45148</v>
      </c>
      <c r="G5" s="239"/>
      <c r="H5" s="234" t="s">
        <v>68</v>
      </c>
      <c r="I5" s="235"/>
      <c r="J5" s="137" t="s">
        <v>63</v>
      </c>
      <c r="K5" s="146" t="s">
        <v>64</v>
      </c>
    </row>
    <row r="6" spans="1:11" ht="14.25">
      <c r="A6" s="125" t="s">
        <v>69</v>
      </c>
      <c r="B6" s="31">
        <v>1</v>
      </c>
      <c r="C6" s="33">
        <v>7</v>
      </c>
      <c r="D6" s="127" t="s">
        <v>71</v>
      </c>
      <c r="E6" s="139"/>
      <c r="F6" s="238">
        <v>45159</v>
      </c>
      <c r="G6" s="239"/>
      <c r="H6" s="234" t="s">
        <v>72</v>
      </c>
      <c r="I6" s="235"/>
      <c r="J6" s="137" t="s">
        <v>63</v>
      </c>
      <c r="K6" s="146" t="s">
        <v>64</v>
      </c>
    </row>
    <row r="7" spans="1:11" ht="14.25">
      <c r="A7" s="125" t="s">
        <v>73</v>
      </c>
      <c r="B7" s="240">
        <v>650</v>
      </c>
      <c r="C7" s="241"/>
      <c r="D7" s="127" t="s">
        <v>74</v>
      </c>
      <c r="E7" s="138"/>
      <c r="F7" s="238">
        <v>45160</v>
      </c>
      <c r="G7" s="239"/>
      <c r="H7" s="234" t="s">
        <v>75</v>
      </c>
      <c r="I7" s="235"/>
      <c r="J7" s="137" t="s">
        <v>63</v>
      </c>
      <c r="K7" s="146" t="s">
        <v>64</v>
      </c>
    </row>
    <row r="8" spans="1:11" ht="14.25">
      <c r="A8" s="166"/>
      <c r="B8" s="242"/>
      <c r="C8" s="243"/>
      <c r="D8" s="244" t="s">
        <v>76</v>
      </c>
      <c r="E8" s="245"/>
      <c r="F8" s="246">
        <v>45162</v>
      </c>
      <c r="G8" s="247"/>
      <c r="H8" s="244" t="s">
        <v>77</v>
      </c>
      <c r="I8" s="245"/>
      <c r="J8" s="140" t="s">
        <v>63</v>
      </c>
      <c r="K8" s="147" t="s">
        <v>64</v>
      </c>
    </row>
    <row r="9" spans="1:11" ht="14.25">
      <c r="A9" s="248" t="s">
        <v>78</v>
      </c>
      <c r="B9" s="249"/>
      <c r="C9" s="249"/>
      <c r="D9" s="249"/>
      <c r="E9" s="249"/>
      <c r="F9" s="249"/>
      <c r="G9" s="249"/>
      <c r="H9" s="249"/>
      <c r="I9" s="249"/>
      <c r="J9" s="249"/>
      <c r="K9" s="250"/>
    </row>
    <row r="10" spans="1:11" ht="14.25">
      <c r="A10" s="251" t="s">
        <v>79</v>
      </c>
      <c r="B10" s="252"/>
      <c r="C10" s="252"/>
      <c r="D10" s="252"/>
      <c r="E10" s="252"/>
      <c r="F10" s="252"/>
      <c r="G10" s="252"/>
      <c r="H10" s="252"/>
      <c r="I10" s="252"/>
      <c r="J10" s="252"/>
      <c r="K10" s="253"/>
    </row>
    <row r="11" spans="1:11" ht="14.25">
      <c r="A11" s="167" t="s">
        <v>80</v>
      </c>
      <c r="B11" s="168" t="s">
        <v>81</v>
      </c>
      <c r="C11" s="169" t="s">
        <v>82</v>
      </c>
      <c r="D11" s="170"/>
      <c r="E11" s="171" t="s">
        <v>83</v>
      </c>
      <c r="F11" s="168" t="s">
        <v>81</v>
      </c>
      <c r="G11" s="169" t="s">
        <v>82</v>
      </c>
      <c r="H11" s="169" t="s">
        <v>84</v>
      </c>
      <c r="I11" s="171" t="s">
        <v>85</v>
      </c>
      <c r="J11" s="168" t="s">
        <v>81</v>
      </c>
      <c r="K11" s="185" t="s">
        <v>82</v>
      </c>
    </row>
    <row r="12" spans="1:11" ht="14.25">
      <c r="A12" s="127" t="s">
        <v>86</v>
      </c>
      <c r="B12" s="136" t="s">
        <v>81</v>
      </c>
      <c r="C12" s="137" t="s">
        <v>82</v>
      </c>
      <c r="D12" s="138"/>
      <c r="E12" s="139" t="s">
        <v>87</v>
      </c>
      <c r="F12" s="136" t="s">
        <v>81</v>
      </c>
      <c r="G12" s="137" t="s">
        <v>82</v>
      </c>
      <c r="H12" s="137" t="s">
        <v>84</v>
      </c>
      <c r="I12" s="139" t="s">
        <v>88</v>
      </c>
      <c r="J12" s="136" t="s">
        <v>81</v>
      </c>
      <c r="K12" s="146" t="s">
        <v>82</v>
      </c>
    </row>
    <row r="13" spans="1:11" ht="14.25">
      <c r="A13" s="127" t="s">
        <v>89</v>
      </c>
      <c r="B13" s="136" t="s">
        <v>81</v>
      </c>
      <c r="C13" s="137" t="s">
        <v>82</v>
      </c>
      <c r="D13" s="138"/>
      <c r="E13" s="139" t="s">
        <v>90</v>
      </c>
      <c r="F13" s="137" t="s">
        <v>91</v>
      </c>
      <c r="G13" s="137" t="s">
        <v>92</v>
      </c>
      <c r="H13" s="137" t="s">
        <v>84</v>
      </c>
      <c r="I13" s="139" t="s">
        <v>93</v>
      </c>
      <c r="J13" s="136" t="s">
        <v>81</v>
      </c>
      <c r="K13" s="146" t="s">
        <v>82</v>
      </c>
    </row>
    <row r="14" spans="1:11" ht="14.25">
      <c r="A14" s="244" t="s">
        <v>94</v>
      </c>
      <c r="B14" s="245"/>
      <c r="C14" s="245"/>
      <c r="D14" s="245"/>
      <c r="E14" s="245"/>
      <c r="F14" s="245"/>
      <c r="G14" s="245"/>
      <c r="H14" s="245"/>
      <c r="I14" s="245"/>
      <c r="J14" s="245"/>
      <c r="K14" s="254"/>
    </row>
    <row r="15" spans="1:11" ht="14.25">
      <c r="A15" s="251" t="s">
        <v>95</v>
      </c>
      <c r="B15" s="252"/>
      <c r="C15" s="252"/>
      <c r="D15" s="252"/>
      <c r="E15" s="252"/>
      <c r="F15" s="252"/>
      <c r="G15" s="252"/>
      <c r="H15" s="252"/>
      <c r="I15" s="252"/>
      <c r="J15" s="252"/>
      <c r="K15" s="253"/>
    </row>
    <row r="16" spans="1:11" ht="14.25">
      <c r="A16" s="172" t="s">
        <v>96</v>
      </c>
      <c r="B16" s="169" t="s">
        <v>91</v>
      </c>
      <c r="C16" s="169" t="s">
        <v>92</v>
      </c>
      <c r="D16" s="173"/>
      <c r="E16" s="174" t="s">
        <v>97</v>
      </c>
      <c r="F16" s="169" t="s">
        <v>91</v>
      </c>
      <c r="G16" s="169" t="s">
        <v>92</v>
      </c>
      <c r="H16" s="175"/>
      <c r="I16" s="174" t="s">
        <v>98</v>
      </c>
      <c r="J16" s="169" t="s">
        <v>91</v>
      </c>
      <c r="K16" s="185" t="s">
        <v>92</v>
      </c>
    </row>
    <row r="17" spans="1:22" ht="16.5" customHeight="1">
      <c r="A17" s="128" t="s">
        <v>99</v>
      </c>
      <c r="B17" s="137" t="s">
        <v>91</v>
      </c>
      <c r="C17" s="137" t="s">
        <v>92</v>
      </c>
      <c r="D17" s="94"/>
      <c r="E17" s="141" t="s">
        <v>100</v>
      </c>
      <c r="F17" s="137" t="s">
        <v>91</v>
      </c>
      <c r="G17" s="137" t="s">
        <v>92</v>
      </c>
      <c r="H17" s="176"/>
      <c r="I17" s="141" t="s">
        <v>101</v>
      </c>
      <c r="J17" s="137" t="s">
        <v>91</v>
      </c>
      <c r="K17" s="146" t="s">
        <v>92</v>
      </c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</row>
    <row r="18" spans="1:22" ht="18" customHeight="1">
      <c r="A18" s="255" t="s">
        <v>102</v>
      </c>
      <c r="B18" s="256"/>
      <c r="C18" s="256"/>
      <c r="D18" s="256"/>
      <c r="E18" s="256"/>
      <c r="F18" s="256"/>
      <c r="G18" s="256"/>
      <c r="H18" s="256"/>
      <c r="I18" s="256"/>
      <c r="J18" s="256"/>
      <c r="K18" s="257"/>
    </row>
    <row r="19" spans="1:22" ht="18" customHeight="1">
      <c r="A19" s="251" t="s">
        <v>103</v>
      </c>
      <c r="B19" s="252"/>
      <c r="C19" s="252"/>
      <c r="D19" s="252"/>
      <c r="E19" s="252"/>
      <c r="F19" s="252"/>
      <c r="G19" s="252"/>
      <c r="H19" s="252"/>
      <c r="I19" s="252"/>
      <c r="J19" s="252"/>
      <c r="K19" s="253"/>
    </row>
    <row r="20" spans="1:22" ht="16.5" customHeight="1">
      <c r="A20" s="258" t="s">
        <v>104</v>
      </c>
      <c r="B20" s="259"/>
      <c r="C20" s="259"/>
      <c r="D20" s="259"/>
      <c r="E20" s="259"/>
      <c r="F20" s="259"/>
      <c r="G20" s="259"/>
      <c r="H20" s="259"/>
      <c r="I20" s="259"/>
      <c r="J20" s="259"/>
      <c r="K20" s="260"/>
    </row>
    <row r="21" spans="1:22" ht="21.75" customHeight="1">
      <c r="A21" s="177" t="s">
        <v>105</v>
      </c>
      <c r="B21" s="141" t="s">
        <v>106</v>
      </c>
      <c r="C21" s="141" t="s">
        <v>107</v>
      </c>
      <c r="D21" s="141" t="s">
        <v>108</v>
      </c>
      <c r="E21" s="141" t="s">
        <v>109</v>
      </c>
      <c r="F21" s="141" t="s">
        <v>110</v>
      </c>
      <c r="G21" s="141" t="s">
        <v>111</v>
      </c>
      <c r="H21" s="141" t="s">
        <v>112</v>
      </c>
      <c r="I21" s="141" t="s">
        <v>113</v>
      </c>
      <c r="J21" s="141" t="s">
        <v>114</v>
      </c>
      <c r="K21" s="114" t="s">
        <v>115</v>
      </c>
    </row>
    <row r="22" spans="1:22" ht="16.5" customHeight="1">
      <c r="A22" s="129" t="s">
        <v>70</v>
      </c>
      <c r="B22" s="178"/>
      <c r="C22" s="178">
        <v>1</v>
      </c>
      <c r="D22" s="178">
        <v>1</v>
      </c>
      <c r="E22" s="178">
        <v>1</v>
      </c>
      <c r="F22" s="178">
        <v>1</v>
      </c>
      <c r="G22" s="178">
        <v>1</v>
      </c>
      <c r="H22" s="178">
        <v>1</v>
      </c>
      <c r="I22" s="178">
        <v>1</v>
      </c>
      <c r="J22" s="178"/>
      <c r="K22" s="187" t="s">
        <v>375</v>
      </c>
    </row>
    <row r="23" spans="1:22" ht="16.5" customHeight="1">
      <c r="A23" s="129"/>
      <c r="B23" s="178"/>
      <c r="C23" s="178"/>
      <c r="D23" s="178"/>
      <c r="E23" s="178"/>
      <c r="F23" s="178"/>
      <c r="G23" s="178"/>
      <c r="H23" s="178"/>
      <c r="I23" s="178"/>
      <c r="J23" s="178"/>
      <c r="K23" s="188"/>
    </row>
    <row r="24" spans="1:22" ht="16.5" customHeight="1">
      <c r="A24" s="129"/>
      <c r="B24" s="178"/>
      <c r="C24" s="178"/>
      <c r="D24" s="178"/>
      <c r="E24" s="178"/>
      <c r="F24" s="178"/>
      <c r="G24" s="178"/>
      <c r="H24" s="178"/>
      <c r="I24" s="178"/>
      <c r="J24" s="178"/>
      <c r="K24" s="188"/>
    </row>
    <row r="25" spans="1:22" ht="16.5" customHeight="1">
      <c r="A25" s="129"/>
      <c r="B25" s="178"/>
      <c r="C25" s="178"/>
      <c r="D25" s="178"/>
      <c r="E25" s="178"/>
      <c r="F25" s="178"/>
      <c r="G25" s="178"/>
      <c r="H25" s="178"/>
      <c r="I25" s="178"/>
      <c r="J25" s="178"/>
      <c r="K25" s="112"/>
    </row>
    <row r="26" spans="1:22" ht="16.5" customHeight="1">
      <c r="A26" s="129"/>
      <c r="B26" s="178"/>
      <c r="C26" s="178"/>
      <c r="D26" s="178"/>
      <c r="E26" s="178"/>
      <c r="F26" s="178"/>
      <c r="G26" s="178"/>
      <c r="H26" s="178"/>
      <c r="I26" s="178"/>
      <c r="J26" s="178"/>
      <c r="K26" s="112"/>
    </row>
    <row r="27" spans="1:22" ht="16.5" customHeight="1">
      <c r="A27" s="129"/>
      <c r="B27" s="178"/>
      <c r="C27" s="178"/>
      <c r="D27" s="178"/>
      <c r="E27" s="178"/>
      <c r="F27" s="178"/>
      <c r="G27" s="178"/>
      <c r="H27" s="178"/>
      <c r="I27" s="178"/>
      <c r="J27" s="178"/>
      <c r="K27" s="112"/>
    </row>
    <row r="28" spans="1:22" ht="16.5" customHeight="1">
      <c r="A28" s="129"/>
      <c r="B28" s="178"/>
      <c r="C28" s="178"/>
      <c r="D28" s="178"/>
      <c r="E28" s="178"/>
      <c r="F28" s="178"/>
      <c r="G28" s="178"/>
      <c r="H28" s="178"/>
      <c r="I28" s="178"/>
      <c r="J28" s="178"/>
      <c r="K28" s="112"/>
    </row>
    <row r="29" spans="1:22" ht="18" customHeight="1">
      <c r="A29" s="261" t="s">
        <v>116</v>
      </c>
      <c r="B29" s="262"/>
      <c r="C29" s="262"/>
      <c r="D29" s="262"/>
      <c r="E29" s="262"/>
      <c r="F29" s="262"/>
      <c r="G29" s="262"/>
      <c r="H29" s="262"/>
      <c r="I29" s="262"/>
      <c r="J29" s="262"/>
      <c r="K29" s="263"/>
    </row>
    <row r="30" spans="1:22" ht="18.75" customHeight="1">
      <c r="A30" s="264" t="s">
        <v>117</v>
      </c>
      <c r="B30" s="265"/>
      <c r="C30" s="265"/>
      <c r="D30" s="265"/>
      <c r="E30" s="265"/>
      <c r="F30" s="265"/>
      <c r="G30" s="265"/>
      <c r="H30" s="265"/>
      <c r="I30" s="265"/>
      <c r="J30" s="265"/>
      <c r="K30" s="266"/>
    </row>
    <row r="31" spans="1:22" ht="18.75" customHeight="1">
      <c r="A31" s="267"/>
      <c r="B31" s="268"/>
      <c r="C31" s="268"/>
      <c r="D31" s="268"/>
      <c r="E31" s="268"/>
      <c r="F31" s="268"/>
      <c r="G31" s="268"/>
      <c r="H31" s="268"/>
      <c r="I31" s="268"/>
      <c r="J31" s="268"/>
      <c r="K31" s="269"/>
    </row>
    <row r="32" spans="1:22" ht="18" customHeight="1">
      <c r="A32" s="261" t="s">
        <v>118</v>
      </c>
      <c r="B32" s="262"/>
      <c r="C32" s="262"/>
      <c r="D32" s="262"/>
      <c r="E32" s="262"/>
      <c r="F32" s="262"/>
      <c r="G32" s="262"/>
      <c r="H32" s="262"/>
      <c r="I32" s="262"/>
      <c r="J32" s="262"/>
      <c r="K32" s="263"/>
    </row>
    <row r="33" spans="1:11" ht="14.25">
      <c r="A33" s="270" t="s">
        <v>119</v>
      </c>
      <c r="B33" s="271"/>
      <c r="C33" s="271"/>
      <c r="D33" s="271"/>
      <c r="E33" s="271"/>
      <c r="F33" s="271"/>
      <c r="G33" s="271"/>
      <c r="H33" s="271"/>
      <c r="I33" s="271"/>
      <c r="J33" s="271"/>
      <c r="K33" s="272"/>
    </row>
    <row r="34" spans="1:11" ht="14.25">
      <c r="A34" s="273" t="s">
        <v>120</v>
      </c>
      <c r="B34" s="274"/>
      <c r="C34" s="137" t="s">
        <v>63</v>
      </c>
      <c r="D34" s="137" t="s">
        <v>64</v>
      </c>
      <c r="E34" s="275" t="s">
        <v>121</v>
      </c>
      <c r="F34" s="276"/>
      <c r="G34" s="276"/>
      <c r="H34" s="276"/>
      <c r="I34" s="276"/>
      <c r="J34" s="276"/>
      <c r="K34" s="277"/>
    </row>
    <row r="35" spans="1:11" ht="14.25">
      <c r="A35" s="278" t="s">
        <v>122</v>
      </c>
      <c r="B35" s="278"/>
      <c r="C35" s="278"/>
      <c r="D35" s="278"/>
      <c r="E35" s="278"/>
      <c r="F35" s="278"/>
      <c r="G35" s="278"/>
      <c r="H35" s="278"/>
      <c r="I35" s="278"/>
      <c r="J35" s="278"/>
      <c r="K35" s="278"/>
    </row>
    <row r="36" spans="1:11" ht="14.25">
      <c r="A36" s="279" t="s">
        <v>123</v>
      </c>
      <c r="B36" s="280"/>
      <c r="C36" s="280"/>
      <c r="D36" s="280"/>
      <c r="E36" s="280"/>
      <c r="F36" s="280"/>
      <c r="G36" s="280"/>
      <c r="H36" s="280"/>
      <c r="I36" s="280"/>
      <c r="J36" s="280"/>
      <c r="K36" s="281"/>
    </row>
    <row r="37" spans="1:11" ht="14.25">
      <c r="A37" s="282" t="s">
        <v>124</v>
      </c>
      <c r="B37" s="283"/>
      <c r="C37" s="283"/>
      <c r="D37" s="283"/>
      <c r="E37" s="283"/>
      <c r="F37" s="283"/>
      <c r="G37" s="283"/>
      <c r="H37" s="283"/>
      <c r="I37" s="283"/>
      <c r="J37" s="283"/>
      <c r="K37" s="241"/>
    </row>
    <row r="38" spans="1:11" ht="14.25">
      <c r="A38" s="282" t="s">
        <v>125</v>
      </c>
      <c r="B38" s="283"/>
      <c r="C38" s="283"/>
      <c r="D38" s="283"/>
      <c r="E38" s="283"/>
      <c r="F38" s="283"/>
      <c r="G38" s="283"/>
      <c r="H38" s="283"/>
      <c r="I38" s="283"/>
      <c r="J38" s="283"/>
      <c r="K38" s="241"/>
    </row>
    <row r="39" spans="1:11" ht="14.25">
      <c r="A39" s="282" t="s">
        <v>126</v>
      </c>
      <c r="B39" s="283"/>
      <c r="C39" s="283"/>
      <c r="D39" s="283"/>
      <c r="E39" s="283"/>
      <c r="F39" s="283"/>
      <c r="G39" s="283"/>
      <c r="H39" s="283"/>
      <c r="I39" s="283"/>
      <c r="J39" s="283"/>
      <c r="K39" s="241"/>
    </row>
    <row r="40" spans="1:11" ht="14.25">
      <c r="A40" s="282" t="s">
        <v>127</v>
      </c>
      <c r="B40" s="283"/>
      <c r="C40" s="283"/>
      <c r="D40" s="283"/>
      <c r="E40" s="283"/>
      <c r="F40" s="283"/>
      <c r="G40" s="283"/>
      <c r="H40" s="283"/>
      <c r="I40" s="283"/>
      <c r="J40" s="283"/>
      <c r="K40" s="241"/>
    </row>
    <row r="41" spans="1:11" ht="14.25">
      <c r="A41" s="282"/>
      <c r="B41" s="283"/>
      <c r="C41" s="283"/>
      <c r="D41" s="283"/>
      <c r="E41" s="283"/>
      <c r="F41" s="283"/>
      <c r="G41" s="283"/>
      <c r="H41" s="283"/>
      <c r="I41" s="283"/>
      <c r="J41" s="283"/>
      <c r="K41" s="241"/>
    </row>
    <row r="42" spans="1:11" ht="14.25">
      <c r="A42" s="282"/>
      <c r="B42" s="283"/>
      <c r="C42" s="283"/>
      <c r="D42" s="283"/>
      <c r="E42" s="283"/>
      <c r="F42" s="283"/>
      <c r="G42" s="283"/>
      <c r="H42" s="283"/>
      <c r="I42" s="283"/>
      <c r="J42" s="283"/>
      <c r="K42" s="241"/>
    </row>
    <row r="43" spans="1:11" ht="14.25">
      <c r="A43" s="284" t="s">
        <v>128</v>
      </c>
      <c r="B43" s="285"/>
      <c r="C43" s="285"/>
      <c r="D43" s="285"/>
      <c r="E43" s="285"/>
      <c r="F43" s="285"/>
      <c r="G43" s="285"/>
      <c r="H43" s="285"/>
      <c r="I43" s="285"/>
      <c r="J43" s="285"/>
      <c r="K43" s="286"/>
    </row>
    <row r="44" spans="1:11" ht="14.25">
      <c r="A44" s="251" t="s">
        <v>129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53"/>
    </row>
    <row r="45" spans="1:11" ht="14.25">
      <c r="A45" s="172" t="s">
        <v>130</v>
      </c>
      <c r="B45" s="169" t="s">
        <v>91</v>
      </c>
      <c r="C45" s="169" t="s">
        <v>92</v>
      </c>
      <c r="D45" s="169" t="s">
        <v>84</v>
      </c>
      <c r="E45" s="174" t="s">
        <v>131</v>
      </c>
      <c r="F45" s="169" t="s">
        <v>91</v>
      </c>
      <c r="G45" s="169" t="s">
        <v>92</v>
      </c>
      <c r="H45" s="169" t="s">
        <v>84</v>
      </c>
      <c r="I45" s="174" t="s">
        <v>132</v>
      </c>
      <c r="J45" s="169" t="s">
        <v>91</v>
      </c>
      <c r="K45" s="185" t="s">
        <v>92</v>
      </c>
    </row>
    <row r="46" spans="1:11" ht="14.25">
      <c r="A46" s="128" t="s">
        <v>83</v>
      </c>
      <c r="B46" s="137" t="s">
        <v>91</v>
      </c>
      <c r="C46" s="137" t="s">
        <v>92</v>
      </c>
      <c r="D46" s="137" t="s">
        <v>84</v>
      </c>
      <c r="E46" s="141" t="s">
        <v>90</v>
      </c>
      <c r="F46" s="137" t="s">
        <v>91</v>
      </c>
      <c r="G46" s="137" t="s">
        <v>92</v>
      </c>
      <c r="H46" s="137" t="s">
        <v>84</v>
      </c>
      <c r="I46" s="141" t="s">
        <v>101</v>
      </c>
      <c r="J46" s="137" t="s">
        <v>91</v>
      </c>
      <c r="K46" s="146" t="s">
        <v>92</v>
      </c>
    </row>
    <row r="47" spans="1:11" ht="14.25">
      <c r="A47" s="244" t="s">
        <v>94</v>
      </c>
      <c r="B47" s="245"/>
      <c r="C47" s="245"/>
      <c r="D47" s="245"/>
      <c r="E47" s="245"/>
      <c r="F47" s="245"/>
      <c r="G47" s="245"/>
      <c r="H47" s="245"/>
      <c r="I47" s="245"/>
      <c r="J47" s="245"/>
      <c r="K47" s="254"/>
    </row>
    <row r="48" spans="1:11" ht="14.25">
      <c r="A48" s="278" t="s">
        <v>133</v>
      </c>
      <c r="B48" s="278"/>
      <c r="C48" s="278"/>
      <c r="D48" s="278"/>
      <c r="E48" s="278"/>
      <c r="F48" s="278"/>
      <c r="G48" s="278"/>
      <c r="H48" s="278"/>
      <c r="I48" s="278"/>
      <c r="J48" s="278"/>
      <c r="K48" s="278"/>
    </row>
    <row r="49" spans="1:11" ht="14.25">
      <c r="A49" s="279"/>
      <c r="B49" s="280"/>
      <c r="C49" s="280"/>
      <c r="D49" s="280"/>
      <c r="E49" s="280"/>
      <c r="F49" s="280"/>
      <c r="G49" s="280"/>
      <c r="H49" s="280"/>
      <c r="I49" s="280"/>
      <c r="J49" s="280"/>
      <c r="K49" s="281"/>
    </row>
    <row r="50" spans="1:11" ht="14.25">
      <c r="A50" s="179" t="s">
        <v>134</v>
      </c>
      <c r="B50" s="287" t="s">
        <v>135</v>
      </c>
      <c r="C50" s="287"/>
      <c r="D50" s="180" t="s">
        <v>136</v>
      </c>
      <c r="E50" s="181" t="s">
        <v>137</v>
      </c>
      <c r="F50" s="182" t="s">
        <v>138</v>
      </c>
      <c r="G50" s="183">
        <v>45154</v>
      </c>
      <c r="H50" s="288" t="s">
        <v>139</v>
      </c>
      <c r="I50" s="289"/>
      <c r="J50" s="290" t="s">
        <v>140</v>
      </c>
      <c r="K50" s="291"/>
    </row>
    <row r="51" spans="1:11" ht="14.25">
      <c r="A51" s="278" t="s">
        <v>141</v>
      </c>
      <c r="B51" s="278"/>
      <c r="C51" s="278"/>
      <c r="D51" s="278"/>
      <c r="E51" s="278"/>
      <c r="F51" s="278"/>
      <c r="G51" s="278"/>
      <c r="H51" s="278"/>
      <c r="I51" s="278"/>
      <c r="J51" s="278"/>
      <c r="K51" s="278"/>
    </row>
    <row r="52" spans="1:11" ht="14.25">
      <c r="A52" s="292" t="s">
        <v>142</v>
      </c>
      <c r="B52" s="293"/>
      <c r="C52" s="293"/>
      <c r="D52" s="293"/>
      <c r="E52" s="293"/>
      <c r="F52" s="293"/>
      <c r="G52" s="293"/>
      <c r="H52" s="293"/>
      <c r="I52" s="293"/>
      <c r="J52" s="293"/>
      <c r="K52" s="294"/>
    </row>
    <row r="53" spans="1:11" ht="14.25">
      <c r="A53" s="179" t="s">
        <v>134</v>
      </c>
      <c r="B53" s="287"/>
      <c r="C53" s="287"/>
      <c r="D53" s="180" t="s">
        <v>136</v>
      </c>
      <c r="E53" s="184"/>
      <c r="F53" s="182" t="s">
        <v>143</v>
      </c>
      <c r="G53" s="183"/>
      <c r="H53" s="288" t="s">
        <v>139</v>
      </c>
      <c r="I53" s="289"/>
      <c r="J53" s="290"/>
      <c r="K53" s="29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9" type="noConversion"/>
  <pageMargins left="0.27500000000000002" right="0.23611111111111099" top="1" bottom="1" header="0.5" footer="0.5"/>
  <pageSetup paperSize="9" scale="81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8"/>
  <sheetViews>
    <sheetView zoomScaleNormal="100" zoomScaleSheetLayoutView="100" workbookViewId="0">
      <selection activeCell="L30" sqref="L30"/>
    </sheetView>
  </sheetViews>
  <sheetFormatPr defaultColWidth="9" defaultRowHeight="26.1" customHeight="1"/>
  <cols>
    <col min="1" max="1" width="12.875" style="29" customWidth="1"/>
    <col min="2" max="9" width="9.375" style="29" customWidth="1"/>
    <col min="10" max="10" width="1.375" style="29" customWidth="1"/>
    <col min="11" max="11" width="9.375" style="29" customWidth="1"/>
    <col min="12" max="12" width="12.25" style="29" customWidth="1"/>
    <col min="13" max="13" width="8.25" style="29" customWidth="1"/>
    <col min="14" max="16" width="8.875" style="29" customWidth="1"/>
    <col min="17" max="16384" width="9" style="29"/>
  </cols>
  <sheetData>
    <row r="1" spans="1:16" ht="30" customHeight="1">
      <c r="A1" s="295" t="s">
        <v>144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</row>
    <row r="2" spans="1:16" ht="29.1" customHeight="1">
      <c r="A2" s="30" t="s">
        <v>59</v>
      </c>
      <c r="B2" s="232" t="s">
        <v>60</v>
      </c>
      <c r="C2" s="233"/>
      <c r="D2" s="297"/>
      <c r="E2" s="233"/>
      <c r="F2" s="34" t="s">
        <v>65</v>
      </c>
      <c r="G2" s="298" t="s">
        <v>66</v>
      </c>
      <c r="H2" s="298"/>
      <c r="I2" s="298"/>
      <c r="J2" s="303"/>
      <c r="K2" s="64" t="s">
        <v>54</v>
      </c>
      <c r="L2" s="298" t="s">
        <v>55</v>
      </c>
      <c r="M2" s="298"/>
      <c r="N2" s="298"/>
      <c r="O2" s="298"/>
      <c r="P2" s="299"/>
    </row>
    <row r="3" spans="1:16" ht="29.1" customHeight="1">
      <c r="A3" s="302" t="s">
        <v>145</v>
      </c>
      <c r="B3" s="300" t="s">
        <v>146</v>
      </c>
      <c r="C3" s="300"/>
      <c r="D3" s="300"/>
      <c r="E3" s="300"/>
      <c r="F3" s="300"/>
      <c r="G3" s="300"/>
      <c r="H3" s="300"/>
      <c r="I3" s="300"/>
      <c r="J3" s="304"/>
      <c r="K3" s="300" t="s">
        <v>147</v>
      </c>
      <c r="L3" s="300"/>
      <c r="M3" s="300"/>
      <c r="N3" s="300"/>
      <c r="O3" s="300"/>
      <c r="P3" s="301"/>
    </row>
    <row r="4" spans="1:16" ht="29.1" customHeight="1">
      <c r="A4" s="302"/>
      <c r="B4" s="35" t="s">
        <v>107</v>
      </c>
      <c r="C4" s="35" t="s">
        <v>108</v>
      </c>
      <c r="D4" s="35" t="s">
        <v>109</v>
      </c>
      <c r="E4" s="36" t="s">
        <v>110</v>
      </c>
      <c r="F4" s="35" t="s">
        <v>111</v>
      </c>
      <c r="G4" s="35" t="s">
        <v>112</v>
      </c>
      <c r="H4" s="37" t="s">
        <v>113</v>
      </c>
      <c r="I4" s="162"/>
      <c r="J4" s="304"/>
      <c r="K4" s="65" t="s">
        <v>110</v>
      </c>
      <c r="L4" s="65" t="s">
        <v>110</v>
      </c>
      <c r="M4" s="65"/>
      <c r="N4" s="65"/>
      <c r="O4" s="65"/>
      <c r="P4" s="66"/>
    </row>
    <row r="5" spans="1:16" ht="29.1" customHeight="1">
      <c r="A5" s="302"/>
      <c r="B5" s="35" t="s">
        <v>148</v>
      </c>
      <c r="C5" s="35" t="s">
        <v>149</v>
      </c>
      <c r="D5" s="35" t="s">
        <v>150</v>
      </c>
      <c r="E5" s="38" t="s">
        <v>151</v>
      </c>
      <c r="F5" s="39" t="s">
        <v>152</v>
      </c>
      <c r="G5" s="35" t="s">
        <v>153</v>
      </c>
      <c r="H5" s="35" t="s">
        <v>154</v>
      </c>
      <c r="I5" s="163"/>
      <c r="J5" s="304"/>
      <c r="K5" s="68" t="s">
        <v>155</v>
      </c>
      <c r="L5" s="68" t="s">
        <v>156</v>
      </c>
      <c r="M5" s="68"/>
      <c r="N5" s="68"/>
      <c r="O5" s="68"/>
      <c r="P5" s="69"/>
    </row>
    <row r="6" spans="1:16" ht="18.95" customHeight="1">
      <c r="A6" s="40" t="s">
        <v>157</v>
      </c>
      <c r="B6" s="41">
        <f>C6-2.1</f>
        <v>96.700000000000017</v>
      </c>
      <c r="C6" s="41">
        <f>D6-2.1</f>
        <v>98.800000000000011</v>
      </c>
      <c r="D6" s="41">
        <f>E6-2.1</f>
        <v>100.9</v>
      </c>
      <c r="E6" s="42">
        <v>103</v>
      </c>
      <c r="F6" s="41">
        <f t="shared" ref="F6:H6" si="0">E6+2.1</f>
        <v>105.1</v>
      </c>
      <c r="G6" s="41">
        <f t="shared" si="0"/>
        <v>107.19999999999999</v>
      </c>
      <c r="H6" s="41">
        <f t="shared" si="0"/>
        <v>109.29999999999998</v>
      </c>
      <c r="I6" s="151"/>
      <c r="J6" s="304"/>
      <c r="K6" s="71" t="s">
        <v>158</v>
      </c>
      <c r="L6" s="71" t="s">
        <v>158</v>
      </c>
      <c r="M6" s="72"/>
      <c r="N6" s="72"/>
      <c r="O6" s="72"/>
      <c r="P6" s="73"/>
    </row>
    <row r="7" spans="1:16" ht="21" customHeight="1">
      <c r="A7" s="44" t="s">
        <v>160</v>
      </c>
      <c r="B7" s="41">
        <f t="shared" ref="B7:D7" si="1">C7-4</f>
        <v>78</v>
      </c>
      <c r="C7" s="41">
        <f t="shared" si="1"/>
        <v>82</v>
      </c>
      <c r="D7" s="41">
        <f t="shared" si="1"/>
        <v>86</v>
      </c>
      <c r="E7" s="42">
        <v>90</v>
      </c>
      <c r="F7" s="41">
        <f t="shared" ref="F7:F8" si="2">E7+4</f>
        <v>94</v>
      </c>
      <c r="G7" s="41">
        <f>F7+5</f>
        <v>99</v>
      </c>
      <c r="H7" s="45">
        <f>G7+6</f>
        <v>105</v>
      </c>
      <c r="I7" s="151"/>
      <c r="J7" s="304"/>
      <c r="K7" s="71" t="s">
        <v>161</v>
      </c>
      <c r="L7" s="75" t="s">
        <v>161</v>
      </c>
      <c r="M7" s="71"/>
      <c r="N7" s="71"/>
      <c r="O7" s="71"/>
      <c r="P7" s="76"/>
    </row>
    <row r="8" spans="1:16" ht="21" customHeight="1">
      <c r="A8" s="43" t="s">
        <v>163</v>
      </c>
      <c r="B8" s="41">
        <f>C8-3.6</f>
        <v>99.200000000000017</v>
      </c>
      <c r="C8" s="41">
        <f>D8-3.6</f>
        <v>102.80000000000001</v>
      </c>
      <c r="D8" s="41">
        <f>E8-3.6</f>
        <v>106.4</v>
      </c>
      <c r="E8" s="42">
        <v>110</v>
      </c>
      <c r="F8" s="41">
        <f t="shared" si="2"/>
        <v>114</v>
      </c>
      <c r="G8" s="41">
        <f>F8+4</f>
        <v>118</v>
      </c>
      <c r="H8" s="45">
        <f>G8+4</f>
        <v>122</v>
      </c>
      <c r="I8" s="151"/>
      <c r="J8" s="304"/>
      <c r="K8" s="75" t="s">
        <v>164</v>
      </c>
      <c r="L8" s="75" t="s">
        <v>164</v>
      </c>
      <c r="M8" s="71"/>
      <c r="N8" s="71"/>
      <c r="O8" s="71"/>
      <c r="P8" s="76"/>
    </row>
    <row r="9" spans="1:16" ht="21" customHeight="1">
      <c r="A9" s="43" t="s">
        <v>165</v>
      </c>
      <c r="B9" s="41">
        <f>C9-1.15</f>
        <v>30.550000000000004</v>
      </c>
      <c r="C9" s="41">
        <f>D9-1.15</f>
        <v>31.700000000000003</v>
      </c>
      <c r="D9" s="41">
        <f>E9-1.15</f>
        <v>32.85</v>
      </c>
      <c r="E9" s="42">
        <v>34</v>
      </c>
      <c r="F9" s="41">
        <f t="shared" ref="F9:H9" si="3">E9+1.3</f>
        <v>35.299999999999997</v>
      </c>
      <c r="G9" s="41">
        <f t="shared" si="3"/>
        <v>36.599999999999994</v>
      </c>
      <c r="H9" s="41">
        <f t="shared" si="3"/>
        <v>37.899999999999991</v>
      </c>
      <c r="I9" s="164"/>
      <c r="J9" s="304"/>
      <c r="K9" s="71" t="s">
        <v>166</v>
      </c>
      <c r="L9" s="71" t="s">
        <v>166</v>
      </c>
      <c r="M9" s="71"/>
      <c r="N9" s="71"/>
      <c r="O9" s="71"/>
      <c r="P9" s="76"/>
    </row>
    <row r="10" spans="1:16" ht="21" customHeight="1">
      <c r="A10" s="43" t="s">
        <v>167</v>
      </c>
      <c r="B10" s="41">
        <f t="shared" ref="B10:B12" si="4">C10-0.7</f>
        <v>23.400000000000002</v>
      </c>
      <c r="C10" s="41">
        <f t="shared" ref="C10:C12" si="5">D10-0.7</f>
        <v>24.1</v>
      </c>
      <c r="D10" s="41">
        <f>E10-0.7</f>
        <v>24.8</v>
      </c>
      <c r="E10" s="42">
        <v>25.5</v>
      </c>
      <c r="F10" s="41">
        <f>E10+0.7</f>
        <v>26.2</v>
      </c>
      <c r="G10" s="41">
        <f>F10+0.7</f>
        <v>26.9</v>
      </c>
      <c r="H10" s="45">
        <f>G10+0.9</f>
        <v>27.799999999999997</v>
      </c>
      <c r="I10" s="151"/>
      <c r="J10" s="304"/>
      <c r="K10" s="71" t="s">
        <v>168</v>
      </c>
      <c r="L10" s="71" t="s">
        <v>169</v>
      </c>
      <c r="M10" s="71"/>
      <c r="N10" s="71"/>
      <c r="O10" s="71"/>
      <c r="P10" s="76"/>
    </row>
    <row r="11" spans="1:16" ht="21" customHeight="1">
      <c r="A11" s="43" t="s">
        <v>170</v>
      </c>
      <c r="B11" s="41">
        <f t="shared" ref="B11" si="6">C11-0.5</f>
        <v>19.5</v>
      </c>
      <c r="C11" s="41">
        <f t="shared" ref="C11" si="7">D11-0.5</f>
        <v>20</v>
      </c>
      <c r="D11" s="41">
        <f t="shared" ref="D11:D15" si="8">E11-0.5</f>
        <v>20.5</v>
      </c>
      <c r="E11" s="42">
        <v>21</v>
      </c>
      <c r="F11" s="41">
        <f>E11+0.5</f>
        <v>21.5</v>
      </c>
      <c r="G11" s="41">
        <f>F11+0.5</f>
        <v>22</v>
      </c>
      <c r="H11" s="45">
        <f>G11+0.7</f>
        <v>22.7</v>
      </c>
      <c r="I11" s="151"/>
      <c r="J11" s="304"/>
      <c r="K11" s="71" t="s">
        <v>171</v>
      </c>
      <c r="L11" s="72" t="s">
        <v>171</v>
      </c>
      <c r="M11" s="71"/>
      <c r="N11" s="71"/>
      <c r="O11" s="71"/>
      <c r="P11" s="76"/>
    </row>
    <row r="12" spans="1:16" ht="18.95" customHeight="1">
      <c r="A12" s="43" t="s">
        <v>174</v>
      </c>
      <c r="B12" s="41">
        <f t="shared" si="4"/>
        <v>26.5</v>
      </c>
      <c r="C12" s="41">
        <f t="shared" si="5"/>
        <v>27.2</v>
      </c>
      <c r="D12" s="41">
        <f>E12-0.6</f>
        <v>27.9</v>
      </c>
      <c r="E12" s="42">
        <v>28.5</v>
      </c>
      <c r="F12" s="41">
        <f>E12+0.6</f>
        <v>29.1</v>
      </c>
      <c r="G12" s="41">
        <f>F12+0.7</f>
        <v>29.8</v>
      </c>
      <c r="H12" s="45">
        <f>G12+0.6</f>
        <v>30.400000000000002</v>
      </c>
      <c r="I12" s="151"/>
      <c r="J12" s="304"/>
      <c r="K12" s="71" t="s">
        <v>175</v>
      </c>
      <c r="L12" s="71" t="s">
        <v>175</v>
      </c>
      <c r="M12" s="72"/>
      <c r="N12" s="72"/>
      <c r="O12" s="72"/>
      <c r="P12" s="73"/>
    </row>
    <row r="13" spans="1:16" ht="21" customHeight="1">
      <c r="A13" s="43" t="s">
        <v>176</v>
      </c>
      <c r="B13" s="41">
        <f>C13-0.9</f>
        <v>42.800000000000004</v>
      </c>
      <c r="C13" s="41">
        <f>D13-0.9</f>
        <v>43.7</v>
      </c>
      <c r="D13" s="41">
        <f>E13-0.9</f>
        <v>44.6</v>
      </c>
      <c r="E13" s="42">
        <v>45.5</v>
      </c>
      <c r="F13" s="41">
        <f t="shared" ref="F13:H13" si="9">E13+1.1</f>
        <v>46.6</v>
      </c>
      <c r="G13" s="41">
        <f t="shared" si="9"/>
        <v>47.7</v>
      </c>
      <c r="H13" s="45">
        <f t="shared" si="9"/>
        <v>48.800000000000004</v>
      </c>
      <c r="I13" s="151"/>
      <c r="J13" s="304"/>
      <c r="K13" s="71" t="s">
        <v>177</v>
      </c>
      <c r="L13" s="71" t="s">
        <v>177</v>
      </c>
      <c r="M13" s="71"/>
      <c r="N13" s="71"/>
      <c r="O13" s="71"/>
      <c r="P13" s="74"/>
    </row>
    <row r="14" spans="1:16" ht="21" customHeight="1">
      <c r="A14" s="43" t="s">
        <v>179</v>
      </c>
      <c r="B14" s="41">
        <f>C14-0</f>
        <v>14.5</v>
      </c>
      <c r="C14" s="41">
        <f>D14-0</f>
        <v>14.5</v>
      </c>
      <c r="D14" s="41">
        <f t="shared" si="8"/>
        <v>14.5</v>
      </c>
      <c r="E14" s="42">
        <v>15</v>
      </c>
      <c r="F14" s="41">
        <f t="shared" ref="F14:F16" si="10">E14</f>
        <v>15</v>
      </c>
      <c r="G14" s="41">
        <f>F14+1.5</f>
        <v>16.5</v>
      </c>
      <c r="H14" s="45">
        <f>G14+0</f>
        <v>16.5</v>
      </c>
      <c r="I14" s="151"/>
      <c r="J14" s="304"/>
      <c r="K14" s="71" t="s">
        <v>180</v>
      </c>
      <c r="L14" s="75" t="s">
        <v>180</v>
      </c>
      <c r="M14" s="72"/>
      <c r="N14" s="72"/>
      <c r="O14" s="72"/>
      <c r="P14" s="77"/>
    </row>
    <row r="15" spans="1:16" ht="21" customHeight="1">
      <c r="A15" s="43" t="s">
        <v>181</v>
      </c>
      <c r="B15" s="41">
        <f>C15-0</f>
        <v>16.5</v>
      </c>
      <c r="C15" s="41">
        <f>D15-0</f>
        <v>16.5</v>
      </c>
      <c r="D15" s="41">
        <f t="shared" si="8"/>
        <v>16.5</v>
      </c>
      <c r="E15" s="42">
        <v>17</v>
      </c>
      <c r="F15" s="41">
        <f t="shared" si="10"/>
        <v>17</v>
      </c>
      <c r="G15" s="41">
        <f>F15+1.5</f>
        <v>18.5</v>
      </c>
      <c r="H15" s="45">
        <f>G15+0</f>
        <v>18.5</v>
      </c>
      <c r="I15" s="151"/>
      <c r="J15" s="304"/>
      <c r="K15" s="75" t="s">
        <v>182</v>
      </c>
      <c r="L15" s="75" t="s">
        <v>182</v>
      </c>
      <c r="M15" s="71"/>
      <c r="N15" s="71"/>
      <c r="O15" s="71"/>
      <c r="P15" s="76"/>
    </row>
    <row r="16" spans="1:16" ht="21" customHeight="1">
      <c r="A16" s="43" t="s">
        <v>183</v>
      </c>
      <c r="B16" s="41">
        <f>C16</f>
        <v>4.5</v>
      </c>
      <c r="C16" s="41">
        <f>D16</f>
        <v>4.5</v>
      </c>
      <c r="D16" s="41">
        <f>E16</f>
        <v>4.5</v>
      </c>
      <c r="E16" s="42">
        <v>4.5</v>
      </c>
      <c r="F16" s="41">
        <f t="shared" si="10"/>
        <v>4.5</v>
      </c>
      <c r="G16" s="41">
        <f>F16</f>
        <v>4.5</v>
      </c>
      <c r="H16" s="41">
        <f>G16</f>
        <v>4.5</v>
      </c>
      <c r="I16" s="164"/>
      <c r="J16" s="304"/>
      <c r="K16" s="71" t="s">
        <v>184</v>
      </c>
      <c r="L16" s="71" t="s">
        <v>184</v>
      </c>
      <c r="M16" s="71"/>
      <c r="N16" s="71"/>
      <c r="O16" s="71"/>
      <c r="P16" s="76"/>
    </row>
    <row r="17" spans="1:16" ht="23.1" customHeight="1">
      <c r="A17" s="46"/>
      <c r="B17" s="152"/>
      <c r="C17" s="152"/>
      <c r="D17" s="152"/>
      <c r="E17" s="149"/>
      <c r="F17" s="150"/>
      <c r="G17" s="151"/>
      <c r="H17" s="151"/>
      <c r="I17" s="151"/>
      <c r="J17" s="304"/>
      <c r="K17" s="71"/>
      <c r="L17" s="72"/>
      <c r="M17" s="72"/>
      <c r="N17" s="72"/>
      <c r="O17" s="72"/>
      <c r="P17" s="77"/>
    </row>
    <row r="18" spans="1:16" ht="23.1" customHeight="1">
      <c r="A18" s="50"/>
      <c r="B18" s="152"/>
      <c r="C18" s="152"/>
      <c r="D18" s="152"/>
      <c r="E18" s="149"/>
      <c r="F18" s="150"/>
      <c r="G18" s="151"/>
      <c r="H18" s="151"/>
      <c r="I18" s="151"/>
      <c r="J18" s="304"/>
      <c r="K18" s="72"/>
      <c r="L18" s="72"/>
      <c r="M18" s="71"/>
      <c r="N18" s="71"/>
      <c r="O18" s="71"/>
      <c r="P18" s="76"/>
    </row>
    <row r="19" spans="1:16" ht="23.1" customHeight="1">
      <c r="A19" s="46"/>
      <c r="B19" s="152"/>
      <c r="C19" s="152"/>
      <c r="D19" s="152"/>
      <c r="E19" s="149"/>
      <c r="F19" s="150"/>
      <c r="G19" s="151"/>
      <c r="H19" s="151"/>
      <c r="I19" s="151"/>
      <c r="J19" s="304"/>
      <c r="K19" s="72"/>
      <c r="L19" s="72"/>
      <c r="M19" s="72"/>
      <c r="N19" s="72"/>
      <c r="O19" s="72"/>
      <c r="P19" s="77"/>
    </row>
    <row r="20" spans="1:16" ht="23.1" customHeight="1">
      <c r="A20" s="46"/>
      <c r="B20" s="152"/>
      <c r="C20" s="152"/>
      <c r="D20" s="152"/>
      <c r="E20" s="149"/>
      <c r="F20" s="150"/>
      <c r="G20" s="151"/>
      <c r="H20" s="151"/>
      <c r="I20" s="151"/>
      <c r="J20" s="304"/>
      <c r="K20" s="71"/>
      <c r="L20" s="71"/>
      <c r="M20" s="71"/>
      <c r="N20" s="71"/>
      <c r="O20" s="71"/>
      <c r="P20" s="76"/>
    </row>
    <row r="21" spans="1:16" ht="23.1" customHeight="1">
      <c r="A21" s="49"/>
      <c r="B21" s="53"/>
      <c r="C21" s="53"/>
      <c r="D21" s="54"/>
      <c r="E21" s="79"/>
      <c r="F21" s="153"/>
      <c r="G21" s="79"/>
      <c r="H21" s="79"/>
      <c r="I21" s="79"/>
      <c r="J21" s="304"/>
      <c r="K21" s="71"/>
      <c r="L21" s="72"/>
      <c r="M21" s="71"/>
      <c r="N21" s="71"/>
      <c r="O21" s="71"/>
      <c r="P21" s="76"/>
    </row>
    <row r="22" spans="1:16" ht="23.1" customHeight="1">
      <c r="A22" s="49"/>
      <c r="B22" s="53"/>
      <c r="C22" s="53"/>
      <c r="D22" s="54"/>
      <c r="E22" s="79"/>
      <c r="F22" s="153"/>
      <c r="G22" s="79"/>
      <c r="H22" s="79"/>
      <c r="I22" s="79"/>
      <c r="J22" s="304"/>
      <c r="K22" s="72"/>
      <c r="L22" s="72"/>
      <c r="M22" s="71"/>
      <c r="N22" s="71"/>
      <c r="O22" s="71"/>
      <c r="P22" s="76"/>
    </row>
    <row r="23" spans="1:16" ht="23.1" customHeight="1">
      <c r="A23" s="46"/>
      <c r="B23" s="48"/>
      <c r="C23" s="48"/>
      <c r="D23" s="48"/>
      <c r="E23" s="150"/>
      <c r="F23" s="150"/>
      <c r="G23" s="150"/>
      <c r="H23" s="150"/>
      <c r="I23" s="150"/>
      <c r="J23" s="304"/>
      <c r="K23" s="72"/>
      <c r="L23" s="72"/>
      <c r="M23" s="71"/>
      <c r="N23" s="71"/>
      <c r="O23" s="71"/>
      <c r="P23" s="76"/>
    </row>
    <row r="24" spans="1:16" ht="23.1" customHeight="1">
      <c r="A24" s="154"/>
      <c r="B24" s="155"/>
      <c r="C24" s="155"/>
      <c r="D24" s="156"/>
      <c r="E24" s="78"/>
      <c r="F24" s="157"/>
      <c r="G24" s="158"/>
      <c r="H24" s="158"/>
      <c r="I24" s="158"/>
      <c r="J24" s="304"/>
      <c r="K24" s="72"/>
      <c r="L24" s="72"/>
      <c r="M24" s="71"/>
      <c r="N24" s="71"/>
      <c r="O24" s="71"/>
      <c r="P24" s="76"/>
    </row>
    <row r="25" spans="1:16" ht="23.1" customHeight="1">
      <c r="A25" s="159"/>
      <c r="B25" s="78"/>
      <c r="C25" s="78"/>
      <c r="D25" s="160"/>
      <c r="E25" s="78"/>
      <c r="F25" s="160"/>
      <c r="G25" s="158"/>
      <c r="H25" s="161"/>
      <c r="I25" s="161"/>
      <c r="J25" s="305"/>
      <c r="K25" s="165"/>
      <c r="L25" s="84"/>
      <c r="M25" s="85"/>
      <c r="N25" s="84"/>
      <c r="O25" s="84"/>
      <c r="P25" s="86"/>
    </row>
    <row r="26" spans="1:16" ht="14.25">
      <c r="A26" s="62" t="s">
        <v>121</v>
      </c>
      <c r="D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</row>
    <row r="27" spans="1:16" ht="14.25">
      <c r="A27" s="29" t="s">
        <v>185</v>
      </c>
      <c r="D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</row>
    <row r="28" spans="1:16" ht="14.25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2" t="s">
        <v>186</v>
      </c>
      <c r="L28" s="87">
        <v>45154</v>
      </c>
      <c r="M28" s="62" t="s">
        <v>187</v>
      </c>
      <c r="N28" s="62" t="s">
        <v>137</v>
      </c>
      <c r="O28" s="62" t="s">
        <v>188</v>
      </c>
      <c r="P28" s="29" t="s">
        <v>140</v>
      </c>
    </row>
  </sheetData>
  <mergeCells count="8">
    <mergeCell ref="A1:P1"/>
    <mergeCell ref="B2:E2"/>
    <mergeCell ref="G2:I2"/>
    <mergeCell ref="L2:P2"/>
    <mergeCell ref="B3:I3"/>
    <mergeCell ref="K3:P3"/>
    <mergeCell ref="A3:A5"/>
    <mergeCell ref="J2:J25"/>
  </mergeCells>
  <phoneticPr fontId="49" type="noConversion"/>
  <pageMargins left="0.7" right="0.7" top="0.196527777777778" bottom="7.8472222222222193E-2" header="0.3" footer="0.3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88"/>
  </cols>
  <sheetData>
    <row r="1" spans="1:11" ht="22.5" customHeight="1">
      <c r="A1" s="306" t="s">
        <v>189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</row>
    <row r="2" spans="1:11" ht="17.25" customHeight="1">
      <c r="A2" s="121" t="s">
        <v>51</v>
      </c>
      <c r="B2" s="222"/>
      <c r="C2" s="222"/>
      <c r="D2" s="223" t="s">
        <v>52</v>
      </c>
      <c r="E2" s="223"/>
      <c r="F2" s="222"/>
      <c r="G2" s="222"/>
      <c r="H2" s="122" t="s">
        <v>54</v>
      </c>
      <c r="I2" s="224"/>
      <c r="J2" s="224"/>
      <c r="K2" s="225"/>
    </row>
    <row r="3" spans="1:11" ht="16.5" customHeight="1">
      <c r="A3" s="226" t="s">
        <v>56</v>
      </c>
      <c r="B3" s="227"/>
      <c r="C3" s="228"/>
      <c r="D3" s="229" t="s">
        <v>57</v>
      </c>
      <c r="E3" s="230"/>
      <c r="F3" s="230"/>
      <c r="G3" s="231"/>
      <c r="H3" s="229" t="s">
        <v>58</v>
      </c>
      <c r="I3" s="230"/>
      <c r="J3" s="230"/>
      <c r="K3" s="231"/>
    </row>
    <row r="4" spans="1:11" ht="16.5" customHeight="1">
      <c r="A4" s="125" t="s">
        <v>59</v>
      </c>
      <c r="B4" s="307"/>
      <c r="C4" s="308"/>
      <c r="D4" s="234" t="s">
        <v>61</v>
      </c>
      <c r="E4" s="235"/>
      <c r="F4" s="236"/>
      <c r="G4" s="237"/>
      <c r="H4" s="234" t="s">
        <v>190</v>
      </c>
      <c r="I4" s="235"/>
      <c r="J4" s="137" t="s">
        <v>63</v>
      </c>
      <c r="K4" s="146" t="s">
        <v>64</v>
      </c>
    </row>
    <row r="5" spans="1:11" ht="16.5" customHeight="1">
      <c r="A5" s="127" t="s">
        <v>65</v>
      </c>
      <c r="B5" s="309"/>
      <c r="C5" s="310"/>
      <c r="D5" s="234" t="s">
        <v>191</v>
      </c>
      <c r="E5" s="235"/>
      <c r="F5" s="307"/>
      <c r="G5" s="308"/>
      <c r="H5" s="234" t="s">
        <v>192</v>
      </c>
      <c r="I5" s="235"/>
      <c r="J5" s="137" t="s">
        <v>63</v>
      </c>
      <c r="K5" s="146" t="s">
        <v>64</v>
      </c>
    </row>
    <row r="6" spans="1:11" ht="16.5" customHeight="1">
      <c r="A6" s="125" t="s">
        <v>69</v>
      </c>
      <c r="B6" s="31"/>
      <c r="C6" s="33"/>
      <c r="D6" s="234" t="s">
        <v>193</v>
      </c>
      <c r="E6" s="235"/>
      <c r="F6" s="307"/>
      <c r="G6" s="308"/>
      <c r="H6" s="311" t="s">
        <v>194</v>
      </c>
      <c r="I6" s="312"/>
      <c r="J6" s="312"/>
      <c r="K6" s="313"/>
    </row>
    <row r="7" spans="1:11" ht="16.5" customHeight="1">
      <c r="A7" s="125" t="s">
        <v>73</v>
      </c>
      <c r="B7" s="307"/>
      <c r="C7" s="308"/>
      <c r="D7" s="125" t="s">
        <v>195</v>
      </c>
      <c r="E7" s="126"/>
      <c r="F7" s="307"/>
      <c r="G7" s="308"/>
      <c r="H7" s="314"/>
      <c r="I7" s="232"/>
      <c r="J7" s="232"/>
      <c r="K7" s="233"/>
    </row>
    <row r="8" spans="1:11" ht="16.5" customHeight="1">
      <c r="A8" s="130"/>
      <c r="B8" s="242"/>
      <c r="C8" s="243"/>
      <c r="D8" s="244" t="s">
        <v>76</v>
      </c>
      <c r="E8" s="245"/>
      <c r="F8" s="315"/>
      <c r="G8" s="316"/>
      <c r="H8" s="317"/>
      <c r="I8" s="318"/>
      <c r="J8" s="318"/>
      <c r="K8" s="319"/>
    </row>
    <row r="9" spans="1:11" ht="16.5" customHeight="1">
      <c r="A9" s="320" t="s">
        <v>196</v>
      </c>
      <c r="B9" s="320"/>
      <c r="C9" s="320"/>
      <c r="D9" s="320"/>
      <c r="E9" s="320"/>
      <c r="F9" s="320"/>
      <c r="G9" s="320"/>
      <c r="H9" s="320"/>
      <c r="I9" s="320"/>
      <c r="J9" s="320"/>
      <c r="K9" s="320"/>
    </row>
    <row r="10" spans="1:11" ht="16.5" customHeight="1">
      <c r="A10" s="131" t="s">
        <v>80</v>
      </c>
      <c r="B10" s="132" t="s">
        <v>81</v>
      </c>
      <c r="C10" s="133" t="s">
        <v>82</v>
      </c>
      <c r="D10" s="134"/>
      <c r="E10" s="135" t="s">
        <v>85</v>
      </c>
      <c r="F10" s="132" t="s">
        <v>81</v>
      </c>
      <c r="G10" s="133" t="s">
        <v>82</v>
      </c>
      <c r="H10" s="132"/>
      <c r="I10" s="135" t="s">
        <v>83</v>
      </c>
      <c r="J10" s="132" t="s">
        <v>81</v>
      </c>
      <c r="K10" s="148" t="s">
        <v>82</v>
      </c>
    </row>
    <row r="11" spans="1:11" ht="16.5" customHeight="1">
      <c r="A11" s="127" t="s">
        <v>86</v>
      </c>
      <c r="B11" s="136" t="s">
        <v>81</v>
      </c>
      <c r="C11" s="137" t="s">
        <v>82</v>
      </c>
      <c r="D11" s="138"/>
      <c r="E11" s="139" t="s">
        <v>88</v>
      </c>
      <c r="F11" s="136" t="s">
        <v>81</v>
      </c>
      <c r="G11" s="137" t="s">
        <v>82</v>
      </c>
      <c r="H11" s="136"/>
      <c r="I11" s="139" t="s">
        <v>93</v>
      </c>
      <c r="J11" s="136" t="s">
        <v>81</v>
      </c>
      <c r="K11" s="146" t="s">
        <v>82</v>
      </c>
    </row>
    <row r="12" spans="1:11" ht="16.5" customHeight="1">
      <c r="A12" s="244" t="s">
        <v>121</v>
      </c>
      <c r="B12" s="245"/>
      <c r="C12" s="245"/>
      <c r="D12" s="245"/>
      <c r="E12" s="245"/>
      <c r="F12" s="245"/>
      <c r="G12" s="245"/>
      <c r="H12" s="245"/>
      <c r="I12" s="245"/>
      <c r="J12" s="245"/>
      <c r="K12" s="254"/>
    </row>
    <row r="13" spans="1:11" ht="16.5" customHeight="1">
      <c r="A13" s="321" t="s">
        <v>197</v>
      </c>
      <c r="B13" s="321"/>
      <c r="C13" s="321"/>
      <c r="D13" s="321"/>
      <c r="E13" s="321"/>
      <c r="F13" s="321"/>
      <c r="G13" s="321"/>
      <c r="H13" s="321"/>
      <c r="I13" s="321"/>
      <c r="J13" s="321"/>
      <c r="K13" s="321"/>
    </row>
    <row r="14" spans="1:11" ht="16.5" customHeight="1">
      <c r="A14" s="322"/>
      <c r="B14" s="323"/>
      <c r="C14" s="323"/>
      <c r="D14" s="323"/>
      <c r="E14" s="323"/>
      <c r="F14" s="323"/>
      <c r="G14" s="323"/>
      <c r="H14" s="323"/>
      <c r="I14" s="324"/>
      <c r="J14" s="324"/>
      <c r="K14" s="325"/>
    </row>
    <row r="15" spans="1:11" ht="16.5" customHeight="1">
      <c r="A15" s="326"/>
      <c r="B15" s="327"/>
      <c r="C15" s="327"/>
      <c r="D15" s="328"/>
      <c r="E15" s="329"/>
      <c r="F15" s="327"/>
      <c r="G15" s="327"/>
      <c r="H15" s="328"/>
      <c r="I15" s="330"/>
      <c r="J15" s="331"/>
      <c r="K15" s="332"/>
    </row>
    <row r="16" spans="1:11" ht="16.5" customHeight="1">
      <c r="A16" s="317"/>
      <c r="B16" s="318"/>
      <c r="C16" s="318"/>
      <c r="D16" s="318"/>
      <c r="E16" s="318"/>
      <c r="F16" s="318"/>
      <c r="G16" s="318"/>
      <c r="H16" s="318"/>
      <c r="I16" s="318"/>
      <c r="J16" s="318"/>
      <c r="K16" s="319"/>
    </row>
    <row r="17" spans="1:11" ht="16.5" customHeight="1">
      <c r="A17" s="321" t="s">
        <v>198</v>
      </c>
      <c r="B17" s="321"/>
      <c r="C17" s="321"/>
      <c r="D17" s="321"/>
      <c r="E17" s="321"/>
      <c r="F17" s="321"/>
      <c r="G17" s="321"/>
      <c r="H17" s="321"/>
      <c r="I17" s="321"/>
      <c r="J17" s="321"/>
      <c r="K17" s="321"/>
    </row>
    <row r="18" spans="1:11" ht="16.5" customHeight="1">
      <c r="A18" s="322"/>
      <c r="B18" s="323"/>
      <c r="C18" s="323"/>
      <c r="D18" s="323"/>
      <c r="E18" s="323"/>
      <c r="F18" s="323"/>
      <c r="G18" s="323"/>
      <c r="H18" s="323"/>
      <c r="I18" s="324"/>
      <c r="J18" s="324"/>
      <c r="K18" s="325"/>
    </row>
    <row r="19" spans="1:11" ht="16.5" customHeight="1">
      <c r="A19" s="326"/>
      <c r="B19" s="327"/>
      <c r="C19" s="327"/>
      <c r="D19" s="328"/>
      <c r="E19" s="329"/>
      <c r="F19" s="327"/>
      <c r="G19" s="327"/>
      <c r="H19" s="328"/>
      <c r="I19" s="330"/>
      <c r="J19" s="331"/>
      <c r="K19" s="332"/>
    </row>
    <row r="20" spans="1:11" ht="16.5" customHeight="1">
      <c r="A20" s="317"/>
      <c r="B20" s="318"/>
      <c r="C20" s="318"/>
      <c r="D20" s="318"/>
      <c r="E20" s="318"/>
      <c r="F20" s="318"/>
      <c r="G20" s="318"/>
      <c r="H20" s="318"/>
      <c r="I20" s="318"/>
      <c r="J20" s="318"/>
      <c r="K20" s="319"/>
    </row>
    <row r="21" spans="1:11" ht="16.5" customHeight="1">
      <c r="A21" s="333" t="s">
        <v>118</v>
      </c>
      <c r="B21" s="333"/>
      <c r="C21" s="333"/>
      <c r="D21" s="333"/>
      <c r="E21" s="333"/>
      <c r="F21" s="333"/>
      <c r="G21" s="333"/>
      <c r="H21" s="333"/>
      <c r="I21" s="333"/>
      <c r="J21" s="333"/>
      <c r="K21" s="333"/>
    </row>
    <row r="22" spans="1:11" ht="16.5" customHeight="1">
      <c r="A22" s="334" t="s">
        <v>119</v>
      </c>
      <c r="B22" s="324"/>
      <c r="C22" s="324"/>
      <c r="D22" s="324"/>
      <c r="E22" s="324"/>
      <c r="F22" s="324"/>
      <c r="G22" s="324"/>
      <c r="H22" s="324"/>
      <c r="I22" s="324"/>
      <c r="J22" s="324"/>
      <c r="K22" s="325"/>
    </row>
    <row r="23" spans="1:11" ht="16.5" customHeight="1">
      <c r="A23" s="273" t="s">
        <v>120</v>
      </c>
      <c r="B23" s="274"/>
      <c r="C23" s="137" t="s">
        <v>63</v>
      </c>
      <c r="D23" s="137" t="s">
        <v>64</v>
      </c>
      <c r="E23" s="335"/>
      <c r="F23" s="335"/>
      <c r="G23" s="335"/>
      <c r="H23" s="335"/>
      <c r="I23" s="335"/>
      <c r="J23" s="335"/>
      <c r="K23" s="336"/>
    </row>
    <row r="24" spans="1:11" ht="16.5" customHeight="1">
      <c r="A24" s="234" t="s">
        <v>199</v>
      </c>
      <c r="B24" s="232"/>
      <c r="C24" s="232"/>
      <c r="D24" s="232"/>
      <c r="E24" s="232"/>
      <c r="F24" s="232"/>
      <c r="G24" s="232"/>
      <c r="H24" s="232"/>
      <c r="I24" s="232"/>
      <c r="J24" s="232"/>
      <c r="K24" s="233"/>
    </row>
    <row r="25" spans="1:11" ht="16.5" customHeight="1">
      <c r="A25" s="337"/>
      <c r="B25" s="338"/>
      <c r="C25" s="338"/>
      <c r="D25" s="338"/>
      <c r="E25" s="338"/>
      <c r="F25" s="338"/>
      <c r="G25" s="338"/>
      <c r="H25" s="338"/>
      <c r="I25" s="338"/>
      <c r="J25" s="338"/>
      <c r="K25" s="339"/>
    </row>
    <row r="26" spans="1:11" ht="16.5" customHeight="1">
      <c r="A26" s="320" t="s">
        <v>129</v>
      </c>
      <c r="B26" s="320"/>
      <c r="C26" s="320"/>
      <c r="D26" s="320"/>
      <c r="E26" s="320"/>
      <c r="F26" s="320"/>
      <c r="G26" s="320"/>
      <c r="H26" s="320"/>
      <c r="I26" s="320"/>
      <c r="J26" s="320"/>
      <c r="K26" s="320"/>
    </row>
    <row r="27" spans="1:11" ht="16.5" customHeight="1">
      <c r="A27" s="123" t="s">
        <v>130</v>
      </c>
      <c r="B27" s="133" t="s">
        <v>91</v>
      </c>
      <c r="C27" s="133" t="s">
        <v>92</v>
      </c>
      <c r="D27" s="133" t="s">
        <v>84</v>
      </c>
      <c r="E27" s="124" t="s">
        <v>131</v>
      </c>
      <c r="F27" s="133" t="s">
        <v>91</v>
      </c>
      <c r="G27" s="133" t="s">
        <v>92</v>
      </c>
      <c r="H27" s="133" t="s">
        <v>84</v>
      </c>
      <c r="I27" s="124" t="s">
        <v>132</v>
      </c>
      <c r="J27" s="133" t="s">
        <v>91</v>
      </c>
      <c r="K27" s="148" t="s">
        <v>92</v>
      </c>
    </row>
    <row r="28" spans="1:11" ht="16.5" customHeight="1">
      <c r="A28" s="128" t="s">
        <v>83</v>
      </c>
      <c r="B28" s="137" t="s">
        <v>91</v>
      </c>
      <c r="C28" s="137" t="s">
        <v>92</v>
      </c>
      <c r="D28" s="137" t="s">
        <v>84</v>
      </c>
      <c r="E28" s="141" t="s">
        <v>90</v>
      </c>
      <c r="F28" s="137" t="s">
        <v>91</v>
      </c>
      <c r="G28" s="137" t="s">
        <v>92</v>
      </c>
      <c r="H28" s="137" t="s">
        <v>84</v>
      </c>
      <c r="I28" s="141" t="s">
        <v>101</v>
      </c>
      <c r="J28" s="137" t="s">
        <v>91</v>
      </c>
      <c r="K28" s="146" t="s">
        <v>92</v>
      </c>
    </row>
    <row r="29" spans="1:11" ht="16.5" customHeight="1">
      <c r="A29" s="234" t="s">
        <v>94</v>
      </c>
      <c r="B29" s="274"/>
      <c r="C29" s="274"/>
      <c r="D29" s="274"/>
      <c r="E29" s="274"/>
      <c r="F29" s="274"/>
      <c r="G29" s="274"/>
      <c r="H29" s="274"/>
      <c r="I29" s="274"/>
      <c r="J29" s="274"/>
      <c r="K29" s="340"/>
    </row>
    <row r="30" spans="1:11" ht="16.5" customHeight="1">
      <c r="A30" s="284"/>
      <c r="B30" s="285"/>
      <c r="C30" s="285"/>
      <c r="D30" s="285"/>
      <c r="E30" s="285"/>
      <c r="F30" s="285"/>
      <c r="G30" s="285"/>
      <c r="H30" s="285"/>
      <c r="I30" s="285"/>
      <c r="J30" s="285"/>
      <c r="K30" s="286"/>
    </row>
    <row r="31" spans="1:11" ht="16.5" customHeight="1">
      <c r="A31" s="320" t="s">
        <v>200</v>
      </c>
      <c r="B31" s="320"/>
      <c r="C31" s="320"/>
      <c r="D31" s="320"/>
      <c r="E31" s="320"/>
      <c r="F31" s="320"/>
      <c r="G31" s="320"/>
      <c r="H31" s="320"/>
      <c r="I31" s="320"/>
      <c r="J31" s="320"/>
      <c r="K31" s="320"/>
    </row>
    <row r="32" spans="1:11" ht="17.25" customHeight="1">
      <c r="A32" s="341"/>
      <c r="B32" s="342"/>
      <c r="C32" s="342"/>
      <c r="D32" s="342"/>
      <c r="E32" s="342"/>
      <c r="F32" s="342"/>
      <c r="G32" s="342"/>
      <c r="H32" s="342"/>
      <c r="I32" s="342"/>
      <c r="J32" s="342"/>
      <c r="K32" s="343"/>
    </row>
    <row r="33" spans="1:11" ht="17.25" customHeight="1">
      <c r="A33" s="282"/>
      <c r="B33" s="283"/>
      <c r="C33" s="283"/>
      <c r="D33" s="283"/>
      <c r="E33" s="283"/>
      <c r="F33" s="283"/>
      <c r="G33" s="283"/>
      <c r="H33" s="283"/>
      <c r="I33" s="283"/>
      <c r="J33" s="283"/>
      <c r="K33" s="241"/>
    </row>
    <row r="34" spans="1:11" ht="17.25" customHeight="1">
      <c r="A34" s="282"/>
      <c r="B34" s="283"/>
      <c r="C34" s="283"/>
      <c r="D34" s="283"/>
      <c r="E34" s="283"/>
      <c r="F34" s="283"/>
      <c r="G34" s="283"/>
      <c r="H34" s="283"/>
      <c r="I34" s="283"/>
      <c r="J34" s="283"/>
      <c r="K34" s="241"/>
    </row>
    <row r="35" spans="1:11" ht="17.25" customHeight="1">
      <c r="A35" s="282"/>
      <c r="B35" s="283"/>
      <c r="C35" s="283"/>
      <c r="D35" s="283"/>
      <c r="E35" s="283"/>
      <c r="F35" s="283"/>
      <c r="G35" s="283"/>
      <c r="H35" s="283"/>
      <c r="I35" s="283"/>
      <c r="J35" s="283"/>
      <c r="K35" s="241"/>
    </row>
    <row r="36" spans="1:11" ht="17.25" customHeight="1">
      <c r="A36" s="282"/>
      <c r="B36" s="283"/>
      <c r="C36" s="283"/>
      <c r="D36" s="283"/>
      <c r="E36" s="283"/>
      <c r="F36" s="283"/>
      <c r="G36" s="283"/>
      <c r="H36" s="283"/>
      <c r="I36" s="283"/>
      <c r="J36" s="283"/>
      <c r="K36" s="241"/>
    </row>
    <row r="37" spans="1:11" ht="17.25" customHeight="1">
      <c r="A37" s="282"/>
      <c r="B37" s="283"/>
      <c r="C37" s="283"/>
      <c r="D37" s="283"/>
      <c r="E37" s="283"/>
      <c r="F37" s="283"/>
      <c r="G37" s="283"/>
      <c r="H37" s="283"/>
      <c r="I37" s="283"/>
      <c r="J37" s="283"/>
      <c r="K37" s="241"/>
    </row>
    <row r="38" spans="1:11" ht="17.25" customHeight="1">
      <c r="A38" s="282"/>
      <c r="B38" s="283"/>
      <c r="C38" s="283"/>
      <c r="D38" s="283"/>
      <c r="E38" s="283"/>
      <c r="F38" s="283"/>
      <c r="G38" s="283"/>
      <c r="H38" s="283"/>
      <c r="I38" s="283"/>
      <c r="J38" s="283"/>
      <c r="K38" s="241"/>
    </row>
    <row r="39" spans="1:11" ht="17.25" customHeight="1">
      <c r="A39" s="282"/>
      <c r="B39" s="283"/>
      <c r="C39" s="283"/>
      <c r="D39" s="283"/>
      <c r="E39" s="283"/>
      <c r="F39" s="283"/>
      <c r="G39" s="283"/>
      <c r="H39" s="283"/>
      <c r="I39" s="283"/>
      <c r="J39" s="283"/>
      <c r="K39" s="241"/>
    </row>
    <row r="40" spans="1:11" ht="17.25" customHeight="1">
      <c r="A40" s="282"/>
      <c r="B40" s="283"/>
      <c r="C40" s="283"/>
      <c r="D40" s="283"/>
      <c r="E40" s="283"/>
      <c r="F40" s="283"/>
      <c r="G40" s="283"/>
      <c r="H40" s="283"/>
      <c r="I40" s="283"/>
      <c r="J40" s="283"/>
      <c r="K40" s="241"/>
    </row>
    <row r="41" spans="1:11" ht="17.25" customHeight="1">
      <c r="A41" s="282"/>
      <c r="B41" s="283"/>
      <c r="C41" s="283"/>
      <c r="D41" s="283"/>
      <c r="E41" s="283"/>
      <c r="F41" s="283"/>
      <c r="G41" s="283"/>
      <c r="H41" s="283"/>
      <c r="I41" s="283"/>
      <c r="J41" s="283"/>
      <c r="K41" s="241"/>
    </row>
    <row r="42" spans="1:11" ht="17.25" customHeight="1">
      <c r="A42" s="282"/>
      <c r="B42" s="283"/>
      <c r="C42" s="283"/>
      <c r="D42" s="283"/>
      <c r="E42" s="283"/>
      <c r="F42" s="283"/>
      <c r="G42" s="283"/>
      <c r="H42" s="283"/>
      <c r="I42" s="283"/>
      <c r="J42" s="283"/>
      <c r="K42" s="241"/>
    </row>
    <row r="43" spans="1:11" ht="17.25" customHeight="1">
      <c r="A43" s="284" t="s">
        <v>128</v>
      </c>
      <c r="B43" s="285"/>
      <c r="C43" s="285"/>
      <c r="D43" s="285"/>
      <c r="E43" s="285"/>
      <c r="F43" s="285"/>
      <c r="G43" s="285"/>
      <c r="H43" s="285"/>
      <c r="I43" s="285"/>
      <c r="J43" s="285"/>
      <c r="K43" s="286"/>
    </row>
    <row r="44" spans="1:11" ht="16.5" customHeight="1">
      <c r="A44" s="320" t="s">
        <v>201</v>
      </c>
      <c r="B44" s="320"/>
      <c r="C44" s="320"/>
      <c r="D44" s="320"/>
      <c r="E44" s="320"/>
      <c r="F44" s="320"/>
      <c r="G44" s="320"/>
      <c r="H44" s="320"/>
      <c r="I44" s="320"/>
      <c r="J44" s="320"/>
      <c r="K44" s="320"/>
    </row>
    <row r="45" spans="1:11" ht="18" customHeight="1">
      <c r="A45" s="344" t="s">
        <v>121</v>
      </c>
      <c r="B45" s="345"/>
      <c r="C45" s="345"/>
      <c r="D45" s="345"/>
      <c r="E45" s="345"/>
      <c r="F45" s="345"/>
      <c r="G45" s="345"/>
      <c r="H45" s="345"/>
      <c r="I45" s="345"/>
      <c r="J45" s="345"/>
      <c r="K45" s="346"/>
    </row>
    <row r="46" spans="1:11" ht="18" customHeight="1">
      <c r="A46" s="344"/>
      <c r="B46" s="345"/>
      <c r="C46" s="345"/>
      <c r="D46" s="345"/>
      <c r="E46" s="345"/>
      <c r="F46" s="345"/>
      <c r="G46" s="345"/>
      <c r="H46" s="345"/>
      <c r="I46" s="345"/>
      <c r="J46" s="345"/>
      <c r="K46" s="346"/>
    </row>
    <row r="47" spans="1:11" ht="18" customHeight="1">
      <c r="A47" s="337"/>
      <c r="B47" s="338"/>
      <c r="C47" s="338"/>
      <c r="D47" s="338"/>
      <c r="E47" s="338"/>
      <c r="F47" s="338"/>
      <c r="G47" s="338"/>
      <c r="H47" s="338"/>
      <c r="I47" s="338"/>
      <c r="J47" s="338"/>
      <c r="K47" s="339"/>
    </row>
    <row r="48" spans="1:11" ht="21" customHeight="1">
      <c r="A48" s="142" t="s">
        <v>134</v>
      </c>
      <c r="B48" s="347" t="s">
        <v>202</v>
      </c>
      <c r="C48" s="347"/>
      <c r="D48" s="143" t="s">
        <v>136</v>
      </c>
      <c r="E48" s="144"/>
      <c r="F48" s="143" t="s">
        <v>138</v>
      </c>
      <c r="G48" s="145"/>
      <c r="H48" s="348" t="s">
        <v>139</v>
      </c>
      <c r="I48" s="348"/>
      <c r="J48" s="347"/>
      <c r="K48" s="349"/>
    </row>
    <row r="49" spans="1:11" ht="16.5" customHeight="1">
      <c r="A49" s="251" t="s">
        <v>141</v>
      </c>
      <c r="B49" s="252"/>
      <c r="C49" s="252"/>
      <c r="D49" s="252"/>
      <c r="E49" s="252"/>
      <c r="F49" s="252"/>
      <c r="G49" s="252"/>
      <c r="H49" s="252"/>
      <c r="I49" s="252"/>
      <c r="J49" s="252"/>
      <c r="K49" s="253"/>
    </row>
    <row r="50" spans="1:11" ht="16.5" customHeight="1">
      <c r="A50" s="350"/>
      <c r="B50" s="351"/>
      <c r="C50" s="351"/>
      <c r="D50" s="351"/>
      <c r="E50" s="351"/>
      <c r="F50" s="351"/>
      <c r="G50" s="351"/>
      <c r="H50" s="351"/>
      <c r="I50" s="351"/>
      <c r="J50" s="351"/>
      <c r="K50" s="352"/>
    </row>
    <row r="51" spans="1:11" ht="16.5" customHeight="1">
      <c r="A51" s="353"/>
      <c r="B51" s="354"/>
      <c r="C51" s="354"/>
      <c r="D51" s="354"/>
      <c r="E51" s="354"/>
      <c r="F51" s="354"/>
      <c r="G51" s="354"/>
      <c r="H51" s="354"/>
      <c r="I51" s="354"/>
      <c r="J51" s="354"/>
      <c r="K51" s="355"/>
    </row>
    <row r="52" spans="1:11" ht="21" customHeight="1">
      <c r="A52" s="142" t="s">
        <v>134</v>
      </c>
      <c r="B52" s="347" t="s">
        <v>202</v>
      </c>
      <c r="C52" s="347"/>
      <c r="D52" s="143" t="s">
        <v>136</v>
      </c>
      <c r="E52" s="143"/>
      <c r="F52" s="143" t="s">
        <v>138</v>
      </c>
      <c r="G52" s="143"/>
      <c r="H52" s="348" t="s">
        <v>139</v>
      </c>
      <c r="I52" s="348"/>
      <c r="J52" s="356"/>
      <c r="K52" s="357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A16" sqref="A16:D16"/>
    </sheetView>
  </sheetViews>
  <sheetFormatPr defaultColWidth="9" defaultRowHeight="26.1" customHeight="1"/>
  <cols>
    <col min="1" max="1" width="17.125" style="29" customWidth="1"/>
    <col min="2" max="7" width="9.375" style="29" customWidth="1"/>
    <col min="8" max="8" width="1.375" style="29" customWidth="1"/>
    <col min="9" max="9" width="16.5" style="29" customWidth="1"/>
    <col min="10" max="10" width="17" style="29" customWidth="1"/>
    <col min="11" max="11" width="18.5" style="29" customWidth="1"/>
    <col min="12" max="12" width="16.625" style="29" customWidth="1"/>
    <col min="13" max="13" width="14.125" style="29" customWidth="1"/>
    <col min="14" max="14" width="16.375" style="29" customWidth="1"/>
    <col min="15" max="16384" width="9" style="29"/>
  </cols>
  <sheetData>
    <row r="1" spans="1:14" ht="30" customHeight="1">
      <c r="A1" s="295" t="s">
        <v>144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</row>
    <row r="2" spans="1:14" ht="29.1" customHeight="1">
      <c r="A2" s="30" t="s">
        <v>59</v>
      </c>
      <c r="B2" s="298"/>
      <c r="C2" s="298"/>
      <c r="D2" s="34" t="s">
        <v>65</v>
      </c>
      <c r="E2" s="298"/>
      <c r="F2" s="298"/>
      <c r="G2" s="298"/>
      <c r="H2" s="303"/>
      <c r="I2" s="64" t="s">
        <v>54</v>
      </c>
      <c r="J2" s="298"/>
      <c r="K2" s="298"/>
      <c r="L2" s="298"/>
      <c r="M2" s="298"/>
      <c r="N2" s="299"/>
    </row>
    <row r="3" spans="1:14" ht="29.1" customHeight="1">
      <c r="A3" s="302" t="s">
        <v>145</v>
      </c>
      <c r="B3" s="300" t="s">
        <v>146</v>
      </c>
      <c r="C3" s="300"/>
      <c r="D3" s="300"/>
      <c r="E3" s="300"/>
      <c r="F3" s="300"/>
      <c r="G3" s="300"/>
      <c r="H3" s="304"/>
      <c r="I3" s="300" t="s">
        <v>147</v>
      </c>
      <c r="J3" s="300"/>
      <c r="K3" s="300"/>
      <c r="L3" s="300"/>
      <c r="M3" s="300"/>
      <c r="N3" s="301"/>
    </row>
    <row r="4" spans="1:14" ht="29.1" customHeight="1">
      <c r="A4" s="302"/>
      <c r="B4" s="24" t="s">
        <v>108</v>
      </c>
      <c r="C4" s="24" t="s">
        <v>109</v>
      </c>
      <c r="D4" s="115" t="s">
        <v>110</v>
      </c>
      <c r="E4" s="24" t="s">
        <v>111</v>
      </c>
      <c r="F4" s="24" t="s">
        <v>112</v>
      </c>
      <c r="G4" s="24" t="s">
        <v>113</v>
      </c>
      <c r="H4" s="304"/>
      <c r="I4" s="65"/>
      <c r="J4" s="65"/>
      <c r="K4" s="65"/>
      <c r="L4" s="65"/>
      <c r="M4" s="65"/>
      <c r="N4" s="66"/>
    </row>
    <row r="5" spans="1:14" ht="29.1" customHeight="1">
      <c r="A5" s="302"/>
      <c r="B5" s="67"/>
      <c r="C5" s="67"/>
      <c r="D5" s="115"/>
      <c r="E5" s="67"/>
      <c r="F5" s="67"/>
      <c r="G5" s="67"/>
      <c r="H5" s="304"/>
      <c r="I5" s="68"/>
      <c r="J5" s="68"/>
      <c r="K5" s="68"/>
      <c r="L5" s="68"/>
      <c r="M5" s="68"/>
      <c r="N5" s="69"/>
    </row>
    <row r="6" spans="1:14" ht="29.1" customHeight="1">
      <c r="A6" s="116"/>
      <c r="B6" s="67"/>
      <c r="C6" s="67"/>
      <c r="D6" s="27"/>
      <c r="E6" s="67"/>
      <c r="F6" s="67"/>
      <c r="G6" s="67"/>
      <c r="H6" s="304"/>
      <c r="I6" s="72"/>
      <c r="J6" s="72"/>
      <c r="K6" s="72"/>
      <c r="L6" s="72"/>
      <c r="M6" s="72"/>
      <c r="N6" s="73"/>
    </row>
    <row r="7" spans="1:14" ht="29.1" customHeight="1">
      <c r="A7" s="116"/>
      <c r="B7" s="67"/>
      <c r="C7" s="67"/>
      <c r="D7" s="27"/>
      <c r="E7" s="67"/>
      <c r="F7" s="67"/>
      <c r="G7" s="67"/>
      <c r="H7" s="304"/>
      <c r="I7" s="71"/>
      <c r="J7" s="71"/>
      <c r="K7" s="71"/>
      <c r="L7" s="71"/>
      <c r="M7" s="71"/>
      <c r="N7" s="74"/>
    </row>
    <row r="8" spans="1:14" ht="29.1" customHeight="1">
      <c r="A8" s="116"/>
      <c r="B8" s="67"/>
      <c r="C8" s="67"/>
      <c r="D8" s="27"/>
      <c r="E8" s="67"/>
      <c r="F8" s="67"/>
      <c r="G8" s="67"/>
      <c r="H8" s="304"/>
      <c r="I8" s="71"/>
      <c r="J8" s="71"/>
      <c r="K8" s="71"/>
      <c r="L8" s="71"/>
      <c r="M8" s="71"/>
      <c r="N8" s="76"/>
    </row>
    <row r="9" spans="1:14" ht="29.1" customHeight="1">
      <c r="A9" s="116"/>
      <c r="B9" s="67"/>
      <c r="C9" s="67"/>
      <c r="D9" s="27"/>
      <c r="E9" s="67"/>
      <c r="F9" s="67"/>
      <c r="G9" s="67"/>
      <c r="H9" s="304"/>
      <c r="I9" s="72"/>
      <c r="J9" s="72"/>
      <c r="K9" s="72"/>
      <c r="L9" s="72"/>
      <c r="M9" s="72"/>
      <c r="N9" s="77"/>
    </row>
    <row r="10" spans="1:14" ht="29.1" customHeight="1">
      <c r="A10" s="116"/>
      <c r="B10" s="67"/>
      <c r="C10" s="67"/>
      <c r="D10" s="27"/>
      <c r="E10" s="67"/>
      <c r="F10" s="67"/>
      <c r="G10" s="67"/>
      <c r="H10" s="304"/>
      <c r="I10" s="71"/>
      <c r="J10" s="71"/>
      <c r="K10" s="71"/>
      <c r="L10" s="71"/>
      <c r="M10" s="71"/>
      <c r="N10" s="76"/>
    </row>
    <row r="11" spans="1:14" ht="29.1" customHeight="1">
      <c r="A11" s="116"/>
      <c r="B11" s="67"/>
      <c r="C11" s="67"/>
      <c r="D11" s="27"/>
      <c r="E11" s="67"/>
      <c r="F11" s="67"/>
      <c r="G11" s="67"/>
      <c r="H11" s="304"/>
      <c r="I11" s="71"/>
      <c r="J11" s="71"/>
      <c r="K11" s="71"/>
      <c r="L11" s="71"/>
      <c r="M11" s="71"/>
      <c r="N11" s="76"/>
    </row>
    <row r="12" spans="1:14" ht="29.1" customHeight="1">
      <c r="A12" s="116"/>
      <c r="B12" s="67"/>
      <c r="C12" s="67"/>
      <c r="D12" s="27"/>
      <c r="E12" s="67"/>
      <c r="F12" s="67"/>
      <c r="G12" s="67"/>
      <c r="H12" s="304"/>
      <c r="I12" s="71"/>
      <c r="J12" s="71"/>
      <c r="K12" s="71"/>
      <c r="L12" s="71"/>
      <c r="M12" s="71"/>
      <c r="N12" s="76"/>
    </row>
    <row r="13" spans="1:14" ht="29.1" customHeight="1">
      <c r="A13" s="117"/>
      <c r="B13" s="118"/>
      <c r="C13" s="119"/>
      <c r="D13" s="120"/>
      <c r="E13" s="119"/>
      <c r="F13" s="119"/>
      <c r="G13" s="119"/>
      <c r="H13" s="304"/>
      <c r="I13" s="71"/>
      <c r="J13" s="71"/>
      <c r="K13" s="71"/>
      <c r="L13" s="71"/>
      <c r="M13" s="71"/>
      <c r="N13" s="76"/>
    </row>
    <row r="14" spans="1:14" ht="29.1" customHeight="1">
      <c r="A14" s="55"/>
      <c r="B14" s="56"/>
      <c r="C14" s="57"/>
      <c r="D14" s="57"/>
      <c r="E14" s="57"/>
      <c r="F14" s="57"/>
      <c r="G14" s="81"/>
      <c r="H14" s="304"/>
      <c r="I14" s="71"/>
      <c r="J14" s="71"/>
      <c r="K14" s="71"/>
      <c r="L14" s="71"/>
      <c r="M14" s="71"/>
      <c r="N14" s="76"/>
    </row>
    <row r="15" spans="1:14" ht="29.1" customHeight="1">
      <c r="A15" s="58"/>
      <c r="B15" s="59"/>
      <c r="C15" s="60"/>
      <c r="D15" s="60"/>
      <c r="E15" s="61"/>
      <c r="F15" s="61"/>
      <c r="G15" s="82"/>
      <c r="H15" s="305"/>
      <c r="I15" s="83"/>
      <c r="J15" s="84"/>
      <c r="K15" s="85"/>
      <c r="L15" s="84"/>
      <c r="M15" s="84"/>
      <c r="N15" s="86"/>
    </row>
    <row r="16" spans="1:14" ht="14.25">
      <c r="A16" s="62" t="s">
        <v>121</v>
      </c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</row>
    <row r="17" spans="1:14" ht="14.25">
      <c r="A17" s="29" t="s">
        <v>185</v>
      </c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</row>
    <row r="18" spans="1:14" ht="14.25">
      <c r="A18" s="63"/>
      <c r="B18" s="63"/>
      <c r="C18" s="63"/>
      <c r="D18" s="63"/>
      <c r="E18" s="63"/>
      <c r="F18" s="63"/>
      <c r="G18" s="63"/>
      <c r="H18" s="63"/>
      <c r="I18" s="62" t="s">
        <v>186</v>
      </c>
      <c r="J18" s="87"/>
      <c r="K18" s="62" t="s">
        <v>187</v>
      </c>
      <c r="L18" s="62"/>
      <c r="M18" s="62" t="s">
        <v>188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9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opLeftCell="A16" zoomScale="125" zoomScaleNormal="125" zoomScalePageLayoutView="125" workbookViewId="0">
      <selection activeCell="A18" sqref="A18:K18"/>
    </sheetView>
  </sheetViews>
  <sheetFormatPr defaultColWidth="10.125" defaultRowHeight="14.25"/>
  <cols>
    <col min="1" max="1" width="9.625" style="88" customWidth="1"/>
    <col min="2" max="2" width="11.125" style="88" customWidth="1"/>
    <col min="3" max="3" width="9.125" style="88" customWidth="1"/>
    <col min="4" max="4" width="9.5" style="88" customWidth="1"/>
    <col min="5" max="5" width="10.5" style="88" customWidth="1"/>
    <col min="6" max="6" width="10.375" style="88" customWidth="1"/>
    <col min="7" max="7" width="9.5" style="88" customWidth="1"/>
    <col min="8" max="8" width="9.125" style="88" customWidth="1"/>
    <col min="9" max="9" width="8.125" style="88" customWidth="1"/>
    <col min="10" max="10" width="10.5" style="88" customWidth="1"/>
    <col min="11" max="11" width="12.125" style="88" customWidth="1"/>
    <col min="12" max="16384" width="10.125" style="88"/>
  </cols>
  <sheetData>
    <row r="1" spans="1:11" ht="25.5">
      <c r="A1" s="358" t="s">
        <v>203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</row>
    <row r="2" spans="1:11">
      <c r="A2" s="89" t="s">
        <v>51</v>
      </c>
      <c r="B2" s="359" t="s">
        <v>204</v>
      </c>
      <c r="C2" s="359"/>
      <c r="D2" s="90" t="s">
        <v>59</v>
      </c>
      <c r="E2" s="91" t="str">
        <f>首期!B4</f>
        <v>TAMMFL91093</v>
      </c>
      <c r="F2" s="92" t="s">
        <v>205</v>
      </c>
      <c r="G2" s="360" t="str">
        <f>首期!B5</f>
        <v>南极带队服</v>
      </c>
      <c r="H2" s="360"/>
      <c r="I2" s="109" t="s">
        <v>54</v>
      </c>
      <c r="J2" s="360" t="str">
        <f>首期!I2</f>
        <v>青岛锦川</v>
      </c>
      <c r="K2" s="361"/>
    </row>
    <row r="3" spans="1:11">
      <c r="A3" s="93" t="s">
        <v>73</v>
      </c>
      <c r="B3" s="307">
        <v>650</v>
      </c>
      <c r="C3" s="307"/>
      <c r="D3" s="95" t="s">
        <v>206</v>
      </c>
      <c r="E3" s="362">
        <f>首期!F4</f>
        <v>45163</v>
      </c>
      <c r="F3" s="309"/>
      <c r="G3" s="309"/>
      <c r="H3" s="335" t="s">
        <v>207</v>
      </c>
      <c r="I3" s="335"/>
      <c r="J3" s="335"/>
      <c r="K3" s="336"/>
    </row>
    <row r="4" spans="1:11">
      <c r="A4" s="96" t="s">
        <v>69</v>
      </c>
      <c r="B4" s="97" t="s">
        <v>70</v>
      </c>
      <c r="C4" s="97"/>
      <c r="D4" s="98" t="s">
        <v>208</v>
      </c>
      <c r="E4" s="309" t="s">
        <v>209</v>
      </c>
      <c r="F4" s="309"/>
      <c r="G4" s="309"/>
      <c r="H4" s="274" t="s">
        <v>210</v>
      </c>
      <c r="I4" s="274"/>
      <c r="J4" s="107" t="s">
        <v>63</v>
      </c>
      <c r="K4" s="112" t="s">
        <v>64</v>
      </c>
    </row>
    <row r="5" spans="1:11">
      <c r="A5" s="96" t="s">
        <v>211</v>
      </c>
      <c r="B5" s="307"/>
      <c r="C5" s="307"/>
      <c r="D5" s="95" t="s">
        <v>212</v>
      </c>
      <c r="E5" s="95" t="s">
        <v>213</v>
      </c>
      <c r="F5" s="95" t="s">
        <v>214</v>
      </c>
      <c r="G5" s="95" t="s">
        <v>215</v>
      </c>
      <c r="H5" s="274" t="s">
        <v>216</v>
      </c>
      <c r="I5" s="274"/>
      <c r="J5" s="107" t="s">
        <v>63</v>
      </c>
      <c r="K5" s="112" t="s">
        <v>64</v>
      </c>
    </row>
    <row r="6" spans="1:11">
      <c r="A6" s="99" t="s">
        <v>217</v>
      </c>
      <c r="B6" s="363"/>
      <c r="C6" s="363"/>
      <c r="D6" s="100" t="s">
        <v>218</v>
      </c>
      <c r="E6" s="101"/>
      <c r="F6" s="102"/>
      <c r="G6" s="100"/>
      <c r="H6" s="364" t="s">
        <v>219</v>
      </c>
      <c r="I6" s="364"/>
      <c r="J6" s="102" t="s">
        <v>63</v>
      </c>
      <c r="K6" s="113" t="s">
        <v>64</v>
      </c>
    </row>
    <row r="7" spans="1:11">
      <c r="A7" s="103"/>
      <c r="B7" s="104"/>
      <c r="C7" s="104"/>
      <c r="D7" s="103"/>
      <c r="E7" s="104"/>
      <c r="F7" s="105"/>
      <c r="G7" s="103"/>
      <c r="H7" s="105"/>
      <c r="I7" s="104"/>
      <c r="J7" s="104"/>
      <c r="K7" s="104"/>
    </row>
    <row r="8" spans="1:11">
      <c r="A8" s="106" t="s">
        <v>220</v>
      </c>
      <c r="B8" s="92" t="s">
        <v>221</v>
      </c>
      <c r="C8" s="92" t="s">
        <v>222</v>
      </c>
      <c r="D8" s="92" t="s">
        <v>223</v>
      </c>
      <c r="E8" s="92" t="s">
        <v>224</v>
      </c>
      <c r="F8" s="92" t="s">
        <v>225</v>
      </c>
      <c r="G8" s="365"/>
      <c r="H8" s="366"/>
      <c r="I8" s="366"/>
      <c r="J8" s="366"/>
      <c r="K8" s="367"/>
    </row>
    <row r="9" spans="1:11">
      <c r="A9" s="273" t="s">
        <v>226</v>
      </c>
      <c r="B9" s="274"/>
      <c r="C9" s="107" t="s">
        <v>63</v>
      </c>
      <c r="D9" s="107" t="s">
        <v>64</v>
      </c>
      <c r="E9" s="95" t="s">
        <v>227</v>
      </c>
      <c r="F9" s="108" t="s">
        <v>228</v>
      </c>
      <c r="G9" s="368"/>
      <c r="H9" s="369"/>
      <c r="I9" s="369"/>
      <c r="J9" s="369"/>
      <c r="K9" s="370"/>
    </row>
    <row r="10" spans="1:11">
      <c r="A10" s="273" t="s">
        <v>229</v>
      </c>
      <c r="B10" s="274"/>
      <c r="C10" s="107" t="s">
        <v>63</v>
      </c>
      <c r="D10" s="107" t="s">
        <v>64</v>
      </c>
      <c r="E10" s="95" t="s">
        <v>230</v>
      </c>
      <c r="F10" s="108" t="s">
        <v>231</v>
      </c>
      <c r="G10" s="368" t="s">
        <v>232</v>
      </c>
      <c r="H10" s="369"/>
      <c r="I10" s="369"/>
      <c r="J10" s="369"/>
      <c r="K10" s="370"/>
    </row>
    <row r="11" spans="1:11">
      <c r="A11" s="344" t="s">
        <v>196</v>
      </c>
      <c r="B11" s="345"/>
      <c r="C11" s="345"/>
      <c r="D11" s="345"/>
      <c r="E11" s="345"/>
      <c r="F11" s="345"/>
      <c r="G11" s="345"/>
      <c r="H11" s="345"/>
      <c r="I11" s="345"/>
      <c r="J11" s="345"/>
      <c r="K11" s="346"/>
    </row>
    <row r="12" spans="1:11">
      <c r="A12" s="93" t="s">
        <v>85</v>
      </c>
      <c r="B12" s="107" t="s">
        <v>81</v>
      </c>
      <c r="C12" s="107" t="s">
        <v>82</v>
      </c>
      <c r="D12" s="108"/>
      <c r="E12" s="95" t="s">
        <v>83</v>
      </c>
      <c r="F12" s="107" t="s">
        <v>81</v>
      </c>
      <c r="G12" s="107" t="s">
        <v>82</v>
      </c>
      <c r="H12" s="107"/>
      <c r="I12" s="95" t="s">
        <v>233</v>
      </c>
      <c r="J12" s="107" t="s">
        <v>81</v>
      </c>
      <c r="K12" s="112" t="s">
        <v>82</v>
      </c>
    </row>
    <row r="13" spans="1:11">
      <c r="A13" s="93" t="s">
        <v>88</v>
      </c>
      <c r="B13" s="107" t="s">
        <v>81</v>
      </c>
      <c r="C13" s="107" t="s">
        <v>82</v>
      </c>
      <c r="D13" s="108"/>
      <c r="E13" s="95" t="s">
        <v>93</v>
      </c>
      <c r="F13" s="107" t="s">
        <v>81</v>
      </c>
      <c r="G13" s="107" t="s">
        <v>82</v>
      </c>
      <c r="H13" s="107"/>
      <c r="I13" s="95" t="s">
        <v>234</v>
      </c>
      <c r="J13" s="107" t="s">
        <v>81</v>
      </c>
      <c r="K13" s="112" t="s">
        <v>82</v>
      </c>
    </row>
    <row r="14" spans="1:11">
      <c r="A14" s="99" t="s">
        <v>235</v>
      </c>
      <c r="B14" s="102" t="s">
        <v>81</v>
      </c>
      <c r="C14" s="102" t="s">
        <v>82</v>
      </c>
      <c r="D14" s="101"/>
      <c r="E14" s="100" t="s">
        <v>236</v>
      </c>
      <c r="F14" s="102" t="s">
        <v>81</v>
      </c>
      <c r="G14" s="102" t="s">
        <v>82</v>
      </c>
      <c r="H14" s="102"/>
      <c r="I14" s="100" t="s">
        <v>237</v>
      </c>
      <c r="J14" s="102" t="s">
        <v>81</v>
      </c>
      <c r="K14" s="113" t="s">
        <v>82</v>
      </c>
    </row>
    <row r="15" spans="1:11">
      <c r="A15" s="103"/>
      <c r="B15" s="105"/>
      <c r="C15" s="105"/>
      <c r="D15" s="104"/>
      <c r="E15" s="103"/>
      <c r="F15" s="105"/>
      <c r="G15" s="105"/>
      <c r="H15" s="105"/>
      <c r="I15" s="103"/>
      <c r="J15" s="105"/>
      <c r="K15" s="105"/>
    </row>
    <row r="16" spans="1:11">
      <c r="A16" s="334" t="s">
        <v>238</v>
      </c>
      <c r="B16" s="324"/>
      <c r="C16" s="324"/>
      <c r="D16" s="324"/>
      <c r="E16" s="324"/>
      <c r="F16" s="324"/>
      <c r="G16" s="324"/>
      <c r="H16" s="324"/>
      <c r="I16" s="324"/>
      <c r="J16" s="324"/>
      <c r="K16" s="325"/>
    </row>
    <row r="17" spans="1:11">
      <c r="A17" s="273" t="s">
        <v>239</v>
      </c>
      <c r="B17" s="274"/>
      <c r="C17" s="274"/>
      <c r="D17" s="274"/>
      <c r="E17" s="274"/>
      <c r="F17" s="274"/>
      <c r="G17" s="274"/>
      <c r="H17" s="274"/>
      <c r="I17" s="274"/>
      <c r="J17" s="274"/>
      <c r="K17" s="340"/>
    </row>
    <row r="18" spans="1:11">
      <c r="A18" s="273" t="s">
        <v>240</v>
      </c>
      <c r="B18" s="274"/>
      <c r="C18" s="274"/>
      <c r="D18" s="274"/>
      <c r="E18" s="274"/>
      <c r="F18" s="274"/>
      <c r="G18" s="274"/>
      <c r="H18" s="274"/>
      <c r="I18" s="274"/>
      <c r="J18" s="274"/>
      <c r="K18" s="340"/>
    </row>
    <row r="19" spans="1:11">
      <c r="A19" s="371"/>
      <c r="B19" s="372"/>
      <c r="C19" s="372"/>
      <c r="D19" s="372"/>
      <c r="E19" s="372"/>
      <c r="F19" s="372"/>
      <c r="G19" s="372"/>
      <c r="H19" s="372"/>
      <c r="I19" s="372"/>
      <c r="J19" s="372"/>
      <c r="K19" s="373"/>
    </row>
    <row r="20" spans="1:11">
      <c r="A20" s="326"/>
      <c r="B20" s="327"/>
      <c r="C20" s="327"/>
      <c r="D20" s="327"/>
      <c r="E20" s="327"/>
      <c r="F20" s="327"/>
      <c r="G20" s="327"/>
      <c r="H20" s="327"/>
      <c r="I20" s="327"/>
      <c r="J20" s="327"/>
      <c r="K20" s="374"/>
    </row>
    <row r="21" spans="1:11">
      <c r="A21" s="326"/>
      <c r="B21" s="327"/>
      <c r="C21" s="327"/>
      <c r="D21" s="327"/>
      <c r="E21" s="327"/>
      <c r="F21" s="327"/>
      <c r="G21" s="327"/>
      <c r="H21" s="327"/>
      <c r="I21" s="327"/>
      <c r="J21" s="327"/>
      <c r="K21" s="374"/>
    </row>
    <row r="22" spans="1:11">
      <c r="A22" s="326"/>
      <c r="B22" s="327"/>
      <c r="C22" s="327"/>
      <c r="D22" s="327"/>
      <c r="E22" s="327"/>
      <c r="F22" s="327"/>
      <c r="G22" s="327"/>
      <c r="H22" s="327"/>
      <c r="I22" s="327"/>
      <c r="J22" s="327"/>
      <c r="K22" s="374"/>
    </row>
    <row r="23" spans="1:11">
      <c r="A23" s="375"/>
      <c r="B23" s="376"/>
      <c r="C23" s="376"/>
      <c r="D23" s="376"/>
      <c r="E23" s="376"/>
      <c r="F23" s="376"/>
      <c r="G23" s="376"/>
      <c r="H23" s="376"/>
      <c r="I23" s="376"/>
      <c r="J23" s="376"/>
      <c r="K23" s="377"/>
    </row>
    <row r="24" spans="1:11">
      <c r="A24" s="273" t="s">
        <v>120</v>
      </c>
      <c r="B24" s="274"/>
      <c r="C24" s="107" t="s">
        <v>63</v>
      </c>
      <c r="D24" s="107" t="s">
        <v>64</v>
      </c>
      <c r="E24" s="335"/>
      <c r="F24" s="335"/>
      <c r="G24" s="335"/>
      <c r="H24" s="335"/>
      <c r="I24" s="335"/>
      <c r="J24" s="335"/>
      <c r="K24" s="336"/>
    </row>
    <row r="25" spans="1:11">
      <c r="A25" s="110" t="s">
        <v>241</v>
      </c>
      <c r="B25" s="378"/>
      <c r="C25" s="378"/>
      <c r="D25" s="378"/>
      <c r="E25" s="378"/>
      <c r="F25" s="378"/>
      <c r="G25" s="378"/>
      <c r="H25" s="378"/>
      <c r="I25" s="378"/>
      <c r="J25" s="378"/>
      <c r="K25" s="379"/>
    </row>
    <row r="26" spans="1:11">
      <c r="A26" s="380"/>
      <c r="B26" s="380"/>
      <c r="C26" s="380"/>
      <c r="D26" s="380"/>
      <c r="E26" s="380"/>
      <c r="F26" s="380"/>
      <c r="G26" s="380"/>
      <c r="H26" s="380"/>
      <c r="I26" s="380"/>
      <c r="J26" s="380"/>
      <c r="K26" s="380"/>
    </row>
    <row r="27" spans="1:11">
      <c r="A27" s="381" t="s">
        <v>242</v>
      </c>
      <c r="B27" s="382"/>
      <c r="C27" s="382"/>
      <c r="D27" s="382"/>
      <c r="E27" s="382"/>
      <c r="F27" s="382"/>
      <c r="G27" s="382"/>
      <c r="H27" s="382"/>
      <c r="I27" s="382"/>
      <c r="J27" s="382"/>
      <c r="K27" s="383"/>
    </row>
    <row r="28" spans="1:11">
      <c r="A28" s="384"/>
      <c r="B28" s="385"/>
      <c r="C28" s="385"/>
      <c r="D28" s="385"/>
      <c r="E28" s="385"/>
      <c r="F28" s="385"/>
      <c r="G28" s="385"/>
      <c r="H28" s="385"/>
      <c r="I28" s="385"/>
      <c r="J28" s="385"/>
      <c r="K28" s="386"/>
    </row>
    <row r="29" spans="1:11">
      <c r="A29" s="384"/>
      <c r="B29" s="385"/>
      <c r="C29" s="385"/>
      <c r="D29" s="385"/>
      <c r="E29" s="385"/>
      <c r="F29" s="385"/>
      <c r="G29" s="385"/>
      <c r="H29" s="385"/>
      <c r="I29" s="385"/>
      <c r="J29" s="385"/>
      <c r="K29" s="386"/>
    </row>
    <row r="30" spans="1:11">
      <c r="A30" s="384"/>
      <c r="B30" s="385"/>
      <c r="C30" s="385"/>
      <c r="D30" s="385"/>
      <c r="E30" s="385"/>
      <c r="F30" s="385"/>
      <c r="G30" s="385"/>
      <c r="H30" s="385"/>
      <c r="I30" s="385"/>
      <c r="J30" s="385"/>
      <c r="K30" s="386"/>
    </row>
    <row r="31" spans="1:11">
      <c r="A31" s="384"/>
      <c r="B31" s="385"/>
      <c r="C31" s="385"/>
      <c r="D31" s="385"/>
      <c r="E31" s="385"/>
      <c r="F31" s="385"/>
      <c r="G31" s="385"/>
      <c r="H31" s="385"/>
      <c r="I31" s="385"/>
      <c r="J31" s="385"/>
      <c r="K31" s="386"/>
    </row>
    <row r="32" spans="1:11">
      <c r="A32" s="384"/>
      <c r="B32" s="385"/>
      <c r="C32" s="385"/>
      <c r="D32" s="385"/>
      <c r="E32" s="385"/>
      <c r="F32" s="385"/>
      <c r="G32" s="385"/>
      <c r="H32" s="385"/>
      <c r="I32" s="385"/>
      <c r="J32" s="385"/>
      <c r="K32" s="386"/>
    </row>
    <row r="33" spans="1:11" ht="23.1" customHeight="1">
      <c r="A33" s="384"/>
      <c r="B33" s="385"/>
      <c r="C33" s="385"/>
      <c r="D33" s="385"/>
      <c r="E33" s="385"/>
      <c r="F33" s="385"/>
      <c r="G33" s="385"/>
      <c r="H33" s="385"/>
      <c r="I33" s="385"/>
      <c r="J33" s="385"/>
      <c r="K33" s="386"/>
    </row>
    <row r="34" spans="1:11" ht="23.1" customHeight="1">
      <c r="A34" s="326"/>
      <c r="B34" s="327"/>
      <c r="C34" s="327"/>
      <c r="D34" s="327"/>
      <c r="E34" s="327"/>
      <c r="F34" s="327"/>
      <c r="G34" s="327"/>
      <c r="H34" s="327"/>
      <c r="I34" s="327"/>
      <c r="J34" s="327"/>
      <c r="K34" s="374"/>
    </row>
    <row r="35" spans="1:11" ht="23.1" customHeight="1">
      <c r="A35" s="387"/>
      <c r="B35" s="327"/>
      <c r="C35" s="327"/>
      <c r="D35" s="327"/>
      <c r="E35" s="327"/>
      <c r="F35" s="327"/>
      <c r="G35" s="327"/>
      <c r="H35" s="327"/>
      <c r="I35" s="327"/>
      <c r="J35" s="327"/>
      <c r="K35" s="374"/>
    </row>
    <row r="36" spans="1:11" ht="23.1" customHeight="1">
      <c r="A36" s="388"/>
      <c r="B36" s="389"/>
      <c r="C36" s="389"/>
      <c r="D36" s="389"/>
      <c r="E36" s="389"/>
      <c r="F36" s="389"/>
      <c r="G36" s="389"/>
      <c r="H36" s="389"/>
      <c r="I36" s="389"/>
      <c r="J36" s="389"/>
      <c r="K36" s="390"/>
    </row>
    <row r="37" spans="1:11" ht="18.75" customHeight="1">
      <c r="A37" s="391" t="s">
        <v>243</v>
      </c>
      <c r="B37" s="392"/>
      <c r="C37" s="392"/>
      <c r="D37" s="392"/>
      <c r="E37" s="392"/>
      <c r="F37" s="392"/>
      <c r="G37" s="392"/>
      <c r="H37" s="392"/>
      <c r="I37" s="392"/>
      <c r="J37" s="392"/>
      <c r="K37" s="393"/>
    </row>
    <row r="38" spans="1:11" ht="18.75" customHeight="1">
      <c r="A38" s="273" t="s">
        <v>244</v>
      </c>
      <c r="B38" s="274"/>
      <c r="C38" s="274"/>
      <c r="D38" s="335" t="s">
        <v>245</v>
      </c>
      <c r="E38" s="335"/>
      <c r="F38" s="330" t="s">
        <v>246</v>
      </c>
      <c r="G38" s="394"/>
      <c r="H38" s="274" t="s">
        <v>247</v>
      </c>
      <c r="I38" s="274"/>
      <c r="J38" s="274" t="s">
        <v>248</v>
      </c>
      <c r="K38" s="340"/>
    </row>
    <row r="39" spans="1:11" ht="18.75" customHeight="1">
      <c r="A39" s="96" t="s">
        <v>121</v>
      </c>
      <c r="B39" s="274" t="s">
        <v>249</v>
      </c>
      <c r="C39" s="274"/>
      <c r="D39" s="274"/>
      <c r="E39" s="274"/>
      <c r="F39" s="274"/>
      <c r="G39" s="274"/>
      <c r="H39" s="274"/>
      <c r="I39" s="274"/>
      <c r="J39" s="274"/>
      <c r="K39" s="340"/>
    </row>
    <row r="40" spans="1:11" ht="30.95" customHeight="1">
      <c r="A40" s="273"/>
      <c r="B40" s="274"/>
      <c r="C40" s="274"/>
      <c r="D40" s="274"/>
      <c r="E40" s="274"/>
      <c r="F40" s="274"/>
      <c r="G40" s="274"/>
      <c r="H40" s="274"/>
      <c r="I40" s="274"/>
      <c r="J40" s="274"/>
      <c r="K40" s="340"/>
    </row>
    <row r="41" spans="1:11" ht="18.75" customHeight="1">
      <c r="A41" s="273"/>
      <c r="B41" s="274"/>
      <c r="C41" s="274"/>
      <c r="D41" s="274"/>
      <c r="E41" s="274"/>
      <c r="F41" s="274"/>
      <c r="G41" s="274"/>
      <c r="H41" s="274"/>
      <c r="I41" s="274"/>
      <c r="J41" s="274"/>
      <c r="K41" s="340"/>
    </row>
    <row r="42" spans="1:11" ht="32.1" customHeight="1">
      <c r="A42" s="99" t="s">
        <v>134</v>
      </c>
      <c r="B42" s="395" t="s">
        <v>250</v>
      </c>
      <c r="C42" s="395"/>
      <c r="D42" s="100" t="s">
        <v>251</v>
      </c>
      <c r="E42" s="101"/>
      <c r="F42" s="100" t="s">
        <v>138</v>
      </c>
      <c r="G42" s="111"/>
      <c r="H42" s="396" t="s">
        <v>139</v>
      </c>
      <c r="I42" s="396"/>
      <c r="J42" s="395"/>
      <c r="K42" s="397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34"/>
  <sheetViews>
    <sheetView view="pageBreakPreview" zoomScaleNormal="100" workbookViewId="0">
      <selection activeCell="M12" sqref="M12"/>
    </sheetView>
  </sheetViews>
  <sheetFormatPr defaultColWidth="9" defaultRowHeight="26.1" customHeight="1"/>
  <cols>
    <col min="1" max="1" width="34.125" style="29" customWidth="1"/>
    <col min="2" max="9" width="9.375" style="29" customWidth="1"/>
    <col min="10" max="10" width="1.375" style="29" customWidth="1"/>
    <col min="11" max="16" width="10.625" style="29" customWidth="1"/>
    <col min="17" max="16384" width="9" style="29"/>
  </cols>
  <sheetData>
    <row r="1" spans="1:16" ht="30" customHeight="1">
      <c r="A1" s="295" t="s">
        <v>144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</row>
    <row r="2" spans="1:16" ht="29.1" customHeight="1">
      <c r="A2" s="30" t="s">
        <v>59</v>
      </c>
      <c r="B2" s="31" t="str">
        <f>首期尺寸表!B2</f>
        <v>TAMMFL91093</v>
      </c>
      <c r="C2" s="32"/>
      <c r="D2" s="32"/>
      <c r="E2" s="33"/>
      <c r="F2" s="34" t="s">
        <v>65</v>
      </c>
      <c r="G2" s="298" t="str">
        <f>首期尺寸表!G2</f>
        <v>南极带队服</v>
      </c>
      <c r="H2" s="298"/>
      <c r="I2" s="298"/>
      <c r="J2" s="303"/>
      <c r="K2" s="64" t="s">
        <v>54</v>
      </c>
      <c r="L2" s="298" t="s">
        <v>55</v>
      </c>
      <c r="M2" s="298"/>
      <c r="N2" s="298"/>
      <c r="O2" s="298"/>
      <c r="P2" s="299"/>
    </row>
    <row r="3" spans="1:16" ht="29.1" customHeight="1">
      <c r="A3" s="398" t="s">
        <v>145</v>
      </c>
      <c r="B3" s="35" t="s">
        <v>107</v>
      </c>
      <c r="C3" s="35" t="s">
        <v>108</v>
      </c>
      <c r="D3" s="35" t="s">
        <v>109</v>
      </c>
      <c r="E3" s="36" t="s">
        <v>110</v>
      </c>
      <c r="F3" s="35" t="s">
        <v>111</v>
      </c>
      <c r="G3" s="35" t="s">
        <v>112</v>
      </c>
      <c r="H3" s="37" t="s">
        <v>113</v>
      </c>
      <c r="I3" s="24"/>
      <c r="J3" s="304"/>
      <c r="K3" s="65" t="s">
        <v>110</v>
      </c>
      <c r="L3" s="65" t="s">
        <v>110</v>
      </c>
      <c r="M3" s="65"/>
      <c r="N3" s="65"/>
      <c r="O3" s="65"/>
      <c r="P3" s="66"/>
    </row>
    <row r="4" spans="1:16" ht="29.1" customHeight="1">
      <c r="A4" s="399"/>
      <c r="B4" s="35" t="s">
        <v>148</v>
      </c>
      <c r="C4" s="35" t="s">
        <v>149</v>
      </c>
      <c r="D4" s="35" t="s">
        <v>150</v>
      </c>
      <c r="E4" s="38" t="s">
        <v>151</v>
      </c>
      <c r="F4" s="39" t="s">
        <v>152</v>
      </c>
      <c r="G4" s="35" t="s">
        <v>153</v>
      </c>
      <c r="H4" s="35" t="s">
        <v>154</v>
      </c>
      <c r="I4" s="67"/>
      <c r="J4" s="304"/>
      <c r="K4" s="68"/>
      <c r="L4" s="68"/>
      <c r="M4" s="68"/>
      <c r="N4" s="68"/>
      <c r="O4" s="68"/>
      <c r="P4" s="69"/>
    </row>
    <row r="5" spans="1:16" ht="21" customHeight="1">
      <c r="A5" s="40" t="s">
        <v>157</v>
      </c>
      <c r="B5" s="41">
        <f>C5-2.1</f>
        <v>96.700000000000017</v>
      </c>
      <c r="C5" s="41">
        <f>D5-2.1</f>
        <v>98.800000000000011</v>
      </c>
      <c r="D5" s="41">
        <f>E5-2.1</f>
        <v>100.9</v>
      </c>
      <c r="E5" s="42">
        <v>103</v>
      </c>
      <c r="F5" s="41">
        <f t="shared" ref="F5:H5" si="0">E5+2.1</f>
        <v>105.1</v>
      </c>
      <c r="G5" s="41">
        <f t="shared" si="0"/>
        <v>107.19999999999999</v>
      </c>
      <c r="H5" s="41">
        <f t="shared" si="0"/>
        <v>109.29999999999998</v>
      </c>
      <c r="I5" s="70"/>
      <c r="J5" s="304"/>
      <c r="K5" s="71"/>
      <c r="L5" s="71"/>
      <c r="M5" s="72"/>
      <c r="N5" s="72"/>
      <c r="O5" s="72"/>
      <c r="P5" s="73"/>
    </row>
    <row r="6" spans="1:16" ht="21" customHeight="1">
      <c r="A6" s="43" t="s">
        <v>159</v>
      </c>
      <c r="B6" s="41">
        <f>C6-1.5</f>
        <v>70.5</v>
      </c>
      <c r="C6" s="41">
        <f>D6-1.5</f>
        <v>72</v>
      </c>
      <c r="D6" s="41">
        <f>E6-1.5</f>
        <v>73.5</v>
      </c>
      <c r="E6" s="42">
        <v>75</v>
      </c>
      <c r="F6" s="41">
        <f t="shared" ref="F6:H6" si="1">E6+1.5</f>
        <v>76.5</v>
      </c>
      <c r="G6" s="41">
        <f t="shared" si="1"/>
        <v>78</v>
      </c>
      <c r="H6" s="41">
        <f t="shared" si="1"/>
        <v>79.5</v>
      </c>
      <c r="I6" s="70"/>
      <c r="J6" s="304"/>
      <c r="K6" s="71"/>
      <c r="L6" s="71"/>
      <c r="M6" s="71"/>
      <c r="N6" s="71"/>
      <c r="O6" s="71"/>
      <c r="P6" s="74"/>
    </row>
    <row r="7" spans="1:16" ht="21" customHeight="1">
      <c r="A7" s="44" t="s">
        <v>160</v>
      </c>
      <c r="B7" s="41">
        <f t="shared" ref="B7:D8" si="2">C7-4</f>
        <v>78</v>
      </c>
      <c r="C7" s="41">
        <f t="shared" si="2"/>
        <v>82</v>
      </c>
      <c r="D7" s="41">
        <f t="shared" si="2"/>
        <v>86</v>
      </c>
      <c r="E7" s="42">
        <v>90</v>
      </c>
      <c r="F7" s="41">
        <f t="shared" ref="F7:F9" si="3">E7+4</f>
        <v>94</v>
      </c>
      <c r="G7" s="41">
        <f>F7+5</f>
        <v>99</v>
      </c>
      <c r="H7" s="45">
        <f>G7+6</f>
        <v>105</v>
      </c>
      <c r="I7" s="70"/>
      <c r="J7" s="304"/>
      <c r="K7" s="71"/>
      <c r="L7" s="75"/>
      <c r="M7" s="71"/>
      <c r="N7" s="71"/>
      <c r="O7" s="71"/>
      <c r="P7" s="76"/>
    </row>
    <row r="8" spans="1:16" ht="21" customHeight="1">
      <c r="A8" s="44" t="s">
        <v>162</v>
      </c>
      <c r="B8" s="41">
        <f t="shared" si="2"/>
        <v>-12</v>
      </c>
      <c r="C8" s="41">
        <f t="shared" si="2"/>
        <v>-8</v>
      </c>
      <c r="D8" s="41">
        <f t="shared" si="2"/>
        <v>-4</v>
      </c>
      <c r="E8" s="42">
        <v>0</v>
      </c>
      <c r="F8" s="41">
        <f t="shared" si="3"/>
        <v>4</v>
      </c>
      <c r="G8" s="41">
        <f>F8+5</f>
        <v>9</v>
      </c>
      <c r="H8" s="45">
        <f>G8+6</f>
        <v>15</v>
      </c>
      <c r="I8" s="70"/>
      <c r="J8" s="304"/>
      <c r="K8" s="71"/>
      <c r="L8" s="75"/>
      <c r="M8" s="72"/>
      <c r="N8" s="72"/>
      <c r="O8" s="72"/>
      <c r="P8" s="77"/>
    </row>
    <row r="9" spans="1:16" ht="21" customHeight="1">
      <c r="A9" s="43" t="s">
        <v>163</v>
      </c>
      <c r="B9" s="41">
        <f>C9-3.6</f>
        <v>99.200000000000017</v>
      </c>
      <c r="C9" s="41">
        <f>D9-3.6</f>
        <v>102.80000000000001</v>
      </c>
      <c r="D9" s="41">
        <f>E9-3.6</f>
        <v>106.4</v>
      </c>
      <c r="E9" s="42">
        <v>110</v>
      </c>
      <c r="F9" s="41">
        <f t="shared" si="3"/>
        <v>114</v>
      </c>
      <c r="G9" s="41">
        <f>F9+4</f>
        <v>118</v>
      </c>
      <c r="H9" s="45">
        <f>G9+4</f>
        <v>122</v>
      </c>
      <c r="I9" s="70"/>
      <c r="J9" s="304"/>
      <c r="K9" s="75"/>
      <c r="L9" s="75"/>
      <c r="M9" s="71"/>
      <c r="N9" s="71"/>
      <c r="O9" s="71"/>
      <c r="P9" s="76"/>
    </row>
    <row r="10" spans="1:16" ht="21" customHeight="1">
      <c r="A10" s="43" t="s">
        <v>165</v>
      </c>
      <c r="B10" s="41">
        <f>C10-1.15</f>
        <v>30.550000000000004</v>
      </c>
      <c r="C10" s="41">
        <f>D10-1.15</f>
        <v>31.700000000000003</v>
      </c>
      <c r="D10" s="41">
        <f>E10-1.15</f>
        <v>32.85</v>
      </c>
      <c r="E10" s="42">
        <v>34</v>
      </c>
      <c r="F10" s="41">
        <f t="shared" ref="F10:H10" si="4">E10+1.3</f>
        <v>35.299999999999997</v>
      </c>
      <c r="G10" s="41">
        <f t="shared" si="4"/>
        <v>36.599999999999994</v>
      </c>
      <c r="H10" s="41">
        <f t="shared" si="4"/>
        <v>37.899999999999991</v>
      </c>
      <c r="I10" s="78"/>
      <c r="J10" s="304"/>
      <c r="K10" s="71"/>
      <c r="L10" s="71"/>
      <c r="M10" s="71"/>
      <c r="N10" s="71"/>
      <c r="O10" s="71"/>
      <c r="P10" s="76"/>
    </row>
    <row r="11" spans="1:16" ht="21" customHeight="1">
      <c r="A11" s="43" t="s">
        <v>167</v>
      </c>
      <c r="B11" s="41">
        <f t="shared" ref="B11:B15" si="5">C11-0.7</f>
        <v>23.400000000000002</v>
      </c>
      <c r="C11" s="41">
        <f t="shared" ref="C11:C15" si="6">D11-0.7</f>
        <v>24.1</v>
      </c>
      <c r="D11" s="41">
        <f>E11-0.7</f>
        <v>24.8</v>
      </c>
      <c r="E11" s="42">
        <v>25.5</v>
      </c>
      <c r="F11" s="41">
        <f>E11+0.7</f>
        <v>26.2</v>
      </c>
      <c r="G11" s="41">
        <f>F11+0.7</f>
        <v>26.9</v>
      </c>
      <c r="H11" s="45">
        <f>G11+0.9</f>
        <v>27.799999999999997</v>
      </c>
      <c r="I11" s="70"/>
      <c r="J11" s="304"/>
      <c r="K11" s="71"/>
      <c r="L11" s="71"/>
      <c r="M11" s="71"/>
      <c r="N11" s="71"/>
      <c r="O11" s="71"/>
      <c r="P11" s="76"/>
    </row>
    <row r="12" spans="1:16" ht="21" customHeight="1">
      <c r="A12" s="43" t="s">
        <v>170</v>
      </c>
      <c r="B12" s="41">
        <f t="shared" ref="B12:B17" si="7">C12-0.5</f>
        <v>19.5</v>
      </c>
      <c r="C12" s="41">
        <f t="shared" ref="C12:C17" si="8">D12-0.5</f>
        <v>20</v>
      </c>
      <c r="D12" s="41">
        <f t="shared" ref="D12:D19" si="9">E12-0.5</f>
        <v>20.5</v>
      </c>
      <c r="E12" s="42">
        <v>21</v>
      </c>
      <c r="F12" s="41">
        <f>E12+0.5</f>
        <v>21.5</v>
      </c>
      <c r="G12" s="41">
        <f>F12+0.5</f>
        <v>22</v>
      </c>
      <c r="H12" s="45">
        <f>G12+0.7</f>
        <v>22.7</v>
      </c>
      <c r="I12" s="70"/>
      <c r="J12" s="304"/>
      <c r="K12" s="71"/>
      <c r="L12" s="72"/>
      <c r="M12" s="71"/>
      <c r="N12" s="71"/>
      <c r="O12" s="71"/>
      <c r="P12" s="76"/>
    </row>
    <row r="13" spans="1:16" ht="21" customHeight="1">
      <c r="A13" s="43" t="s">
        <v>172</v>
      </c>
      <c r="B13" s="41">
        <f t="shared" si="7"/>
        <v>-1.5</v>
      </c>
      <c r="C13" s="41">
        <f t="shared" si="8"/>
        <v>-1</v>
      </c>
      <c r="D13" s="41">
        <f t="shared" si="9"/>
        <v>-0.5</v>
      </c>
      <c r="E13" s="42">
        <v>0</v>
      </c>
      <c r="F13" s="41">
        <f t="shared" ref="F13:H13" si="10">E13+0.5</f>
        <v>0.5</v>
      </c>
      <c r="G13" s="41">
        <f t="shared" si="10"/>
        <v>1</v>
      </c>
      <c r="H13" s="45">
        <f t="shared" si="10"/>
        <v>1.5</v>
      </c>
      <c r="I13" s="70"/>
      <c r="J13" s="304"/>
      <c r="K13" s="72"/>
      <c r="L13" s="72"/>
      <c r="M13" s="72"/>
      <c r="N13" s="72"/>
      <c r="O13" s="72"/>
      <c r="P13" s="73"/>
    </row>
    <row r="14" spans="1:16" ht="29.1" customHeight="1">
      <c r="A14" s="43" t="s">
        <v>173</v>
      </c>
      <c r="B14" s="41">
        <f t="shared" si="5"/>
        <v>-2.0999999999999996</v>
      </c>
      <c r="C14" s="41">
        <f t="shared" si="6"/>
        <v>-1.4</v>
      </c>
      <c r="D14" s="41">
        <f>E14-0.7</f>
        <v>-0.7</v>
      </c>
      <c r="E14" s="42">
        <v>0</v>
      </c>
      <c r="F14" s="41">
        <f t="shared" ref="F14:H14" si="11">E14+0.7</f>
        <v>0.7</v>
      </c>
      <c r="G14" s="41">
        <f t="shared" si="11"/>
        <v>1.4</v>
      </c>
      <c r="H14" s="45">
        <f t="shared" si="11"/>
        <v>2.0999999999999996</v>
      </c>
      <c r="I14" s="79"/>
      <c r="J14" s="304"/>
      <c r="K14" s="71"/>
      <c r="L14" s="80"/>
      <c r="M14" s="71"/>
      <c r="N14" s="71"/>
      <c r="O14" s="71"/>
      <c r="P14" s="74"/>
    </row>
    <row r="15" spans="1:16" ht="30" customHeight="1">
      <c r="A15" s="43" t="s">
        <v>174</v>
      </c>
      <c r="B15" s="41">
        <f t="shared" si="5"/>
        <v>26.5</v>
      </c>
      <c r="C15" s="41">
        <f t="shared" si="6"/>
        <v>27.2</v>
      </c>
      <c r="D15" s="41">
        <f>E15-0.6</f>
        <v>27.9</v>
      </c>
      <c r="E15" s="42">
        <v>28.5</v>
      </c>
      <c r="F15" s="41">
        <f>E15+0.6</f>
        <v>29.1</v>
      </c>
      <c r="G15" s="41">
        <f>F15+0.7</f>
        <v>29.8</v>
      </c>
      <c r="H15" s="45">
        <f>G15+0.6</f>
        <v>30.400000000000002</v>
      </c>
      <c r="I15" s="79"/>
      <c r="J15" s="304"/>
      <c r="K15" s="71"/>
      <c r="L15" s="72"/>
      <c r="M15" s="71"/>
      <c r="N15" s="71"/>
      <c r="O15" s="71"/>
      <c r="P15" s="76"/>
    </row>
    <row r="16" spans="1:16" ht="23.1" customHeight="1">
      <c r="A16" s="43" t="s">
        <v>176</v>
      </c>
      <c r="B16" s="41">
        <f>C16-0.9</f>
        <v>42.800000000000004</v>
      </c>
      <c r="C16" s="41">
        <f>D16-0.9</f>
        <v>43.7</v>
      </c>
      <c r="D16" s="41">
        <f>E16-0.9</f>
        <v>44.6</v>
      </c>
      <c r="E16" s="42">
        <v>45.5</v>
      </c>
      <c r="F16" s="41">
        <f t="shared" ref="F16:H16" si="12">E16+1.1</f>
        <v>46.6</v>
      </c>
      <c r="G16" s="41">
        <f t="shared" si="12"/>
        <v>47.7</v>
      </c>
      <c r="H16" s="45">
        <f t="shared" si="12"/>
        <v>48.800000000000004</v>
      </c>
      <c r="I16" s="70"/>
      <c r="J16" s="304"/>
      <c r="K16" s="71"/>
      <c r="L16" s="72"/>
      <c r="M16" s="72"/>
      <c r="N16" s="72"/>
      <c r="O16" s="72"/>
      <c r="P16" s="77"/>
    </row>
    <row r="17" spans="1:16" ht="23.1" customHeight="1">
      <c r="A17" s="43" t="s">
        <v>178</v>
      </c>
      <c r="B17" s="41">
        <f t="shared" si="7"/>
        <v>-1.5</v>
      </c>
      <c r="C17" s="41">
        <f t="shared" si="8"/>
        <v>-1</v>
      </c>
      <c r="D17" s="41">
        <f t="shared" si="9"/>
        <v>-0.5</v>
      </c>
      <c r="E17" s="42">
        <v>0</v>
      </c>
      <c r="F17" s="41">
        <f t="shared" ref="F17:H17" si="13">E17+0.6</f>
        <v>0.6</v>
      </c>
      <c r="G17" s="41">
        <f t="shared" si="13"/>
        <v>1.2</v>
      </c>
      <c r="H17" s="45">
        <f t="shared" si="13"/>
        <v>1.7999999999999998</v>
      </c>
      <c r="I17" s="70"/>
      <c r="J17" s="304"/>
      <c r="K17" s="72"/>
      <c r="L17" s="72"/>
      <c r="M17" s="71"/>
      <c r="N17" s="71"/>
      <c r="O17" s="71"/>
      <c r="P17" s="76"/>
    </row>
    <row r="18" spans="1:16" ht="23.1" customHeight="1">
      <c r="A18" s="43" t="s">
        <v>179</v>
      </c>
      <c r="B18" s="41">
        <f>C18-0</f>
        <v>14.5</v>
      </c>
      <c r="C18" s="41">
        <f>D18-0</f>
        <v>14.5</v>
      </c>
      <c r="D18" s="41">
        <f t="shared" si="9"/>
        <v>14.5</v>
      </c>
      <c r="E18" s="42">
        <v>15</v>
      </c>
      <c r="F18" s="41">
        <f t="shared" ref="F18:F20" si="14">E18</f>
        <v>15</v>
      </c>
      <c r="G18" s="41">
        <f>F18+1.5</f>
        <v>16.5</v>
      </c>
      <c r="H18" s="45">
        <f>G18+0</f>
        <v>16.5</v>
      </c>
      <c r="I18" s="70"/>
      <c r="J18" s="304"/>
      <c r="K18" s="72"/>
      <c r="L18" s="72"/>
      <c r="M18" s="72"/>
      <c r="N18" s="72"/>
      <c r="O18" s="72"/>
      <c r="P18" s="77"/>
    </row>
    <row r="19" spans="1:16" ht="23.1" customHeight="1">
      <c r="A19" s="43" t="s">
        <v>181</v>
      </c>
      <c r="B19" s="41">
        <f>C19-0</f>
        <v>16.5</v>
      </c>
      <c r="C19" s="41">
        <f>D19-0</f>
        <v>16.5</v>
      </c>
      <c r="D19" s="41">
        <f t="shared" si="9"/>
        <v>16.5</v>
      </c>
      <c r="E19" s="42">
        <v>17</v>
      </c>
      <c r="F19" s="41">
        <f t="shared" si="14"/>
        <v>17</v>
      </c>
      <c r="G19" s="41">
        <f>F19+1.5</f>
        <v>18.5</v>
      </c>
      <c r="H19" s="45">
        <f>G19+0</f>
        <v>18.5</v>
      </c>
      <c r="I19" s="70"/>
      <c r="J19" s="304"/>
      <c r="K19" s="72"/>
      <c r="L19" s="72"/>
      <c r="M19" s="72"/>
      <c r="N19" s="72"/>
      <c r="O19" s="72"/>
      <c r="P19" s="77"/>
    </row>
    <row r="20" spans="1:16" ht="23.1" customHeight="1">
      <c r="A20" s="43" t="s">
        <v>183</v>
      </c>
      <c r="B20" s="41">
        <f>C20</f>
        <v>4.5</v>
      </c>
      <c r="C20" s="41">
        <f>D20</f>
        <v>4.5</v>
      </c>
      <c r="D20" s="41">
        <f>E20</f>
        <v>4.5</v>
      </c>
      <c r="E20" s="42">
        <v>4.5</v>
      </c>
      <c r="F20" s="41">
        <f t="shared" si="14"/>
        <v>4.5</v>
      </c>
      <c r="G20" s="41">
        <f>F20</f>
        <v>4.5</v>
      </c>
      <c r="H20" s="41">
        <f>G20</f>
        <v>4.5</v>
      </c>
      <c r="I20" s="70"/>
      <c r="J20" s="304"/>
      <c r="K20" s="72"/>
      <c r="L20" s="72"/>
      <c r="M20" s="72"/>
      <c r="N20" s="72"/>
      <c r="O20" s="72"/>
      <c r="P20" s="77"/>
    </row>
    <row r="21" spans="1:16" ht="23.1" customHeight="1">
      <c r="A21" s="46"/>
      <c r="B21" s="47"/>
      <c r="C21" s="47"/>
      <c r="D21" s="47"/>
      <c r="E21" s="47"/>
      <c r="F21" s="48"/>
      <c r="G21" s="47"/>
      <c r="H21" s="47"/>
      <c r="I21" s="70"/>
      <c r="J21" s="304"/>
      <c r="K21" s="72"/>
      <c r="L21" s="72"/>
      <c r="M21" s="72"/>
      <c r="N21" s="72"/>
      <c r="O21" s="72"/>
      <c r="P21" s="77"/>
    </row>
    <row r="22" spans="1:16" ht="23.1" customHeight="1">
      <c r="A22" s="46"/>
      <c r="B22" s="47"/>
      <c r="C22" s="47"/>
      <c r="D22" s="47"/>
      <c r="E22" s="47"/>
      <c r="F22" s="48"/>
      <c r="G22" s="47"/>
      <c r="H22" s="47"/>
      <c r="I22" s="70"/>
      <c r="J22" s="304"/>
      <c r="K22" s="72"/>
      <c r="L22" s="72"/>
      <c r="M22" s="72"/>
      <c r="N22" s="72"/>
      <c r="O22" s="72"/>
      <c r="P22" s="77"/>
    </row>
    <row r="23" spans="1:16" ht="23.1" customHeight="1">
      <c r="A23" s="46"/>
      <c r="B23" s="47"/>
      <c r="C23" s="47"/>
      <c r="D23" s="47"/>
      <c r="E23" s="47"/>
      <c r="F23" s="48"/>
      <c r="G23" s="47"/>
      <c r="H23" s="47"/>
      <c r="I23" s="70"/>
      <c r="J23" s="304"/>
      <c r="K23" s="72"/>
      <c r="L23" s="72"/>
      <c r="M23" s="72"/>
      <c r="N23" s="72"/>
      <c r="O23" s="72"/>
      <c r="P23" s="77"/>
    </row>
    <row r="24" spans="1:16" ht="23.1" customHeight="1">
      <c r="A24" s="49"/>
      <c r="B24" s="47"/>
      <c r="C24" s="47"/>
      <c r="D24" s="47"/>
      <c r="E24" s="47"/>
      <c r="F24" s="48"/>
      <c r="G24" s="47"/>
      <c r="H24" s="47"/>
      <c r="I24" s="70"/>
      <c r="J24" s="304"/>
      <c r="K24" s="72"/>
      <c r="L24" s="72"/>
      <c r="M24" s="72"/>
      <c r="N24" s="72"/>
      <c r="O24" s="72"/>
      <c r="P24" s="77"/>
    </row>
    <row r="25" spans="1:16" ht="23.1" customHeight="1">
      <c r="A25" s="49"/>
      <c r="B25" s="47"/>
      <c r="C25" s="47"/>
      <c r="D25" s="47"/>
      <c r="E25" s="47"/>
      <c r="F25" s="48"/>
      <c r="G25" s="47"/>
      <c r="H25" s="47"/>
      <c r="I25" s="70"/>
      <c r="J25" s="304"/>
      <c r="K25" s="72"/>
      <c r="L25" s="72"/>
      <c r="M25" s="72"/>
      <c r="N25" s="72"/>
      <c r="O25" s="72"/>
      <c r="P25" s="77"/>
    </row>
    <row r="26" spans="1:16" ht="23.1" customHeight="1">
      <c r="A26" s="46"/>
      <c r="B26" s="47"/>
      <c r="C26" s="47"/>
      <c r="D26" s="47"/>
      <c r="E26" s="47"/>
      <c r="F26" s="48"/>
      <c r="G26" s="47"/>
      <c r="H26" s="47"/>
      <c r="I26" s="47"/>
      <c r="J26" s="304"/>
      <c r="K26" s="72"/>
      <c r="L26" s="72"/>
      <c r="M26" s="72"/>
      <c r="N26" s="72"/>
      <c r="O26" s="72"/>
      <c r="P26" s="77"/>
    </row>
    <row r="27" spans="1:16" ht="23.1" customHeight="1">
      <c r="A27" s="50"/>
      <c r="B27" s="51"/>
      <c r="C27" s="51"/>
      <c r="D27" s="51"/>
      <c r="E27" s="51"/>
      <c r="F27" s="52"/>
      <c r="G27" s="51"/>
      <c r="H27" s="51"/>
      <c r="I27" s="51"/>
      <c r="J27" s="304"/>
      <c r="K27" s="71"/>
      <c r="L27" s="71"/>
      <c r="M27" s="71"/>
      <c r="N27" s="71"/>
      <c r="O27" s="71"/>
      <c r="P27" s="76"/>
    </row>
    <row r="28" spans="1:16" ht="23.1" customHeight="1">
      <c r="A28" s="46"/>
      <c r="B28" s="53"/>
      <c r="C28" s="53"/>
      <c r="D28" s="53"/>
      <c r="E28" s="53"/>
      <c r="F28" s="54"/>
      <c r="G28" s="53"/>
      <c r="H28" s="53"/>
      <c r="I28" s="53"/>
      <c r="J28" s="304"/>
      <c r="K28" s="71"/>
      <c r="L28" s="72"/>
      <c r="M28" s="71"/>
      <c r="N28" s="71"/>
      <c r="O28" s="71"/>
      <c r="P28" s="76"/>
    </row>
    <row r="29" spans="1:16" ht="23.1" customHeight="1">
      <c r="A29" s="46"/>
      <c r="B29" s="53"/>
      <c r="C29" s="53"/>
      <c r="D29" s="53"/>
      <c r="E29" s="53"/>
      <c r="F29" s="54"/>
      <c r="G29" s="53"/>
      <c r="H29" s="53"/>
      <c r="I29" s="53"/>
      <c r="J29" s="304"/>
      <c r="K29" s="72"/>
      <c r="L29" s="72"/>
      <c r="M29" s="71"/>
      <c r="N29" s="71"/>
      <c r="O29" s="71"/>
      <c r="P29" s="76"/>
    </row>
    <row r="30" spans="1:16" ht="21" customHeight="1">
      <c r="A30" s="55"/>
      <c r="B30" s="56"/>
      <c r="C30" s="56"/>
      <c r="D30" s="56"/>
      <c r="E30" s="57"/>
      <c r="F30" s="57"/>
      <c r="G30" s="57"/>
      <c r="H30" s="57"/>
      <c r="I30" s="81"/>
      <c r="J30" s="304"/>
      <c r="K30" s="71"/>
      <c r="L30" s="71"/>
      <c r="M30" s="71"/>
      <c r="N30" s="71"/>
      <c r="O30" s="71"/>
      <c r="P30" s="76"/>
    </row>
    <row r="31" spans="1:16" ht="21" customHeight="1">
      <c r="A31" s="58"/>
      <c r="B31" s="59"/>
      <c r="C31" s="59"/>
      <c r="D31" s="59"/>
      <c r="E31" s="60"/>
      <c r="F31" s="60"/>
      <c r="G31" s="61"/>
      <c r="H31" s="61"/>
      <c r="I31" s="82"/>
      <c r="J31" s="305"/>
      <c r="K31" s="83"/>
      <c r="L31" s="84"/>
      <c r="M31" s="85"/>
      <c r="N31" s="84"/>
      <c r="O31" s="84"/>
      <c r="P31" s="86"/>
    </row>
    <row r="32" spans="1:16" ht="14.25">
      <c r="A32" s="62" t="s">
        <v>121</v>
      </c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</row>
    <row r="33" spans="1:16" ht="14.25">
      <c r="A33" s="29" t="s">
        <v>185</v>
      </c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</row>
    <row r="34" spans="1:16" ht="14.25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2" t="s">
        <v>186</v>
      </c>
      <c r="L34" s="87"/>
      <c r="M34" s="62" t="s">
        <v>187</v>
      </c>
      <c r="N34" s="62"/>
      <c r="O34" s="62" t="s">
        <v>188</v>
      </c>
    </row>
  </sheetData>
  <mergeCells count="5">
    <mergeCell ref="A1:P1"/>
    <mergeCell ref="G2:I2"/>
    <mergeCell ref="L2:P2"/>
    <mergeCell ref="A3:A4"/>
    <mergeCell ref="J2:J31"/>
  </mergeCells>
  <phoneticPr fontId="49" type="noConversion"/>
  <pageMargins left="0.75" right="0.75" top="0.156944444444444" bottom="3.8888888888888903E-2" header="0.5" footer="0.39305555555555599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PageLayoutView="125"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17.75" customWidth="1"/>
    <col min="4" max="4" width="9.125" customWidth="1"/>
    <col min="5" max="5" width="20.375" customWidth="1"/>
    <col min="6" max="6" width="11.375" customWidth="1"/>
    <col min="7" max="7" width="8" customWidth="1"/>
    <col min="8" max="8" width="11.625" customWidth="1"/>
    <col min="9" max="10" width="10" customWidth="1"/>
    <col min="11" max="11" width="20.5" customWidth="1"/>
    <col min="12" max="12" width="10" customWidth="1"/>
    <col min="13" max="14" width="9.125" customWidth="1"/>
    <col min="15" max="15" width="10.625" customWidth="1"/>
  </cols>
  <sheetData>
    <row r="1" spans="1:15" ht="29.25">
      <c r="A1" s="400" t="s">
        <v>252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</row>
    <row r="2" spans="1:15" s="1" customFormat="1" ht="24" customHeight="1">
      <c r="A2" s="409" t="s">
        <v>253</v>
      </c>
      <c r="B2" s="410" t="s">
        <v>254</v>
      </c>
      <c r="C2" s="410" t="s">
        <v>255</v>
      </c>
      <c r="D2" s="410" t="s">
        <v>256</v>
      </c>
      <c r="E2" s="410" t="s">
        <v>257</v>
      </c>
      <c r="F2" s="410" t="s">
        <v>258</v>
      </c>
      <c r="G2" s="410" t="s">
        <v>259</v>
      </c>
      <c r="H2" s="410" t="s">
        <v>260</v>
      </c>
      <c r="I2" s="3" t="s">
        <v>261</v>
      </c>
      <c r="J2" s="3" t="s">
        <v>262</v>
      </c>
      <c r="K2" s="3" t="s">
        <v>263</v>
      </c>
      <c r="L2" s="3" t="s">
        <v>264</v>
      </c>
      <c r="M2" s="3" t="s">
        <v>265</v>
      </c>
      <c r="N2" s="410" t="s">
        <v>266</v>
      </c>
      <c r="O2" s="410" t="s">
        <v>267</v>
      </c>
    </row>
    <row r="3" spans="1:15" s="1" customFormat="1" ht="24.95" customHeight="1">
      <c r="A3" s="409"/>
      <c r="B3" s="411"/>
      <c r="C3" s="411"/>
      <c r="D3" s="411"/>
      <c r="E3" s="411"/>
      <c r="F3" s="411"/>
      <c r="G3" s="411"/>
      <c r="H3" s="411"/>
      <c r="I3" s="3" t="s">
        <v>268</v>
      </c>
      <c r="J3" s="3" t="s">
        <v>268</v>
      </c>
      <c r="K3" s="3" t="s">
        <v>268</v>
      </c>
      <c r="L3" s="3" t="s">
        <v>268</v>
      </c>
      <c r="M3" s="3" t="s">
        <v>268</v>
      </c>
      <c r="N3" s="411"/>
      <c r="O3" s="411"/>
    </row>
    <row r="4" spans="1:15" ht="36" customHeight="1">
      <c r="A4" s="5"/>
      <c r="B4" s="6"/>
      <c r="C4" s="6" t="s">
        <v>269</v>
      </c>
      <c r="D4" s="6" t="s">
        <v>70</v>
      </c>
      <c r="E4" s="6" t="s">
        <v>60</v>
      </c>
      <c r="F4" s="6"/>
      <c r="G4" s="7" t="s">
        <v>63</v>
      </c>
      <c r="H4" s="7" t="s">
        <v>270</v>
      </c>
      <c r="I4" s="27">
        <v>8</v>
      </c>
      <c r="J4" s="27"/>
      <c r="K4" s="27"/>
      <c r="L4" s="27"/>
      <c r="M4" s="27"/>
      <c r="N4" s="27">
        <v>8</v>
      </c>
      <c r="O4" s="6" t="s">
        <v>271</v>
      </c>
    </row>
    <row r="5" spans="1:15" ht="36" customHeight="1">
      <c r="A5" s="5"/>
      <c r="B5" s="6"/>
      <c r="C5" s="6" t="s">
        <v>269</v>
      </c>
      <c r="D5" s="6" t="s">
        <v>70</v>
      </c>
      <c r="E5" s="6" t="s">
        <v>60</v>
      </c>
      <c r="F5" s="6"/>
      <c r="G5" s="7" t="s">
        <v>63</v>
      </c>
      <c r="H5" s="7" t="s">
        <v>270</v>
      </c>
      <c r="I5" s="27">
        <v>5</v>
      </c>
      <c r="J5" s="27"/>
      <c r="K5" s="27"/>
      <c r="L5" s="27"/>
      <c r="M5" s="27"/>
      <c r="N5" s="27">
        <v>5</v>
      </c>
      <c r="O5" s="6" t="s">
        <v>271</v>
      </c>
    </row>
    <row r="6" spans="1:15" ht="36" customHeight="1">
      <c r="A6" s="5"/>
      <c r="B6" s="6"/>
      <c r="C6" s="6" t="s">
        <v>269</v>
      </c>
      <c r="D6" s="6" t="s">
        <v>70</v>
      </c>
      <c r="E6" s="6" t="s">
        <v>60</v>
      </c>
      <c r="F6" s="6"/>
      <c r="G6" s="7" t="s">
        <v>63</v>
      </c>
      <c r="H6" s="7" t="s">
        <v>270</v>
      </c>
      <c r="I6" s="27">
        <v>4</v>
      </c>
      <c r="J6" s="27"/>
      <c r="K6" s="27">
        <v>1</v>
      </c>
      <c r="L6" s="27"/>
      <c r="M6" s="27"/>
      <c r="N6" s="27">
        <v>5</v>
      </c>
      <c r="O6" s="6" t="s">
        <v>271</v>
      </c>
    </row>
    <row r="7" spans="1:15" ht="36" customHeight="1">
      <c r="A7" s="5"/>
      <c r="B7" s="6"/>
      <c r="C7" s="6" t="s">
        <v>269</v>
      </c>
      <c r="D7" s="6" t="s">
        <v>70</v>
      </c>
      <c r="E7" s="6" t="s">
        <v>60</v>
      </c>
      <c r="F7" s="6"/>
      <c r="G7" s="7" t="s">
        <v>63</v>
      </c>
      <c r="H7" s="7" t="s">
        <v>270</v>
      </c>
      <c r="I7" s="27">
        <v>6</v>
      </c>
      <c r="J7" s="27"/>
      <c r="K7" s="27"/>
      <c r="L7" s="27"/>
      <c r="M7" s="27"/>
      <c r="N7" s="27">
        <v>6</v>
      </c>
      <c r="O7" s="6" t="s">
        <v>271</v>
      </c>
    </row>
    <row r="8" spans="1:15" ht="36" customHeight="1">
      <c r="A8" s="5"/>
      <c r="B8" s="6"/>
      <c r="C8" s="6" t="s">
        <v>269</v>
      </c>
      <c r="D8" s="6" t="s">
        <v>70</v>
      </c>
      <c r="E8" s="6" t="s">
        <v>60</v>
      </c>
      <c r="F8" s="6"/>
      <c r="G8" s="7" t="s">
        <v>63</v>
      </c>
      <c r="H8" s="7" t="s">
        <v>270</v>
      </c>
      <c r="I8" s="27">
        <v>16</v>
      </c>
      <c r="J8" s="27">
        <v>22</v>
      </c>
      <c r="K8" s="27">
        <v>11</v>
      </c>
      <c r="L8" s="27">
        <v>1</v>
      </c>
      <c r="M8" s="27"/>
      <c r="N8" s="27">
        <v>50</v>
      </c>
      <c r="O8" s="6" t="s">
        <v>271</v>
      </c>
    </row>
    <row r="9" spans="1:15" ht="36" customHeight="1">
      <c r="A9" s="5"/>
      <c r="B9" s="6"/>
      <c r="C9" s="6" t="s">
        <v>269</v>
      </c>
      <c r="D9" s="6" t="s">
        <v>70</v>
      </c>
      <c r="E9" s="6" t="s">
        <v>60</v>
      </c>
      <c r="F9" s="6"/>
      <c r="G9" s="7" t="s">
        <v>63</v>
      </c>
      <c r="H9" s="7" t="s">
        <v>270</v>
      </c>
      <c r="I9" s="27"/>
      <c r="J9" s="27">
        <v>2</v>
      </c>
      <c r="K9" s="27">
        <v>1</v>
      </c>
      <c r="L9" s="27"/>
      <c r="M9" s="27">
        <v>3</v>
      </c>
      <c r="N9" s="27">
        <v>6</v>
      </c>
      <c r="O9" s="6" t="s">
        <v>271</v>
      </c>
    </row>
    <row r="10" spans="1:15" ht="36" customHeight="1">
      <c r="A10" s="5"/>
      <c r="B10" s="6"/>
      <c r="C10" s="6" t="s">
        <v>269</v>
      </c>
      <c r="D10" s="6" t="s">
        <v>70</v>
      </c>
      <c r="E10" s="6" t="s">
        <v>60</v>
      </c>
      <c r="F10" s="6"/>
      <c r="G10" s="7" t="s">
        <v>63</v>
      </c>
      <c r="H10" s="7" t="s">
        <v>270</v>
      </c>
      <c r="I10" s="27">
        <v>24</v>
      </c>
      <c r="J10" s="27">
        <v>12</v>
      </c>
      <c r="K10" s="27">
        <v>26</v>
      </c>
      <c r="L10" s="27"/>
      <c r="M10" s="27"/>
      <c r="N10" s="27">
        <v>38</v>
      </c>
      <c r="O10" s="6" t="s">
        <v>271</v>
      </c>
    </row>
    <row r="11" spans="1:15" ht="36" customHeight="1">
      <c r="A11" s="5"/>
      <c r="B11" s="6"/>
      <c r="C11" s="6" t="s">
        <v>269</v>
      </c>
      <c r="D11" s="6" t="s">
        <v>70</v>
      </c>
      <c r="E11" s="6" t="s">
        <v>60</v>
      </c>
      <c r="F11" s="6"/>
      <c r="G11" s="7" t="s">
        <v>63</v>
      </c>
      <c r="H11" s="7" t="s">
        <v>270</v>
      </c>
      <c r="I11" s="27">
        <v>16</v>
      </c>
      <c r="J11" s="27">
        <v>13</v>
      </c>
      <c r="K11" s="27"/>
      <c r="L11" s="27"/>
      <c r="M11" s="27"/>
      <c r="N11" s="27">
        <v>29</v>
      </c>
      <c r="O11" s="6" t="s">
        <v>271</v>
      </c>
    </row>
    <row r="12" spans="1:15" s="25" customFormat="1" ht="33.950000000000003" customHeight="1">
      <c r="A12" s="401" t="s">
        <v>272</v>
      </c>
      <c r="B12" s="402"/>
      <c r="C12" s="402"/>
      <c r="D12" s="403"/>
      <c r="E12" s="404"/>
      <c r="F12" s="405"/>
      <c r="G12" s="405"/>
      <c r="H12" s="405"/>
      <c r="I12" s="406"/>
      <c r="J12" s="401" t="s">
        <v>273</v>
      </c>
      <c r="K12" s="402"/>
      <c r="L12" s="402"/>
      <c r="M12" s="403"/>
      <c r="N12" s="26"/>
      <c r="O12" s="28"/>
    </row>
    <row r="13" spans="1:15" ht="48.95" customHeight="1">
      <c r="A13" s="407" t="s">
        <v>274</v>
      </c>
      <c r="B13" s="408"/>
      <c r="C13" s="408"/>
      <c r="D13" s="408"/>
      <c r="E13" s="408"/>
      <c r="F13" s="408"/>
      <c r="G13" s="408"/>
      <c r="H13" s="408"/>
      <c r="I13" s="408"/>
      <c r="J13" s="408"/>
      <c r="K13" s="408"/>
      <c r="L13" s="408"/>
      <c r="M13" s="408"/>
      <c r="N13" s="408"/>
      <c r="O13" s="40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9" type="noConversion"/>
  <dataValidations count="1">
    <dataValidation type="list" allowBlank="1" showInputMessage="1" showErrorMessage="1" sqref="O1 O3 O4:O11 O12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首期尺寸表!Print_Area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2023-08-17T05:17:22Z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030678A2ACF445BA9D5A68EE91E55AB3_13</vt:lpwstr>
  </property>
  <property fmtid="{D5CDD505-2E9C-101B-9397-08002B2CF9AE}" pid="3" name="KSOProductBuildVer">
    <vt:lpwstr>2052-12.1.0.15120</vt:lpwstr>
  </property>
</Properties>
</file>