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新诚23FW\清E,TAJJFM80916\8-5尾期\"/>
    </mc:Choice>
  </mc:AlternateContent>
  <xr:revisionPtr revIDLastSave="0" documentId="13_ncr:1_{4178E59C-C8A9-456C-9748-27B121107B17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尾期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/>
</workbook>
</file>

<file path=xl/calcChain.xml><?xml version="1.0" encoding="utf-8"?>
<calcChain xmlns="http://schemas.openxmlformats.org/spreadsheetml/2006/main">
  <c r="H4" i="12" l="1"/>
  <c r="N4" i="7"/>
  <c r="H12" i="17"/>
  <c r="I12" i="17" s="1"/>
  <c r="G12" i="17"/>
  <c r="E12" i="17"/>
  <c r="D12" i="17"/>
  <c r="C12" i="17"/>
  <c r="B12" i="17" s="1"/>
  <c r="G11" i="17"/>
  <c r="H11" i="17" s="1"/>
  <c r="I11" i="17" s="1"/>
  <c r="E11" i="17"/>
  <c r="D11" i="17" s="1"/>
  <c r="C11" i="17" s="1"/>
  <c r="B11" i="17" s="1"/>
  <c r="G10" i="17"/>
  <c r="H10" i="17" s="1"/>
  <c r="I10" i="17" s="1"/>
  <c r="E10" i="17"/>
  <c r="D10" i="17" s="1"/>
  <c r="C10" i="17" s="1"/>
  <c r="B10" i="17" s="1"/>
  <c r="G9" i="17"/>
  <c r="H9" i="17" s="1"/>
  <c r="I9" i="17" s="1"/>
  <c r="E9" i="17"/>
  <c r="D9" i="17"/>
  <c r="C9" i="17" s="1"/>
  <c r="B9" i="17" s="1"/>
  <c r="H8" i="17"/>
  <c r="I8" i="17" s="1"/>
  <c r="G8" i="17"/>
  <c r="E8" i="17"/>
  <c r="D8" i="17"/>
  <c r="C8" i="17"/>
  <c r="B8" i="17" s="1"/>
  <c r="G7" i="17"/>
  <c r="H7" i="17" s="1"/>
  <c r="I7" i="17" s="1"/>
  <c r="E7" i="17"/>
  <c r="D7" i="17"/>
  <c r="C7" i="17" s="1"/>
  <c r="B7" i="17" s="1"/>
  <c r="H6" i="17"/>
  <c r="I6" i="17" s="1"/>
  <c r="G6" i="17"/>
  <c r="E6" i="17"/>
  <c r="D6" i="17" s="1"/>
  <c r="C6" i="17" s="1"/>
  <c r="B6" i="17" s="1"/>
  <c r="G12" i="13"/>
  <c r="H12" i="13" s="1"/>
  <c r="I12" i="13" s="1"/>
  <c r="E12" i="13"/>
  <c r="D12" i="13"/>
  <c r="C12" i="13" s="1"/>
  <c r="B12" i="13" s="1"/>
  <c r="H11" i="13"/>
  <c r="I11" i="13" s="1"/>
  <c r="G11" i="13"/>
  <c r="E11" i="13"/>
  <c r="D11" i="13" s="1"/>
  <c r="C11" i="13" s="1"/>
  <c r="B11" i="13" s="1"/>
  <c r="G10" i="13"/>
  <c r="H10" i="13" s="1"/>
  <c r="I10" i="13" s="1"/>
  <c r="E10" i="13"/>
  <c r="D10" i="13"/>
  <c r="C10" i="13" s="1"/>
  <c r="B10" i="13" s="1"/>
  <c r="H9" i="13"/>
  <c r="I9" i="13" s="1"/>
  <c r="G9" i="13"/>
  <c r="E9" i="13"/>
  <c r="D9" i="13" s="1"/>
  <c r="C9" i="13" s="1"/>
  <c r="B9" i="13" s="1"/>
  <c r="G8" i="13"/>
  <c r="H8" i="13" s="1"/>
  <c r="I8" i="13" s="1"/>
  <c r="E8" i="13"/>
  <c r="D8" i="13"/>
  <c r="C8" i="13" s="1"/>
  <c r="B8" i="13" s="1"/>
  <c r="H7" i="13"/>
  <c r="I7" i="13" s="1"/>
  <c r="G7" i="13"/>
  <c r="E7" i="13"/>
  <c r="D7" i="13" s="1"/>
  <c r="C7" i="13" s="1"/>
  <c r="B7" i="13" s="1"/>
  <c r="G6" i="13"/>
  <c r="H6" i="13" s="1"/>
  <c r="I6" i="13" s="1"/>
  <c r="E6" i="13"/>
  <c r="D6" i="13"/>
  <c r="C6" i="13" s="1"/>
  <c r="B6" i="13" s="1"/>
</calcChain>
</file>

<file path=xl/sharedStrings.xml><?xml version="1.0" encoding="utf-8"?>
<sst xmlns="http://schemas.openxmlformats.org/spreadsheetml/2006/main" count="852" uniqueCount="359">
  <si>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</si>
  <si>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</si>
  <si>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</si>
  <si>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</si>
  <si>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</si>
  <si>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</si>
  <si>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</si>
  <si>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</si>
  <si>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</si>
  <si>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</si>
  <si>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</si>
  <si>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</si>
  <si>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</si>
  <si>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</si>
  <si>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</si>
  <si>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</si>
  <si>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</si>
  <si>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</si>
  <si>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</si>
  <si>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</si>
  <si>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</si>
  <si>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</si>
  <si>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</si>
  <si>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</si>
  <si>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</si>
  <si>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</si>
  <si>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</si>
  <si>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</si>
  <si>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</si>
  <si>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</si>
  <si>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</si>
  <si>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</si>
  <si>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</si>
  <si>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</si>
  <si>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</si>
  <si>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</si>
  <si>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</si>
  <si>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</si>
  <si>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</si>
  <si>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</si>
  <si>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</si>
  <si>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</si>
  <si>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</si>
  <si>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</si>
  <si>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</si>
  <si>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</si>
  <si>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</si>
  <si>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</si>
  <si>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</si>
  <si>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</si>
  <si>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</si>
  <si>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</si>
  <si>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</si>
  <si>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</si>
  <si>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</si>
  <si>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</si>
  <si>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</si>
  <si>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</si>
  <si>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</si>
  <si>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</si>
  <si>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</si>
  <si>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</si>
  <si>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TAJJFM80916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</si>
  <si>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</si>
  <si>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</si>
  <si>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</si>
  <si>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</si>
  <si>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</si>
  <si>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</si>
  <si>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</si>
  <si>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</si>
  <si>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</si>
  <si>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</si>
  <si>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</si>
  <si>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</si>
  <si>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</si>
  <si>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</si>
  <si>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</si>
  <si>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</si>
  <si>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</si>
  <si>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</si>
  <si>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</si>
  <si>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</si>
  <si>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</si>
  <si>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</si>
  <si>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</si>
  <si>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</si>
  <si>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</si>
  <si>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</si>
  <si>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</si>
  <si>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</si>
  <si>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</si>
  <si>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</si>
  <si>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</si>
  <si>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</si>
  <si>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</si>
  <si>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</si>
  <si>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</si>
  <si>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</si>
  <si>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</si>
  <si>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</si>
  <si>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</si>
  <si>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</si>
  <si>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</si>
  <si>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</si>
  <si>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</si>
  <si>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</si>
  <si>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</si>
  <si>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</si>
  <si>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</si>
  <si>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</si>
  <si>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</si>
  <si>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</si>
  <si>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</si>
  <si>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</si>
  <si>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</si>
  <si>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</si>
  <si>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</si>
  <si>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</si>
  <si>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</si>
  <si>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S码/3件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</si>
  <si>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</si>
  <si>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</si>
  <si>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</si>
  <si>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</si>
  <si>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</si>
  <si>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1.领形不圆顺，前领起皱，后领起供</t>
  </si>
  <si>
    <t>2.冚袖口，冚脚起扭欠平服</t>
  </si>
  <si>
    <t>3.上袖容位不均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</si>
  <si>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</si>
  <si>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</si>
  <si>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</si>
  <si>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</si>
  <si>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</si>
  <si>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</si>
  <si>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</si>
  <si>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</si>
  <si>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</si>
  <si>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</si>
  <si>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</si>
  <si>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</si>
  <si>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</si>
  <si>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</si>
  <si>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</si>
  <si>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</si>
  <si>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</si>
  <si>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</si>
  <si>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</si>
  <si>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</si>
  <si>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S</t>
  </si>
  <si>
    <t>洗后 S</t>
  </si>
  <si>
    <t>155/80A</t>
  </si>
  <si>
    <t>160/84A</t>
  </si>
  <si>
    <t>165/88A</t>
  </si>
  <si>
    <t>170/92A</t>
  </si>
  <si>
    <t>175/96A</t>
  </si>
  <si>
    <t>180/100A</t>
  </si>
  <si>
    <t>185/104A</t>
  </si>
  <si>
    <t>190/108A</t>
  </si>
  <si>
    <t>后中长</t>
  </si>
  <si>
    <t>-1</t>
  </si>
  <si>
    <t>+0.5</t>
  </si>
  <si>
    <t>胸围</t>
  </si>
  <si>
    <t>+1</t>
  </si>
  <si>
    <t>-</t>
  </si>
  <si>
    <t>摆围</t>
  </si>
  <si>
    <t>肩宽</t>
  </si>
  <si>
    <t>-0.5</t>
  </si>
  <si>
    <t>-0.6</t>
  </si>
  <si>
    <t>肩点袖长</t>
  </si>
  <si>
    <t>袖肥/2（参考值）</t>
  </si>
  <si>
    <t>短袖口/2</t>
  </si>
  <si>
    <t>-0.4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</si>
  <si>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</si>
  <si>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</si>
  <si>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</si>
  <si>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</si>
  <si>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</si>
  <si>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计划订单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</si>
  <si>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</si>
  <si>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</si>
  <si>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</si>
  <si>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</si>
  <si>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</si>
  <si>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</si>
  <si>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</si>
  <si>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</si>
  <si>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</si>
  <si>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</si>
  <si>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</si>
  <si>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</si>
  <si>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</si>
  <si>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</si>
  <si>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</si>
  <si>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</si>
  <si>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</si>
  <si>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</si>
  <si>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</si>
  <si>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</si>
  <si>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</si>
  <si>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</si>
  <si>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</si>
  <si>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</si>
  <si>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</si>
  <si>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</si>
  <si>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</si>
  <si>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</si>
  <si>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</si>
  <si>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</si>
  <si>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</si>
  <si>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</si>
  <si>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</si>
  <si>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</si>
  <si>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</si>
  <si>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</si>
  <si>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</si>
  <si>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XXS/3XL各5件  其余码各10件</t>
  </si>
  <si>
    <t>情况说明：</t>
  </si>
  <si>
    <t xml:space="preserve">【问题点描述】  </t>
  </si>
  <si>
    <t>1.领形欠圆顺，高低领</t>
  </si>
  <si>
    <t>2.肩膊不顺，起皱</t>
  </si>
  <si>
    <t>3.袖弯起尖</t>
  </si>
  <si>
    <t>4.衫脚欠平顺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</si>
  <si>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</si>
  <si>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</si>
  <si>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</si>
  <si>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</si>
  <si>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</si>
  <si>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</si>
  <si>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</si>
  <si>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</si>
  <si>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</si>
  <si>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</si>
  <si>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</si>
  <si>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</si>
  <si>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</si>
  <si>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</si>
  <si>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</si>
  <si>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</si>
  <si>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</si>
  <si>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</si>
  <si>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</si>
  <si>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</si>
  <si>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</si>
  <si>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</si>
  <si>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</si>
  <si>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</si>
  <si>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</si>
  <si>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-1.5</t>
  </si>
  <si>
    <t>-/-0.5</t>
  </si>
  <si>
    <t>-1/-1.5</t>
  </si>
  <si>
    <t>-/-</t>
  </si>
  <si>
    <t>-1.5/-1</t>
  </si>
  <si>
    <t>-2</t>
  </si>
  <si>
    <t>-1/-</t>
  </si>
  <si>
    <t>+1/-</t>
  </si>
  <si>
    <t>-2/-1</t>
  </si>
  <si>
    <t>-1/-1</t>
  </si>
  <si>
    <t>-0.2</t>
  </si>
  <si>
    <t>-0.6/-</t>
  </si>
  <si>
    <t>-0.3/-1</t>
  </si>
  <si>
    <t>-0.2/-0.2</t>
  </si>
  <si>
    <t>-0.2/-</t>
  </si>
  <si>
    <t>-0.5/-0.5</t>
  </si>
  <si>
    <t>-0.5/-</t>
  </si>
  <si>
    <t>+0.2/-</t>
  </si>
  <si>
    <t>-/-0.2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</si>
  <si>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</si>
  <si>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</si>
  <si>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</si>
  <si>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</si>
  <si>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</si>
  <si>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</si>
  <si>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</si>
  <si>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</si>
  <si>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</si>
  <si>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</si>
  <si>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</si>
  <si>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</si>
  <si>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</si>
  <si>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</si>
  <si>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</si>
  <si>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</si>
  <si>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</si>
  <si>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230612-010</t>
  </si>
  <si>
    <t>凉感平纹</t>
  </si>
  <si>
    <t>新诚</t>
  </si>
  <si>
    <t>YES</t>
  </si>
  <si>
    <t>制表时间：7-16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</si>
  <si>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</si>
  <si>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</si>
  <si>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</si>
  <si>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</si>
  <si>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</si>
  <si>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</si>
  <si>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</si>
  <si>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</si>
  <si>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</si>
  <si>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</si>
  <si>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0/1</t>
  </si>
  <si>
    <t>合格</t>
  </si>
  <si>
    <t>制表时间：7-18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</si>
  <si>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</si>
  <si>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</si>
  <si>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</si>
  <si>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</si>
  <si>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</si>
  <si>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</si>
  <si>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</si>
  <si>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</si>
  <si>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</si>
  <si>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</si>
  <si>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</si>
  <si>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</si>
  <si>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</si>
  <si>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</si>
  <si>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</si>
  <si>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</si>
  <si>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</si>
  <si>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</si>
  <si>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</si>
  <si>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</si>
  <si>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</si>
  <si>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</si>
  <si>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</si>
  <si>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</si>
  <si>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</si>
  <si>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</si>
  <si>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</si>
  <si>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</si>
  <si>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</si>
  <si>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</si>
  <si>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</si>
  <si>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</si>
  <si>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</si>
  <si>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</si>
  <si>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</si>
  <si>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</si>
  <si>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前后幅，左袖</t>
  </si>
  <si>
    <t>胶浆印花</t>
  </si>
  <si>
    <t>制表时间：5-10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</si>
  <si>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</si>
  <si>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</si>
  <si>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</si>
  <si>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</si>
  <si>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</si>
  <si>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</si>
  <si>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1CM宽胶印织带</t>
  </si>
  <si>
    <t>白色</t>
  </si>
  <si>
    <t>TAJJAL81231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</si>
  <si>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</si>
  <si>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155/80B</t>
    <phoneticPr fontId="35" type="noConversion"/>
  </si>
  <si>
    <t>160/84B</t>
    <phoneticPr fontId="35" type="noConversion"/>
  </si>
  <si>
    <t>165/88B</t>
    <phoneticPr fontId="35" type="noConversion"/>
  </si>
  <si>
    <t>170/92B</t>
    <phoneticPr fontId="35" type="noConversion"/>
  </si>
  <si>
    <t>175/96B</t>
    <phoneticPr fontId="35" type="noConversion"/>
  </si>
  <si>
    <t>180/100B</t>
    <phoneticPr fontId="35" type="noConversion"/>
  </si>
  <si>
    <t>185/104B</t>
    <phoneticPr fontId="35" type="noConversion"/>
  </si>
  <si>
    <t>190/108B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</si>
</sst>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9" fillId="3" borderId="17" xfId="3" applyFont="1" applyFill="1" applyBorder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5" xfId="4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4" applyNumberFormat="1" applyFont="1" applyFill="1" applyBorder="1" applyAlignment="1">
      <alignment horizontal="center" vertical="center"/>
    </xf>
    <xf numFmtId="49" fontId="10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49" fontId="9" fillId="3" borderId="30" xfId="3" applyNumberFormat="1" applyFont="1" applyFill="1" applyBorder="1" applyAlignment="1">
      <alignment horizontal="center"/>
    </xf>
    <xf numFmtId="49" fontId="9" fillId="3" borderId="30" xfId="4" applyNumberFormat="1" applyFont="1" applyFill="1" applyBorder="1" applyAlignment="1">
      <alignment horizontal="center" vertical="center"/>
    </xf>
    <xf numFmtId="49" fontId="9" fillId="3" borderId="31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38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4" fillId="0" borderId="18" xfId="2" applyFont="1" applyBorder="1" applyAlignment="1">
      <alignment horizontal="left" vertical="center"/>
    </xf>
    <xf numFmtId="0" fontId="14" fillId="0" borderId="38" xfId="2" applyFont="1" applyBorder="1">
      <alignment vertical="center"/>
    </xf>
    <xf numFmtId="0" fontId="13" fillId="0" borderId="18" xfId="2" applyFont="1" applyBorder="1">
      <alignment vertical="center"/>
    </xf>
    <xf numFmtId="0" fontId="13" fillId="0" borderId="39" xfId="2" applyFont="1" applyBorder="1">
      <alignment vertical="center"/>
    </xf>
    <xf numFmtId="0" fontId="14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9" fillId="0" borderId="40" xfId="2" applyFont="1" applyBorder="1">
      <alignment vertical="center"/>
    </xf>
    <xf numFmtId="0" fontId="14" fillId="0" borderId="35" xfId="2" applyFont="1" applyBorder="1">
      <alignment vertical="center"/>
    </xf>
    <xf numFmtId="0" fontId="15" fillId="0" borderId="36" xfId="2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5" fillId="0" borderId="36" xfId="2" applyBorder="1">
      <alignment vertical="center"/>
    </xf>
    <xf numFmtId="0" fontId="14" fillId="0" borderId="36" xfId="2" applyFont="1" applyBorder="1">
      <alignment vertical="center"/>
    </xf>
    <xf numFmtId="0" fontId="15" fillId="0" borderId="18" xfId="2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5" fillId="0" borderId="18" xfId="2" applyBorder="1">
      <alignment vertical="center"/>
    </xf>
    <xf numFmtId="0" fontId="14" fillId="0" borderId="18" xfId="2" applyFont="1" applyBorder="1">
      <alignment vertical="center"/>
    </xf>
    <xf numFmtId="0" fontId="13" fillId="0" borderId="41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20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horizontal="center" vertical="center"/>
    </xf>
    <xf numFmtId="0" fontId="17" fillId="0" borderId="51" xfId="2" applyFont="1" applyBorder="1">
      <alignment vertical="center"/>
    </xf>
    <xf numFmtId="0" fontId="17" fillId="0" borderId="52" xfId="2" applyFont="1" applyBorder="1">
      <alignment vertical="center"/>
    </xf>
    <xf numFmtId="0" fontId="13" fillId="0" borderId="52" xfId="2" applyFont="1" applyBorder="1">
      <alignment vertical="center"/>
    </xf>
    <xf numFmtId="58" fontId="15" fillId="0" borderId="52" xfId="2" applyNumberFormat="1" applyBorder="1">
      <alignment vertical="center"/>
    </xf>
    <xf numFmtId="0" fontId="13" fillId="0" borderId="39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center" vertical="center"/>
    </xf>
    <xf numFmtId="0" fontId="18" fillId="0" borderId="36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8" xfId="2" applyFont="1" applyBorder="1">
      <alignment vertical="center"/>
    </xf>
    <xf numFmtId="0" fontId="20" fillId="0" borderId="18" xfId="2" applyFont="1" applyBorder="1">
      <alignment vertical="center"/>
    </xf>
    <xf numFmtId="0" fontId="20" fillId="0" borderId="40" xfId="2" applyFont="1" applyBorder="1">
      <alignment vertical="center"/>
    </xf>
    <xf numFmtId="0" fontId="20" fillId="0" borderId="41" xfId="2" applyFont="1" applyBorder="1">
      <alignment vertical="center"/>
    </xf>
    <xf numFmtId="0" fontId="18" fillId="0" borderId="41" xfId="2" applyFont="1" applyBorder="1">
      <alignment vertical="center"/>
    </xf>
    <xf numFmtId="0" fontId="18" fillId="0" borderId="41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5" xfId="2" applyFont="1" applyBorder="1">
      <alignment vertical="center"/>
    </xf>
    <xf numFmtId="0" fontId="18" fillId="0" borderId="18" xfId="2" applyFont="1" applyBorder="1" applyAlignment="1">
      <alignment horizontal="left" vertical="center"/>
    </xf>
    <xf numFmtId="0" fontId="18" fillId="0" borderId="18" xfId="2" applyFont="1" applyBorder="1">
      <alignment vertical="center"/>
    </xf>
    <xf numFmtId="0" fontId="20" fillId="0" borderId="40" xfId="2" applyFont="1" applyBorder="1" applyAlignment="1">
      <alignment horizontal="left" vertical="center"/>
    </xf>
    <xf numFmtId="58" fontId="18" fillId="0" borderId="41" xfId="2" applyNumberFormat="1" applyFont="1" applyBorder="1">
      <alignment vertical="center"/>
    </xf>
    <xf numFmtId="0" fontId="18" fillId="0" borderId="39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4" fillId="0" borderId="54" xfId="2" applyFont="1" applyBorder="1">
      <alignment vertical="center"/>
    </xf>
    <xf numFmtId="0" fontId="15" fillId="0" borderId="55" xfId="2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5" fillId="0" borderId="55" xfId="2" applyBorder="1">
      <alignment vertical="center"/>
    </xf>
    <xf numFmtId="0" fontId="14" fillId="0" borderId="55" xfId="2" applyFont="1" applyBorder="1">
      <alignment vertical="center"/>
    </xf>
    <xf numFmtId="0" fontId="14" fillId="0" borderId="54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5" fillId="0" borderId="55" xfId="2" applyBorder="1" applyAlignment="1">
      <alignment horizontal="center" vertical="center"/>
    </xf>
    <xf numFmtId="0" fontId="15" fillId="0" borderId="18" xfId="2" applyBorder="1" applyAlignment="1">
      <alignment horizontal="center" vertical="center"/>
    </xf>
    <xf numFmtId="0" fontId="23" fillId="0" borderId="66" xfId="2" applyFont="1" applyBorder="1" applyAlignment="1">
      <alignment horizontal="left" vertical="center" wrapText="1"/>
    </xf>
    <xf numFmtId="9" fontId="13" fillId="0" borderId="18" xfId="2" applyNumberFormat="1" applyFont="1" applyBorder="1" applyAlignment="1">
      <alignment horizontal="center" vertical="center"/>
    </xf>
    <xf numFmtId="0" fontId="17" fillId="0" borderId="33" xfId="2" applyFont="1" applyBorder="1">
      <alignment vertical="center"/>
    </xf>
    <xf numFmtId="0" fontId="17" fillId="0" borderId="34" xfId="2" applyFont="1" applyBorder="1">
      <alignment vertical="center"/>
    </xf>
    <xf numFmtId="0" fontId="13" fillId="0" borderId="70" xfId="2" applyFont="1" applyBorder="1">
      <alignment vertical="center"/>
    </xf>
    <xf numFmtId="0" fontId="17" fillId="0" borderId="70" xfId="2" applyFont="1" applyBorder="1">
      <alignment vertical="center"/>
    </xf>
    <xf numFmtId="58" fontId="15" fillId="0" borderId="34" xfId="2" applyNumberFormat="1" applyBorder="1">
      <alignment vertical="center"/>
    </xf>
    <xf numFmtId="0" fontId="15" fillId="0" borderId="70" xfId="2" applyBorder="1">
      <alignment vertical="center"/>
    </xf>
    <xf numFmtId="0" fontId="13" fillId="0" borderId="62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9" xfId="2" applyFont="1" applyBorder="1" applyAlignment="1">
      <alignment horizontal="left" vertical="center" wrapText="1"/>
    </xf>
    <xf numFmtId="0" fontId="25" fillId="0" borderId="39" xfId="2" applyFont="1" applyBorder="1" applyAlignment="1">
      <alignment horizontal="left" vertical="center"/>
    </xf>
    <xf numFmtId="0" fontId="27" fillId="0" borderId="76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7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top"/>
    </xf>
    <xf numFmtId="0" fontId="13" fillId="0" borderId="34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5" fillId="0" borderId="34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18" xfId="2" applyFont="1" applyBorder="1" applyAlignment="1">
      <alignment horizontal="left" vertical="center"/>
    </xf>
    <xf numFmtId="14" fontId="13" fillId="0" borderId="18" xfId="2" applyNumberFormat="1" applyFont="1" applyBorder="1" applyAlignment="1">
      <alignment horizontal="center" vertical="center"/>
    </xf>
    <xf numFmtId="14" fontId="13" fillId="0" borderId="39" xfId="2" applyNumberFormat="1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14" fontId="13" fillId="0" borderId="41" xfId="2" applyNumberFormat="1" applyFont="1" applyBorder="1" applyAlignment="1">
      <alignment horizontal="center" vertical="center"/>
    </xf>
    <xf numFmtId="14" fontId="13" fillId="0" borderId="42" xfId="2" applyNumberFormat="1" applyFont="1" applyBorder="1" applyAlignment="1">
      <alignment horizontal="center" vertical="center"/>
    </xf>
    <xf numFmtId="0" fontId="14" fillId="0" borderId="65" xfId="2" applyFont="1" applyBorder="1" applyAlignment="1">
      <alignment horizontal="left" vertical="center"/>
    </xf>
    <xf numFmtId="0" fontId="14" fillId="0" borderId="64" xfId="2" applyFont="1" applyBorder="1" applyAlignment="1">
      <alignment horizontal="left" vertical="center"/>
    </xf>
    <xf numFmtId="0" fontId="14" fillId="0" borderId="71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 wrapText="1"/>
    </xf>
    <xf numFmtId="0" fontId="14" fillId="0" borderId="48" xfId="2" applyFont="1" applyBorder="1" applyAlignment="1">
      <alignment horizontal="left" vertical="center" wrapText="1"/>
    </xf>
    <xf numFmtId="0" fontId="14" fillId="0" borderId="58" xfId="2" applyFont="1" applyBorder="1" applyAlignment="1">
      <alignment horizontal="left" vertical="center" wrapText="1"/>
    </xf>
    <xf numFmtId="0" fontId="14" fillId="0" borderId="54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9" fontId="13" fillId="0" borderId="49" xfId="2" applyNumberFormat="1" applyFont="1" applyBorder="1" applyAlignment="1">
      <alignment horizontal="left" vertical="center"/>
    </xf>
    <xf numFmtId="9" fontId="13" fillId="0" borderId="50" xfId="2" applyNumberFormat="1" applyFont="1" applyBorder="1" applyAlignment="1">
      <alignment horizontal="left" vertical="center"/>
    </xf>
    <xf numFmtId="9" fontId="13" fillId="0" borderId="59" xfId="2" applyNumberFormat="1" applyFont="1" applyBorder="1" applyAlignment="1">
      <alignment horizontal="left" vertical="center"/>
    </xf>
    <xf numFmtId="9" fontId="13" fillId="0" borderId="47" xfId="2" applyNumberFormat="1" applyFont="1" applyBorder="1" applyAlignment="1">
      <alignment horizontal="left" vertical="center"/>
    </xf>
    <xf numFmtId="9" fontId="13" fillId="0" borderId="48" xfId="2" applyNumberFormat="1" applyFont="1" applyBorder="1" applyAlignment="1">
      <alignment horizontal="left" vertical="center"/>
    </xf>
    <xf numFmtId="9" fontId="13" fillId="0" borderId="58" xfId="2" applyNumberFormat="1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20" fillId="0" borderId="62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20" fillId="0" borderId="18" xfId="2" applyFont="1" applyBorder="1" applyAlignment="1">
      <alignment horizontal="left" vertical="center"/>
    </xf>
    <xf numFmtId="0" fontId="20" fillId="0" borderId="6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7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57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4" fillId="0" borderId="58" xfId="2" applyFont="1" applyBorder="1" applyAlignment="1">
      <alignment horizontal="left" vertical="center"/>
    </xf>
    <xf numFmtId="0" fontId="24" fillId="0" borderId="52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7" fillId="0" borderId="73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13" fillId="0" borderId="71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3" xfId="3" applyFont="1" applyFill="1" applyBorder="1" applyAlignment="1">
      <alignment horizontal="center" vertical="center"/>
    </xf>
    <xf numFmtId="0" fontId="10" fillId="3" borderId="14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21" fillId="0" borderId="32" xfId="2" applyFont="1" applyBorder="1" applyAlignment="1">
      <alignment horizontal="center" vertical="top"/>
    </xf>
    <xf numFmtId="0" fontId="13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58" fontId="18" fillId="0" borderId="18" xfId="2" applyNumberFormat="1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20" fillId="0" borderId="41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18" fillId="0" borderId="46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43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57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8" fillId="0" borderId="39" xfId="2" applyFont="1" applyBorder="1" applyAlignment="1">
      <alignment horizontal="left" vertical="center" wrapText="1"/>
    </xf>
    <xf numFmtId="0" fontId="15" fillId="0" borderId="41" xfId="2" applyBorder="1" applyAlignment="1">
      <alignment horizontal="center" vertical="center"/>
    </xf>
    <xf numFmtId="0" fontId="15" fillId="0" borderId="42" xfId="2" applyBorder="1" applyAlignment="1">
      <alignment horizontal="center" vertical="center"/>
    </xf>
    <xf numFmtId="0" fontId="20" fillId="0" borderId="64" xfId="2" applyFont="1" applyBorder="1" applyAlignment="1">
      <alignment horizontal="center" vertical="center"/>
    </xf>
    <xf numFmtId="0" fontId="20" fillId="0" borderId="49" xfId="2" applyFont="1" applyBorder="1" applyAlignment="1">
      <alignment horizontal="left" vertical="center"/>
    </xf>
    <xf numFmtId="0" fontId="15" fillId="0" borderId="43" xfId="2" applyBorder="1" applyAlignment="1">
      <alignment horizontal="left" vertical="center"/>
    </xf>
    <xf numFmtId="0" fontId="15" fillId="0" borderId="44" xfId="2" applyBorder="1" applyAlignment="1">
      <alignment horizontal="left" vertical="center"/>
    </xf>
    <xf numFmtId="0" fontId="15" fillId="0" borderId="57" xfId="2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8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18" fillId="0" borderId="41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top"/>
    </xf>
    <xf numFmtId="0" fontId="13" fillId="0" borderId="39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40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3" fillId="0" borderId="49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0" borderId="5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60" xfId="2" applyBorder="1" applyAlignment="1">
      <alignment horizontal="center" vertical="center"/>
    </xf>
    <xf numFmtId="0" fontId="9" fillId="3" borderId="23" xfId="2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85725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85725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85725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6">
        <v>1</v>
      </c>
      <c r="B2" s="169" t="s">
        <v>1</v>
      </c>
    </row>
    <row r="3" spans="1:2">
      <c r="A3" s="6">
        <v>2</v>
      </c>
      <c r="B3" s="169" t="s">
        <v>2</v>
      </c>
    </row>
    <row r="4" spans="1:2">
      <c r="A4" s="6">
        <v>3</v>
      </c>
      <c r="B4" s="169" t="s">
        <v>3</v>
      </c>
    </row>
    <row r="5" spans="1:2">
      <c r="A5" s="6">
        <v>4</v>
      </c>
      <c r="B5" s="169" t="s">
        <v>4</v>
      </c>
    </row>
    <row r="6" spans="1:2">
      <c r="A6" s="6">
        <v>5</v>
      </c>
      <c r="B6" s="169" t="s">
        <v>5</v>
      </c>
    </row>
    <row r="7" spans="1:2">
      <c r="A7" s="6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6">
        <v>1</v>
      </c>
      <c r="B10" s="173" t="s">
        <v>9</v>
      </c>
    </row>
    <row r="11" spans="1:2">
      <c r="A11" s="6">
        <v>2</v>
      </c>
      <c r="B11" s="169" t="s">
        <v>10</v>
      </c>
    </row>
    <row r="12" spans="1:2">
      <c r="A12" s="6">
        <v>3</v>
      </c>
      <c r="B12" s="171" t="s">
        <v>11</v>
      </c>
    </row>
    <row r="13" spans="1:2">
      <c r="A13" s="6">
        <v>4</v>
      </c>
      <c r="B13" s="169" t="s">
        <v>12</v>
      </c>
    </row>
    <row r="14" spans="1:2">
      <c r="A14" s="6">
        <v>5</v>
      </c>
      <c r="B14" s="169" t="s">
        <v>13</v>
      </c>
    </row>
    <row r="15" spans="1:2">
      <c r="A15" s="6">
        <v>6</v>
      </c>
      <c r="B15" s="169" t="s">
        <v>14</v>
      </c>
    </row>
    <row r="16" spans="1:2">
      <c r="A16" s="6">
        <v>7</v>
      </c>
      <c r="B16" s="169" t="s">
        <v>15</v>
      </c>
    </row>
    <row r="17" spans="1:2">
      <c r="A17" s="6">
        <v>8</v>
      </c>
      <c r="B17" s="169" t="s">
        <v>16</v>
      </c>
    </row>
    <row r="18" spans="1:2">
      <c r="A18" s="6">
        <v>9</v>
      </c>
      <c r="B18" s="169" t="s">
        <v>17</v>
      </c>
    </row>
    <row r="19" spans="1:2">
      <c r="A19" s="6"/>
      <c r="B19" s="169"/>
    </row>
    <row r="20" spans="1:2" ht="20.25">
      <c r="A20" s="167"/>
      <c r="B20" s="168" t="s">
        <v>18</v>
      </c>
    </row>
    <row r="21" spans="1:2">
      <c r="A21" s="6">
        <v>1</v>
      </c>
      <c r="B21" s="169" t="s">
        <v>19</v>
      </c>
    </row>
    <row r="22" spans="1:2">
      <c r="A22" s="6">
        <v>2</v>
      </c>
      <c r="B22" s="169" t="s">
        <v>20</v>
      </c>
    </row>
    <row r="23" spans="1:2">
      <c r="A23" s="6">
        <v>3</v>
      </c>
      <c r="B23" s="169" t="s">
        <v>21</v>
      </c>
    </row>
    <row r="24" spans="1:2">
      <c r="A24" s="6">
        <v>4</v>
      </c>
      <c r="B24" s="169" t="s">
        <v>22</v>
      </c>
    </row>
    <row r="25" spans="1:2">
      <c r="A25" s="6">
        <v>5</v>
      </c>
      <c r="B25" s="169" t="s">
        <v>23</v>
      </c>
    </row>
    <row r="26" spans="1:2">
      <c r="A26" s="6">
        <v>6</v>
      </c>
      <c r="B26" s="169" t="s">
        <v>24</v>
      </c>
    </row>
    <row r="27" spans="1:2">
      <c r="A27" s="6">
        <v>7</v>
      </c>
      <c r="B27" s="169" t="s">
        <v>25</v>
      </c>
    </row>
    <row r="28" spans="1:2">
      <c r="A28" s="6"/>
      <c r="B28" s="169"/>
    </row>
    <row r="29" spans="1:2" ht="20.25">
      <c r="A29" s="167"/>
      <c r="B29" s="168" t="s">
        <v>26</v>
      </c>
    </row>
    <row r="30" spans="1:2">
      <c r="A30" s="6">
        <v>1</v>
      </c>
      <c r="B30" s="169" t="s">
        <v>27</v>
      </c>
    </row>
    <row r="31" spans="1:2">
      <c r="A31" s="6">
        <v>2</v>
      </c>
      <c r="B31" s="169" t="s">
        <v>28</v>
      </c>
    </row>
    <row r="32" spans="1:2">
      <c r="A32" s="6">
        <v>3</v>
      </c>
      <c r="B32" s="169" t="s">
        <v>29</v>
      </c>
    </row>
    <row r="33" spans="1:2" ht="28.5">
      <c r="A33" s="6">
        <v>4</v>
      </c>
      <c r="B33" s="169" t="s">
        <v>30</v>
      </c>
    </row>
    <row r="34" spans="1:2">
      <c r="A34" s="6">
        <v>5</v>
      </c>
      <c r="B34" s="169" t="s">
        <v>31</v>
      </c>
    </row>
    <row r="35" spans="1:2">
      <c r="A35" s="6">
        <v>6</v>
      </c>
      <c r="B35" s="169" t="s">
        <v>32</v>
      </c>
    </row>
    <row r="36" spans="1:2">
      <c r="A36" s="6">
        <v>7</v>
      </c>
      <c r="B36" s="169" t="s">
        <v>33</v>
      </c>
    </row>
    <row r="37" spans="1:2">
      <c r="A37" s="6"/>
      <c r="B37" s="169"/>
    </row>
    <row r="39" spans="1:2">
      <c r="A39" s="174" t="s">
        <v>34</v>
      </c>
      <c r="B39" s="175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20" sqref="E20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9" t="s">
        <v>291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>
      <c r="A2" s="368" t="s">
        <v>268</v>
      </c>
      <c r="B2" s="369" t="s">
        <v>273</v>
      </c>
      <c r="C2" s="369" t="s">
        <v>269</v>
      </c>
      <c r="D2" s="369" t="s">
        <v>270</v>
      </c>
      <c r="E2" s="369" t="s">
        <v>271</v>
      </c>
      <c r="F2" s="369" t="s">
        <v>272</v>
      </c>
      <c r="G2" s="368" t="s">
        <v>292</v>
      </c>
      <c r="H2" s="368"/>
      <c r="I2" s="368" t="s">
        <v>293</v>
      </c>
      <c r="J2" s="368"/>
      <c r="K2" s="374" t="s">
        <v>294</v>
      </c>
      <c r="L2" s="376" t="s">
        <v>295</v>
      </c>
      <c r="M2" s="378" t="s">
        <v>296</v>
      </c>
    </row>
    <row r="3" spans="1:13" s="1" customFormat="1" ht="16.5">
      <c r="A3" s="368"/>
      <c r="B3" s="370"/>
      <c r="C3" s="370"/>
      <c r="D3" s="370"/>
      <c r="E3" s="370"/>
      <c r="F3" s="370"/>
      <c r="G3" s="3" t="s">
        <v>297</v>
      </c>
      <c r="H3" s="3" t="s">
        <v>298</v>
      </c>
      <c r="I3" s="3" t="s">
        <v>297</v>
      </c>
      <c r="J3" s="3" t="s">
        <v>298</v>
      </c>
      <c r="K3" s="375"/>
      <c r="L3" s="377"/>
      <c r="M3" s="379"/>
    </row>
    <row r="4" spans="1:13">
      <c r="A4" s="5">
        <v>1</v>
      </c>
      <c r="B4" s="5" t="s">
        <v>286</v>
      </c>
      <c r="C4" s="10" t="s">
        <v>284</v>
      </c>
      <c r="D4" s="11" t="s">
        <v>285</v>
      </c>
      <c r="E4" s="10" t="s">
        <v>118</v>
      </c>
      <c r="F4" s="10" t="s">
        <v>62</v>
      </c>
      <c r="G4" s="5">
        <v>-1</v>
      </c>
      <c r="H4" s="5">
        <v>0</v>
      </c>
      <c r="I4" s="5">
        <v>-1</v>
      </c>
      <c r="J4" s="5">
        <v>-1</v>
      </c>
      <c r="K4" s="5" t="s">
        <v>299</v>
      </c>
      <c r="L4" s="5" t="s">
        <v>300</v>
      </c>
      <c r="M4" s="5" t="s">
        <v>287</v>
      </c>
    </row>
    <row r="5" spans="1:13">
      <c r="A5" s="5"/>
      <c r="B5" s="5"/>
      <c r="C5" s="10"/>
      <c r="D5" s="10"/>
      <c r="E5" s="10"/>
      <c r="F5" s="10"/>
      <c r="G5" s="5"/>
      <c r="H5" s="5"/>
      <c r="I5" s="5"/>
      <c r="J5" s="5"/>
      <c r="K5" s="5"/>
      <c r="L5" s="5"/>
      <c r="M5" s="5"/>
    </row>
    <row r="6" spans="1:13">
      <c r="A6" s="5"/>
      <c r="B6" s="5"/>
      <c r="C6" s="10"/>
      <c r="D6" s="10"/>
      <c r="E6" s="10"/>
      <c r="F6" s="10"/>
      <c r="G6" s="5"/>
      <c r="H6" s="5"/>
      <c r="I6" s="5"/>
      <c r="J6" s="5"/>
      <c r="K6" s="5"/>
      <c r="L6" s="5"/>
      <c r="M6" s="5"/>
    </row>
    <row r="7" spans="1:13">
      <c r="A7" s="5"/>
      <c r="B7" s="5"/>
      <c r="C7" s="1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60" t="s">
        <v>301</v>
      </c>
      <c r="B12" s="361"/>
      <c r="C12" s="361"/>
      <c r="D12" s="361"/>
      <c r="E12" s="362"/>
      <c r="F12" s="363"/>
      <c r="G12" s="365"/>
      <c r="H12" s="360" t="s">
        <v>289</v>
      </c>
      <c r="I12" s="361"/>
      <c r="J12" s="361"/>
      <c r="K12" s="362"/>
      <c r="L12" s="371"/>
      <c r="M12" s="372"/>
    </row>
    <row r="13" spans="1:13" ht="16.5">
      <c r="A13" s="373" t="s">
        <v>302</v>
      </c>
      <c r="B13" s="373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9" t="s">
        <v>303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5.95" customHeight="1">
      <c r="A2" s="369" t="s">
        <v>304</v>
      </c>
      <c r="B2" s="369" t="s">
        <v>273</v>
      </c>
      <c r="C2" s="369" t="s">
        <v>269</v>
      </c>
      <c r="D2" s="369" t="s">
        <v>270</v>
      </c>
      <c r="E2" s="369" t="s">
        <v>271</v>
      </c>
      <c r="F2" s="369" t="s">
        <v>272</v>
      </c>
      <c r="G2" s="380" t="s">
        <v>305</v>
      </c>
      <c r="H2" s="381"/>
      <c r="I2" s="382"/>
      <c r="J2" s="380" t="s">
        <v>306</v>
      </c>
      <c r="K2" s="381"/>
      <c r="L2" s="382"/>
      <c r="M2" s="380" t="s">
        <v>307</v>
      </c>
      <c r="N2" s="381"/>
      <c r="O2" s="382"/>
      <c r="P2" s="380" t="s">
        <v>308</v>
      </c>
      <c r="Q2" s="381"/>
      <c r="R2" s="382"/>
      <c r="S2" s="381" t="s">
        <v>309</v>
      </c>
      <c r="T2" s="381"/>
      <c r="U2" s="382"/>
      <c r="V2" s="390" t="s">
        <v>310</v>
      </c>
      <c r="W2" s="390" t="s">
        <v>282</v>
      </c>
    </row>
    <row r="3" spans="1:23" s="1" customFormat="1" ht="16.5">
      <c r="A3" s="370"/>
      <c r="B3" s="388"/>
      <c r="C3" s="388"/>
      <c r="D3" s="388"/>
      <c r="E3" s="388"/>
      <c r="F3" s="388"/>
      <c r="G3" s="3" t="s">
        <v>311</v>
      </c>
      <c r="H3" s="3" t="s">
        <v>67</v>
      </c>
      <c r="I3" s="3" t="s">
        <v>273</v>
      </c>
      <c r="J3" s="3" t="s">
        <v>311</v>
      </c>
      <c r="K3" s="3" t="s">
        <v>67</v>
      </c>
      <c r="L3" s="3" t="s">
        <v>273</v>
      </c>
      <c r="M3" s="3" t="s">
        <v>311</v>
      </c>
      <c r="N3" s="3" t="s">
        <v>67</v>
      </c>
      <c r="O3" s="3" t="s">
        <v>273</v>
      </c>
      <c r="P3" s="3" t="s">
        <v>311</v>
      </c>
      <c r="Q3" s="3" t="s">
        <v>67</v>
      </c>
      <c r="R3" s="3" t="s">
        <v>273</v>
      </c>
      <c r="S3" s="3" t="s">
        <v>311</v>
      </c>
      <c r="T3" s="3" t="s">
        <v>67</v>
      </c>
      <c r="U3" s="3" t="s">
        <v>273</v>
      </c>
      <c r="V3" s="391"/>
      <c r="W3" s="391"/>
    </row>
    <row r="4" spans="1:23">
      <c r="A4" s="383" t="s">
        <v>312</v>
      </c>
      <c r="B4" s="386"/>
      <c r="C4" s="386"/>
      <c r="D4" s="386"/>
      <c r="E4" s="386"/>
      <c r="F4" s="38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4"/>
      <c r="B5" s="389"/>
      <c r="C5" s="389"/>
      <c r="D5" s="389"/>
      <c r="E5" s="389"/>
      <c r="F5" s="389"/>
      <c r="G5" s="380" t="s">
        <v>313</v>
      </c>
      <c r="H5" s="381"/>
      <c r="I5" s="382"/>
      <c r="J5" s="380" t="s">
        <v>314</v>
      </c>
      <c r="K5" s="381"/>
      <c r="L5" s="382"/>
      <c r="M5" s="380" t="s">
        <v>315</v>
      </c>
      <c r="N5" s="381"/>
      <c r="O5" s="382"/>
      <c r="P5" s="380" t="s">
        <v>316</v>
      </c>
      <c r="Q5" s="381"/>
      <c r="R5" s="382"/>
      <c r="S5" s="381" t="s">
        <v>317</v>
      </c>
      <c r="T5" s="381"/>
      <c r="U5" s="382"/>
      <c r="V5" s="5"/>
      <c r="W5" s="5"/>
    </row>
    <row r="6" spans="1:23" ht="16.5">
      <c r="A6" s="384"/>
      <c r="B6" s="389"/>
      <c r="C6" s="389"/>
      <c r="D6" s="389"/>
      <c r="E6" s="389"/>
      <c r="F6" s="389"/>
      <c r="G6" s="3" t="s">
        <v>311</v>
      </c>
      <c r="H6" s="3" t="s">
        <v>67</v>
      </c>
      <c r="I6" s="3" t="s">
        <v>273</v>
      </c>
      <c r="J6" s="3" t="s">
        <v>311</v>
      </c>
      <c r="K6" s="3" t="s">
        <v>67</v>
      </c>
      <c r="L6" s="3" t="s">
        <v>273</v>
      </c>
      <c r="M6" s="3" t="s">
        <v>311</v>
      </c>
      <c r="N6" s="3" t="s">
        <v>67</v>
      </c>
      <c r="O6" s="3" t="s">
        <v>273</v>
      </c>
      <c r="P6" s="3" t="s">
        <v>311</v>
      </c>
      <c r="Q6" s="3" t="s">
        <v>67</v>
      </c>
      <c r="R6" s="3" t="s">
        <v>273</v>
      </c>
      <c r="S6" s="3" t="s">
        <v>311</v>
      </c>
      <c r="T6" s="3" t="s">
        <v>67</v>
      </c>
      <c r="U6" s="3" t="s">
        <v>273</v>
      </c>
      <c r="V6" s="5"/>
      <c r="W6" s="5"/>
    </row>
    <row r="7" spans="1:23">
      <c r="A7" s="385"/>
      <c r="B7" s="387"/>
      <c r="C7" s="387"/>
      <c r="D7" s="387"/>
      <c r="E7" s="387"/>
      <c r="F7" s="38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6" t="s">
        <v>318</v>
      </c>
      <c r="B8" s="386"/>
      <c r="C8" s="386"/>
      <c r="D8" s="386"/>
      <c r="E8" s="386"/>
      <c r="F8" s="38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7"/>
      <c r="B9" s="387"/>
      <c r="C9" s="387"/>
      <c r="D9" s="387"/>
      <c r="E9" s="387"/>
      <c r="F9" s="38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6" t="s">
        <v>319</v>
      </c>
      <c r="B10" s="386"/>
      <c r="C10" s="386"/>
      <c r="D10" s="386"/>
      <c r="E10" s="386"/>
      <c r="F10" s="38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7"/>
      <c r="B11" s="387"/>
      <c r="C11" s="387"/>
      <c r="D11" s="387"/>
      <c r="E11" s="387"/>
      <c r="F11" s="38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6" t="s">
        <v>320</v>
      </c>
      <c r="B12" s="386"/>
      <c r="C12" s="386"/>
      <c r="D12" s="386"/>
      <c r="E12" s="386"/>
      <c r="F12" s="38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7"/>
      <c r="B13" s="387"/>
      <c r="C13" s="387"/>
      <c r="D13" s="387"/>
      <c r="E13" s="387"/>
      <c r="F13" s="38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6" t="s">
        <v>321</v>
      </c>
      <c r="B14" s="386"/>
      <c r="C14" s="386"/>
      <c r="D14" s="386"/>
      <c r="E14" s="386"/>
      <c r="F14" s="38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7"/>
      <c r="B15" s="387"/>
      <c r="C15" s="387"/>
      <c r="D15" s="387"/>
      <c r="E15" s="387"/>
      <c r="F15" s="38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60" t="s">
        <v>322</v>
      </c>
      <c r="B17" s="361"/>
      <c r="C17" s="361"/>
      <c r="D17" s="361"/>
      <c r="E17" s="362"/>
      <c r="F17" s="363"/>
      <c r="G17" s="365"/>
      <c r="H17" s="18"/>
      <c r="I17" s="18"/>
      <c r="J17" s="360" t="s">
        <v>323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7"/>
      <c r="W17" s="9"/>
    </row>
    <row r="18" spans="1:23" ht="16.5">
      <c r="A18" s="366" t="s">
        <v>324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9" t="s">
        <v>325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>
      <c r="A2" s="14" t="s">
        <v>326</v>
      </c>
      <c r="B2" s="15" t="s">
        <v>269</v>
      </c>
      <c r="C2" s="15" t="s">
        <v>270</v>
      </c>
      <c r="D2" s="15" t="s">
        <v>271</v>
      </c>
      <c r="E2" s="15" t="s">
        <v>272</v>
      </c>
      <c r="F2" s="15" t="s">
        <v>273</v>
      </c>
      <c r="G2" s="14" t="s">
        <v>327</v>
      </c>
      <c r="H2" s="14" t="s">
        <v>328</v>
      </c>
      <c r="I2" s="14" t="s">
        <v>329</v>
      </c>
      <c r="J2" s="14" t="s">
        <v>328</v>
      </c>
      <c r="K2" s="14" t="s">
        <v>330</v>
      </c>
      <c r="L2" s="14" t="s">
        <v>328</v>
      </c>
      <c r="M2" s="15" t="s">
        <v>310</v>
      </c>
      <c r="N2" s="15" t="s">
        <v>282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326</v>
      </c>
      <c r="B4" s="17" t="s">
        <v>331</v>
      </c>
      <c r="C4" s="17" t="s">
        <v>311</v>
      </c>
      <c r="D4" s="17" t="s">
        <v>271</v>
      </c>
      <c r="E4" s="15" t="s">
        <v>272</v>
      </c>
      <c r="F4" s="15" t="s">
        <v>273</v>
      </c>
      <c r="G4" s="14" t="s">
        <v>327</v>
      </c>
      <c r="H4" s="14" t="s">
        <v>328</v>
      </c>
      <c r="I4" s="14" t="s">
        <v>329</v>
      </c>
      <c r="J4" s="14" t="s">
        <v>328</v>
      </c>
      <c r="K4" s="14" t="s">
        <v>330</v>
      </c>
      <c r="L4" s="14" t="s">
        <v>328</v>
      </c>
      <c r="M4" s="15" t="s">
        <v>310</v>
      </c>
      <c r="N4" s="15" t="s">
        <v>282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60" t="s">
        <v>322</v>
      </c>
      <c r="B11" s="361"/>
      <c r="C11" s="361"/>
      <c r="D11" s="362"/>
      <c r="E11" s="363"/>
      <c r="F11" s="364"/>
      <c r="G11" s="365"/>
      <c r="H11" s="18"/>
      <c r="I11" s="360" t="s">
        <v>323</v>
      </c>
      <c r="J11" s="361"/>
      <c r="K11" s="361"/>
      <c r="L11" s="7"/>
      <c r="M11" s="7"/>
      <c r="N11" s="9"/>
    </row>
    <row r="12" spans="1:14" ht="16.5">
      <c r="A12" s="366" t="s">
        <v>332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5"/>
  <sheetViews>
    <sheetView zoomScale="125" zoomScaleNormal="125" workbookViewId="0">
      <selection activeCell="I13" sqref="I1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4.25" customWidth="1"/>
    <col min="8" max="9" width="14" customWidth="1"/>
    <col min="10" max="10" width="11.5" customWidth="1"/>
  </cols>
  <sheetData>
    <row r="1" spans="1:12" ht="29.25">
      <c r="A1" s="359" t="s">
        <v>333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>
      <c r="A2" s="3" t="s">
        <v>304</v>
      </c>
      <c r="B2" s="4" t="s">
        <v>273</v>
      </c>
      <c r="C2" s="4" t="s">
        <v>269</v>
      </c>
      <c r="D2" s="4" t="s">
        <v>270</v>
      </c>
      <c r="E2" s="4" t="s">
        <v>271</v>
      </c>
      <c r="F2" s="4" t="s">
        <v>272</v>
      </c>
      <c r="G2" s="3" t="s">
        <v>334</v>
      </c>
      <c r="H2" s="3" t="s">
        <v>335</v>
      </c>
      <c r="I2" s="3" t="s">
        <v>336</v>
      </c>
      <c r="J2" s="3" t="s">
        <v>337</v>
      </c>
      <c r="K2" s="4" t="s">
        <v>310</v>
      </c>
      <c r="L2" s="4" t="s">
        <v>282</v>
      </c>
    </row>
    <row r="3" spans="1:12">
      <c r="A3" s="6" t="s">
        <v>312</v>
      </c>
      <c r="B3" s="6" t="s">
        <v>286</v>
      </c>
      <c r="C3" s="10" t="s">
        <v>284</v>
      </c>
      <c r="D3" s="11" t="s">
        <v>285</v>
      </c>
      <c r="E3" s="10" t="s">
        <v>118</v>
      </c>
      <c r="F3" s="10" t="s">
        <v>62</v>
      </c>
      <c r="G3" s="5" t="s">
        <v>338</v>
      </c>
      <c r="H3" s="5" t="s">
        <v>339</v>
      </c>
      <c r="I3" s="5"/>
      <c r="J3" s="5"/>
      <c r="K3" s="5" t="s">
        <v>94</v>
      </c>
      <c r="L3" s="5"/>
    </row>
    <row r="4" spans="1:12">
      <c r="A4" s="6" t="s">
        <v>318</v>
      </c>
      <c r="B4" s="6" t="s">
        <v>286</v>
      </c>
      <c r="C4" s="10" t="s">
        <v>284</v>
      </c>
      <c r="D4" s="11" t="s">
        <v>285</v>
      </c>
      <c r="E4" s="10" t="s">
        <v>118</v>
      </c>
      <c r="F4" s="10" t="s">
        <v>62</v>
      </c>
      <c r="G4" s="5" t="s">
        <v>338</v>
      </c>
      <c r="H4" s="5" t="s">
        <v>339</v>
      </c>
      <c r="I4" s="5"/>
      <c r="J4" s="5"/>
      <c r="K4" s="5" t="s">
        <v>94</v>
      </c>
      <c r="L4" s="5"/>
    </row>
    <row r="5" spans="1:12">
      <c r="A5" s="6" t="s">
        <v>319</v>
      </c>
      <c r="B5" s="6" t="s">
        <v>286</v>
      </c>
      <c r="C5" s="10" t="s">
        <v>284</v>
      </c>
      <c r="D5" s="11" t="s">
        <v>285</v>
      </c>
      <c r="E5" s="10" t="s">
        <v>118</v>
      </c>
      <c r="F5" s="10" t="s">
        <v>62</v>
      </c>
      <c r="G5" s="5" t="s">
        <v>338</v>
      </c>
      <c r="H5" s="5" t="s">
        <v>339</v>
      </c>
      <c r="I5" s="5"/>
      <c r="J5" s="5"/>
      <c r="K5" s="5" t="s">
        <v>94</v>
      </c>
      <c r="L5" s="5"/>
    </row>
    <row r="6" spans="1:12">
      <c r="A6" s="6" t="s">
        <v>320</v>
      </c>
      <c r="B6" s="6" t="s">
        <v>286</v>
      </c>
      <c r="C6" s="10" t="s">
        <v>284</v>
      </c>
      <c r="D6" s="11" t="s">
        <v>285</v>
      </c>
      <c r="E6" s="10" t="s">
        <v>118</v>
      </c>
      <c r="F6" s="10" t="s">
        <v>62</v>
      </c>
      <c r="G6" s="5" t="s">
        <v>338</v>
      </c>
      <c r="H6" s="5" t="s">
        <v>339</v>
      </c>
      <c r="I6" s="5"/>
      <c r="J6" s="5"/>
      <c r="K6" s="5" t="s">
        <v>94</v>
      </c>
      <c r="L6" s="5"/>
    </row>
    <row r="7" spans="1:12">
      <c r="A7" s="6" t="s">
        <v>321</v>
      </c>
      <c r="B7" s="6" t="s">
        <v>286</v>
      </c>
      <c r="C7" s="10" t="s">
        <v>284</v>
      </c>
      <c r="D7" s="11" t="s">
        <v>285</v>
      </c>
      <c r="E7" s="10" t="s">
        <v>118</v>
      </c>
      <c r="F7" s="10" t="s">
        <v>62</v>
      </c>
      <c r="G7" s="5" t="s">
        <v>338</v>
      </c>
      <c r="H7" s="5" t="s">
        <v>339</v>
      </c>
      <c r="I7" s="6"/>
      <c r="J7" s="6"/>
      <c r="K7" s="5" t="s">
        <v>94</v>
      </c>
      <c r="L7" s="6"/>
    </row>
    <row r="8" spans="1:12">
      <c r="A8" s="12"/>
      <c r="B8" s="13"/>
      <c r="C8" s="10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12"/>
      <c r="B9" s="13"/>
      <c r="C9" s="10"/>
      <c r="D9" s="5"/>
      <c r="E9" s="5"/>
      <c r="F9" s="10"/>
      <c r="G9" s="5"/>
      <c r="H9" s="5"/>
      <c r="I9" s="6"/>
      <c r="J9" s="6"/>
      <c r="K9" s="5"/>
      <c r="L9" s="6"/>
    </row>
    <row r="10" spans="1:12">
      <c r="A10" s="12"/>
      <c r="B10" s="13"/>
      <c r="C10" s="10"/>
      <c r="D10" s="5"/>
      <c r="E10" s="5"/>
      <c r="F10" s="10"/>
      <c r="G10" s="5"/>
      <c r="H10" s="5"/>
      <c r="I10" s="6"/>
      <c r="J10" s="6"/>
      <c r="K10" s="5"/>
      <c r="L10" s="6"/>
    </row>
    <row r="11" spans="1:12">
      <c r="A11" s="12"/>
      <c r="B11" s="13"/>
      <c r="C11" s="10"/>
      <c r="D11" s="5"/>
      <c r="E11" s="5"/>
      <c r="F11" s="10"/>
      <c r="G11" s="5"/>
      <c r="H11" s="5"/>
      <c r="I11" s="6"/>
      <c r="J11" s="6"/>
      <c r="K11" s="5"/>
      <c r="L11" s="6"/>
    </row>
    <row r="12" spans="1:12">
      <c r="A12" s="12"/>
      <c r="B12" s="13"/>
      <c r="C12" s="10"/>
      <c r="D12" s="5"/>
      <c r="E12" s="5"/>
      <c r="F12" s="10"/>
      <c r="G12" s="5"/>
      <c r="H12" s="5"/>
      <c r="I12" s="6"/>
      <c r="J12" s="6"/>
      <c r="K12" s="5"/>
      <c r="L12" s="6"/>
    </row>
    <row r="13" spans="1:12">
      <c r="A13" s="12"/>
      <c r="B13" s="13"/>
      <c r="C13" s="10"/>
      <c r="D13" s="5"/>
      <c r="E13" s="5"/>
      <c r="F13" s="10"/>
      <c r="G13" s="5"/>
      <c r="H13" s="5"/>
      <c r="I13" s="6"/>
      <c r="J13" s="6"/>
      <c r="K13" s="5"/>
      <c r="L13" s="6"/>
    </row>
    <row r="14" spans="1:12">
      <c r="A14" s="12"/>
      <c r="B14" s="13"/>
      <c r="C14" s="10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2"/>
      <c r="B15" s="13"/>
      <c r="C15" s="10"/>
      <c r="D15" s="5"/>
      <c r="E15" s="5"/>
      <c r="F15" s="10"/>
      <c r="G15" s="5"/>
      <c r="H15" s="5"/>
      <c r="I15" s="6"/>
      <c r="J15" s="6"/>
      <c r="K15" s="5"/>
      <c r="L15" s="6"/>
    </row>
    <row r="16" spans="1:12">
      <c r="A16" s="12"/>
      <c r="B16" s="13"/>
      <c r="C16" s="10"/>
      <c r="D16" s="5"/>
      <c r="E16" s="5"/>
      <c r="F16" s="10"/>
      <c r="G16" s="5"/>
      <c r="H16" s="5"/>
      <c r="I16" s="6"/>
      <c r="J16" s="6"/>
      <c r="K16" s="5"/>
      <c r="L16" s="6"/>
    </row>
    <row r="17" spans="1:12">
      <c r="A17" s="12"/>
      <c r="B17" s="13"/>
      <c r="C17" s="10"/>
      <c r="D17" s="5"/>
      <c r="E17" s="5"/>
      <c r="F17" s="10"/>
      <c r="G17" s="5"/>
      <c r="H17" s="5"/>
      <c r="I17" s="6"/>
      <c r="J17" s="6"/>
      <c r="K17" s="5"/>
      <c r="L17" s="6"/>
    </row>
    <row r="18" spans="1:12">
      <c r="A18" s="12"/>
      <c r="B18" s="13"/>
      <c r="C18" s="10"/>
      <c r="D18" s="5"/>
      <c r="E18" s="5"/>
      <c r="F18" s="10"/>
      <c r="G18" s="5"/>
      <c r="H18" s="5"/>
      <c r="I18" s="6"/>
      <c r="J18" s="6"/>
      <c r="K18" s="5"/>
      <c r="L18" s="6"/>
    </row>
    <row r="19" spans="1:12">
      <c r="A19" s="12"/>
      <c r="B19" s="13"/>
      <c r="C19" s="10"/>
      <c r="D19" s="5"/>
      <c r="E19" s="5"/>
      <c r="F19" s="10"/>
      <c r="G19" s="5"/>
      <c r="H19" s="5"/>
      <c r="I19" s="6"/>
      <c r="J19" s="6"/>
      <c r="K19" s="5"/>
      <c r="L19" s="6"/>
    </row>
    <row r="20" spans="1:12">
      <c r="A20" s="12"/>
      <c r="B20" s="13"/>
      <c r="C20" s="10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2"/>
      <c r="B21" s="13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2"/>
      <c r="B22" s="13"/>
      <c r="C22" s="10"/>
      <c r="D22" s="5"/>
      <c r="E22" s="5"/>
      <c r="F22" s="10"/>
      <c r="G22" s="5"/>
      <c r="H22" s="5"/>
      <c r="I22" s="6"/>
      <c r="J22" s="6"/>
      <c r="K22" s="5"/>
      <c r="L22" s="6"/>
    </row>
    <row r="23" spans="1:12">
      <c r="A23" s="12"/>
      <c r="B23" s="13"/>
      <c r="C23" s="10"/>
      <c r="D23" s="5"/>
      <c r="E23" s="5"/>
      <c r="F23" s="10"/>
      <c r="G23" s="5"/>
      <c r="H23" s="5"/>
      <c r="I23" s="6"/>
      <c r="J23" s="6"/>
      <c r="K23" s="5"/>
      <c r="L23" s="6"/>
    </row>
    <row r="24" spans="1:12">
      <c r="A24" s="12"/>
      <c r="B24" s="13"/>
      <c r="C24" s="10"/>
      <c r="D24" s="5"/>
      <c r="E24" s="5"/>
      <c r="F24" s="10"/>
      <c r="G24" s="5"/>
      <c r="H24" s="5"/>
      <c r="I24" s="6"/>
      <c r="J24" s="6"/>
      <c r="K24" s="5"/>
      <c r="L24" s="6"/>
    </row>
    <row r="25" spans="1:12">
      <c r="A25" s="12"/>
      <c r="B25" s="13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2"/>
      <c r="B26" s="13"/>
      <c r="C26" s="10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12"/>
      <c r="B27" s="13"/>
      <c r="C27" s="10"/>
      <c r="D27" s="5"/>
      <c r="E27" s="5"/>
      <c r="F27" s="10"/>
      <c r="G27" s="5"/>
      <c r="H27" s="5"/>
      <c r="I27" s="6"/>
      <c r="J27" s="6"/>
      <c r="K27" s="5"/>
      <c r="L27" s="6"/>
    </row>
    <row r="28" spans="1:12">
      <c r="A28" s="12"/>
      <c r="B28" s="13"/>
      <c r="C28" s="10"/>
      <c r="D28" s="5"/>
      <c r="E28" s="5"/>
      <c r="F28" s="10"/>
      <c r="G28" s="5"/>
      <c r="H28" s="5"/>
      <c r="I28" s="6"/>
      <c r="J28" s="6"/>
      <c r="K28" s="5"/>
      <c r="L28" s="6"/>
    </row>
    <row r="29" spans="1:12">
      <c r="A29" s="12"/>
      <c r="B29" s="13"/>
      <c r="C29" s="10"/>
      <c r="D29" s="5"/>
      <c r="E29" s="5"/>
      <c r="F29" s="10"/>
      <c r="G29" s="5"/>
      <c r="H29" s="5"/>
      <c r="I29" s="6"/>
      <c r="J29" s="6"/>
      <c r="K29" s="5"/>
      <c r="L29" s="6"/>
    </row>
    <row r="30" spans="1:12">
      <c r="A30" s="12"/>
      <c r="B30" s="13"/>
      <c r="C30" s="10"/>
      <c r="D30" s="5"/>
      <c r="E30" s="5"/>
      <c r="F30" s="10"/>
      <c r="G30" s="5"/>
      <c r="H30" s="5"/>
      <c r="I30" s="6"/>
      <c r="J30" s="6"/>
      <c r="K30" s="5"/>
      <c r="L30" s="6"/>
    </row>
    <row r="31" spans="1:12">
      <c r="A31" s="12"/>
      <c r="B31" s="13"/>
      <c r="C31" s="10"/>
      <c r="D31" s="5"/>
      <c r="E31" s="5"/>
      <c r="F31" s="10"/>
      <c r="G31" s="5"/>
      <c r="H31" s="5"/>
      <c r="I31" s="6"/>
      <c r="J31" s="6"/>
      <c r="K31" s="5"/>
      <c r="L31" s="6"/>
    </row>
    <row r="32" spans="1:12">
      <c r="A32" s="12"/>
      <c r="B32" s="13"/>
      <c r="C32" s="10"/>
      <c r="D32" s="5"/>
      <c r="E32" s="5"/>
      <c r="F32" s="10"/>
      <c r="G32" s="5"/>
      <c r="H32" s="5"/>
      <c r="I32" s="6"/>
      <c r="J32" s="6"/>
      <c r="K32" s="5"/>
      <c r="L32" s="6"/>
    </row>
    <row r="33" spans="1:12">
      <c r="A33" s="392"/>
      <c r="B33" s="393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s="2" customFormat="1" ht="18.75">
      <c r="A34" s="360" t="s">
        <v>340</v>
      </c>
      <c r="B34" s="361"/>
      <c r="C34" s="361"/>
      <c r="D34" s="361"/>
      <c r="E34" s="362"/>
      <c r="F34" s="363"/>
      <c r="G34" s="365"/>
      <c r="H34" s="360" t="s">
        <v>341</v>
      </c>
      <c r="I34" s="361"/>
      <c r="J34" s="361"/>
      <c r="K34" s="7"/>
      <c r="L34" s="9"/>
    </row>
    <row r="35" spans="1:12" ht="16.5">
      <c r="A35" s="366" t="s">
        <v>342</v>
      </c>
      <c r="B35" s="366"/>
      <c r="C35" s="367"/>
      <c r="D35" s="367"/>
      <c r="E35" s="367"/>
      <c r="F35" s="367"/>
      <c r="G35" s="367"/>
      <c r="H35" s="367"/>
      <c r="I35" s="367"/>
      <c r="J35" s="367"/>
      <c r="K35" s="367"/>
      <c r="L35" s="367"/>
    </row>
  </sheetData>
  <autoFilter ref="A1:L7" xr:uid="{00000000-0009-0000-0000-00000C000000}"/>
  <mergeCells count="6">
    <mergeCell ref="A35:L35"/>
    <mergeCell ref="A1:J1"/>
    <mergeCell ref="A33:B33"/>
    <mergeCell ref="A34:E34"/>
    <mergeCell ref="F34:G34"/>
    <mergeCell ref="H34:J34"/>
  </mergeCells>
  <phoneticPr fontId="35" type="noConversion"/>
  <dataValidations count="1">
    <dataValidation type="list" allowBlank="1" showInputMessage="1" showErrorMessage="1" sqref="L32 L3:L7 L8:L11 L12:L21 L22:L26 L27:L31 L33:L35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9" t="s">
        <v>343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>
      <c r="A2" s="368" t="s">
        <v>268</v>
      </c>
      <c r="B2" s="369" t="s">
        <v>273</v>
      </c>
      <c r="C2" s="369" t="s">
        <v>311</v>
      </c>
      <c r="D2" s="369" t="s">
        <v>271</v>
      </c>
      <c r="E2" s="369" t="s">
        <v>272</v>
      </c>
      <c r="F2" s="3" t="s">
        <v>344</v>
      </c>
      <c r="G2" s="3" t="s">
        <v>293</v>
      </c>
      <c r="H2" s="374" t="s">
        <v>294</v>
      </c>
      <c r="I2" s="378" t="s">
        <v>296</v>
      </c>
    </row>
    <row r="3" spans="1:9" s="1" customFormat="1" ht="16.5">
      <c r="A3" s="368"/>
      <c r="B3" s="370"/>
      <c r="C3" s="370"/>
      <c r="D3" s="370"/>
      <c r="E3" s="370"/>
      <c r="F3" s="3" t="s">
        <v>345</v>
      </c>
      <c r="G3" s="3" t="s">
        <v>297</v>
      </c>
      <c r="H3" s="375"/>
      <c r="I3" s="379"/>
    </row>
    <row r="4" spans="1:9">
      <c r="A4" s="5">
        <v>1</v>
      </c>
      <c r="B4" s="5" t="s">
        <v>346</v>
      </c>
      <c r="C4" s="5" t="s">
        <v>347</v>
      </c>
      <c r="D4" s="5" t="s">
        <v>348</v>
      </c>
      <c r="E4" s="5" t="s">
        <v>349</v>
      </c>
      <c r="F4" s="5">
        <v>0.8</v>
      </c>
      <c r="G4" s="5">
        <v>0.6</v>
      </c>
      <c r="H4" s="5">
        <f>SUM(F4:G4)</f>
        <v>1.4</v>
      </c>
      <c r="I4" s="5" t="s">
        <v>287</v>
      </c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60" t="s">
        <v>322</v>
      </c>
      <c r="B12" s="361"/>
      <c r="C12" s="361"/>
      <c r="D12" s="362"/>
      <c r="E12" s="8"/>
      <c r="F12" s="360" t="s">
        <v>323</v>
      </c>
      <c r="G12" s="361"/>
      <c r="H12" s="362"/>
      <c r="I12" s="9"/>
    </row>
    <row r="13" spans="1:9" ht="16.5">
      <c r="A13" s="366" t="s">
        <v>350</v>
      </c>
      <c r="B13" s="366"/>
      <c r="C13" s="367"/>
      <c r="D13" s="367"/>
      <c r="E13" s="367"/>
      <c r="F13" s="367"/>
      <c r="G13" s="367"/>
      <c r="H13" s="367"/>
      <c r="I13" s="3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3 I4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6">
        <v>13</v>
      </c>
      <c r="D5" s="6">
        <v>0</v>
      </c>
      <c r="E5" s="6">
        <v>1</v>
      </c>
      <c r="F5" s="157">
        <v>0</v>
      </c>
      <c r="G5" s="157">
        <v>1</v>
      </c>
      <c r="H5" s="6">
        <v>1</v>
      </c>
      <c r="I5" s="163">
        <v>2</v>
      </c>
    </row>
    <row r="6" spans="2:9" ht="27.95" customHeight="1">
      <c r="B6" s="156" t="s">
        <v>44</v>
      </c>
      <c r="C6" s="6">
        <v>20</v>
      </c>
      <c r="D6" s="6">
        <v>0</v>
      </c>
      <c r="E6" s="6">
        <v>1</v>
      </c>
      <c r="F6" s="157">
        <v>1</v>
      </c>
      <c r="G6" s="157">
        <v>2</v>
      </c>
      <c r="H6" s="6">
        <v>2</v>
      </c>
      <c r="I6" s="163">
        <v>3</v>
      </c>
    </row>
    <row r="7" spans="2:9" ht="27.95" customHeight="1">
      <c r="B7" s="156" t="s">
        <v>45</v>
      </c>
      <c r="C7" s="6">
        <v>32</v>
      </c>
      <c r="D7" s="6">
        <v>0</v>
      </c>
      <c r="E7" s="6">
        <v>1</v>
      </c>
      <c r="F7" s="157">
        <v>2</v>
      </c>
      <c r="G7" s="157">
        <v>3</v>
      </c>
      <c r="H7" s="6">
        <v>3</v>
      </c>
      <c r="I7" s="163">
        <v>4</v>
      </c>
    </row>
    <row r="8" spans="2:9" ht="27.95" customHeight="1">
      <c r="B8" s="156" t="s">
        <v>46</v>
      </c>
      <c r="C8" s="6">
        <v>50</v>
      </c>
      <c r="D8" s="6">
        <v>1</v>
      </c>
      <c r="E8" s="6">
        <v>2</v>
      </c>
      <c r="F8" s="157">
        <v>3</v>
      </c>
      <c r="G8" s="157">
        <v>4</v>
      </c>
      <c r="H8" s="6">
        <v>5</v>
      </c>
      <c r="I8" s="163">
        <v>6</v>
      </c>
    </row>
    <row r="9" spans="2:9" ht="27.95" customHeight="1">
      <c r="B9" s="156" t="s">
        <v>47</v>
      </c>
      <c r="C9" s="6">
        <v>80</v>
      </c>
      <c r="D9" s="6">
        <v>2</v>
      </c>
      <c r="E9" s="6">
        <v>3</v>
      </c>
      <c r="F9" s="157">
        <v>5</v>
      </c>
      <c r="G9" s="157">
        <v>6</v>
      </c>
      <c r="H9" s="6">
        <v>7</v>
      </c>
      <c r="I9" s="163">
        <v>8</v>
      </c>
    </row>
    <row r="10" spans="2:9" ht="27.95" customHeight="1">
      <c r="B10" s="156" t="s">
        <v>48</v>
      </c>
      <c r="C10" s="6">
        <v>125</v>
      </c>
      <c r="D10" s="6">
        <v>3</v>
      </c>
      <c r="E10" s="6">
        <v>4</v>
      </c>
      <c r="F10" s="157">
        <v>7</v>
      </c>
      <c r="G10" s="157">
        <v>8</v>
      </c>
      <c r="H10" s="6">
        <v>10</v>
      </c>
      <c r="I10" s="163">
        <v>11</v>
      </c>
    </row>
    <row r="11" spans="2:9" ht="27.95" customHeight="1">
      <c r="B11" s="156" t="s">
        <v>49</v>
      </c>
      <c r="C11" s="6">
        <v>200</v>
      </c>
      <c r="D11" s="6">
        <v>5</v>
      </c>
      <c r="E11" s="6">
        <v>6</v>
      </c>
      <c r="F11" s="157">
        <v>10</v>
      </c>
      <c r="G11" s="157">
        <v>11</v>
      </c>
      <c r="H11" s="6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24" zoomScale="125" zoomScaleNormal="125" workbookViewId="0">
      <selection activeCell="H16" sqref="H16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7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75" t="s">
        <v>57</v>
      </c>
      <c r="I2" s="187" t="s">
        <v>56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78" t="s">
        <v>61</v>
      </c>
      <c r="B4" s="195" t="s">
        <v>62</v>
      </c>
      <c r="C4" s="196"/>
      <c r="D4" s="197" t="s">
        <v>63</v>
      </c>
      <c r="E4" s="198"/>
      <c r="F4" s="199">
        <v>45143</v>
      </c>
      <c r="G4" s="200"/>
      <c r="H4" s="197" t="s">
        <v>64</v>
      </c>
      <c r="I4" s="198"/>
      <c r="J4" s="94" t="s">
        <v>65</v>
      </c>
      <c r="K4" s="107" t="s">
        <v>66</v>
      </c>
    </row>
    <row r="5" spans="1:11" ht="14.25">
      <c r="A5" s="82" t="s">
        <v>67</v>
      </c>
      <c r="B5" s="195" t="s">
        <v>68</v>
      </c>
      <c r="C5" s="196"/>
      <c r="D5" s="197" t="s">
        <v>69</v>
      </c>
      <c r="E5" s="198"/>
      <c r="F5" s="199">
        <v>45133</v>
      </c>
      <c r="G5" s="200"/>
      <c r="H5" s="197" t="s">
        <v>70</v>
      </c>
      <c r="I5" s="198"/>
      <c r="J5" s="94" t="s">
        <v>65</v>
      </c>
      <c r="K5" s="107" t="s">
        <v>66</v>
      </c>
    </row>
    <row r="6" spans="1:11" ht="14.25">
      <c r="A6" s="78" t="s">
        <v>71</v>
      </c>
      <c r="B6" s="79">
        <v>1</v>
      </c>
      <c r="C6" s="80">
        <v>8</v>
      </c>
      <c r="D6" s="82" t="s">
        <v>72</v>
      </c>
      <c r="E6" s="96"/>
      <c r="F6" s="199">
        <v>45137</v>
      </c>
      <c r="G6" s="200"/>
      <c r="H6" s="197" t="s">
        <v>73</v>
      </c>
      <c r="I6" s="198"/>
      <c r="J6" s="94" t="s">
        <v>65</v>
      </c>
      <c r="K6" s="107" t="s">
        <v>66</v>
      </c>
    </row>
    <row r="7" spans="1:11" ht="14.25">
      <c r="A7" s="78" t="s">
        <v>74</v>
      </c>
      <c r="B7" s="201" t="s">
        <v>75</v>
      </c>
      <c r="C7" s="202"/>
      <c r="D7" s="82" t="s">
        <v>76</v>
      </c>
      <c r="E7" s="95"/>
      <c r="F7" s="199">
        <v>45143</v>
      </c>
      <c r="G7" s="200"/>
      <c r="H7" s="197" t="s">
        <v>77</v>
      </c>
      <c r="I7" s="198"/>
      <c r="J7" s="94" t="s">
        <v>65</v>
      </c>
      <c r="K7" s="107" t="s">
        <v>66</v>
      </c>
    </row>
    <row r="8" spans="1:11" ht="14.25">
      <c r="A8" s="87" t="s">
        <v>78</v>
      </c>
      <c r="B8" s="203"/>
      <c r="C8" s="204"/>
      <c r="D8" s="205" t="s">
        <v>79</v>
      </c>
      <c r="E8" s="206"/>
      <c r="F8" s="207">
        <v>45143</v>
      </c>
      <c r="G8" s="208"/>
      <c r="H8" s="205" t="s">
        <v>80</v>
      </c>
      <c r="I8" s="206"/>
      <c r="J8" s="97" t="s">
        <v>65</v>
      </c>
      <c r="K8" s="109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82" t="s">
        <v>89</v>
      </c>
      <c r="B12" s="93" t="s">
        <v>84</v>
      </c>
      <c r="C12" s="94" t="s">
        <v>85</v>
      </c>
      <c r="D12" s="95"/>
      <c r="E12" s="96" t="s">
        <v>90</v>
      </c>
      <c r="F12" s="93" t="s">
        <v>84</v>
      </c>
      <c r="G12" s="94" t="s">
        <v>85</v>
      </c>
      <c r="H12" s="94" t="s">
        <v>87</v>
      </c>
      <c r="I12" s="96" t="s">
        <v>91</v>
      </c>
      <c r="J12" s="93" t="s">
        <v>84</v>
      </c>
      <c r="K12" s="107" t="s">
        <v>85</v>
      </c>
    </row>
    <row r="13" spans="1:11" ht="14.25">
      <c r="A13" s="82" t="s">
        <v>92</v>
      </c>
      <c r="B13" s="93" t="s">
        <v>84</v>
      </c>
      <c r="C13" s="94" t="s">
        <v>85</v>
      </c>
      <c r="D13" s="95"/>
      <c r="E13" s="96" t="s">
        <v>93</v>
      </c>
      <c r="F13" s="94" t="s">
        <v>94</v>
      </c>
      <c r="G13" s="94" t="s">
        <v>95</v>
      </c>
      <c r="H13" s="94" t="s">
        <v>87</v>
      </c>
      <c r="I13" s="96" t="s">
        <v>96</v>
      </c>
      <c r="J13" s="93" t="s">
        <v>84</v>
      </c>
      <c r="K13" s="107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85" t="s">
        <v>102</v>
      </c>
      <c r="B17" s="94" t="s">
        <v>94</v>
      </c>
      <c r="C17" s="94" t="s">
        <v>95</v>
      </c>
      <c r="D17" s="79"/>
      <c r="E17" s="102" t="s">
        <v>103</v>
      </c>
      <c r="F17" s="94" t="s">
        <v>94</v>
      </c>
      <c r="G17" s="94" t="s">
        <v>95</v>
      </c>
      <c r="H17" s="140"/>
      <c r="I17" s="102" t="s">
        <v>104</v>
      </c>
      <c r="J17" s="94" t="s">
        <v>94</v>
      </c>
      <c r="K17" s="107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102" t="s">
        <v>109</v>
      </c>
      <c r="C21" s="102" t="s">
        <v>110</v>
      </c>
      <c r="D21" s="102" t="s">
        <v>111</v>
      </c>
      <c r="E21" s="102" t="s">
        <v>112</v>
      </c>
      <c r="F21" s="102" t="s">
        <v>113</v>
      </c>
      <c r="G21" s="102" t="s">
        <v>114</v>
      </c>
      <c r="H21" s="102" t="s">
        <v>115</v>
      </c>
      <c r="I21" s="102" t="s">
        <v>116</v>
      </c>
      <c r="J21" s="102"/>
      <c r="K21" s="110" t="s">
        <v>117</v>
      </c>
    </row>
    <row r="22" spans="1:22" ht="16.5" customHeight="1">
      <c r="A22" s="86" t="s">
        <v>118</v>
      </c>
      <c r="B22" s="142">
        <v>1</v>
      </c>
      <c r="C22" s="142">
        <v>1</v>
      </c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>
        <v>1</v>
      </c>
      <c r="J22" s="142"/>
      <c r="K22" s="151"/>
    </row>
    <row r="23" spans="1:22" ht="16.5" customHeight="1">
      <c r="A23" s="86"/>
      <c r="B23" s="142"/>
      <c r="C23" s="142"/>
      <c r="D23" s="142"/>
      <c r="E23" s="142"/>
      <c r="F23" s="142"/>
      <c r="G23" s="142"/>
      <c r="H23" s="142"/>
      <c r="I23" s="142"/>
      <c r="J23" s="142"/>
      <c r="K23" s="152"/>
    </row>
    <row r="24" spans="1:22" ht="16.5" customHeight="1">
      <c r="A24" s="86"/>
      <c r="B24" s="142"/>
      <c r="C24" s="142"/>
      <c r="D24" s="142"/>
      <c r="E24" s="142"/>
      <c r="F24" s="142"/>
      <c r="G24" s="142"/>
      <c r="H24" s="142"/>
      <c r="I24" s="142"/>
      <c r="J24" s="142"/>
      <c r="K24" s="152"/>
    </row>
    <row r="25" spans="1:22" ht="16.5" customHeight="1">
      <c r="A25" s="86"/>
      <c r="B25" s="142"/>
      <c r="C25" s="142"/>
      <c r="D25" s="142"/>
      <c r="E25" s="142"/>
      <c r="F25" s="142"/>
      <c r="G25" s="142"/>
      <c r="H25" s="142"/>
      <c r="I25" s="142"/>
      <c r="J25" s="142"/>
      <c r="K25" s="128"/>
    </row>
    <row r="26" spans="1:22" ht="16.5" customHeight="1">
      <c r="A26" s="86"/>
      <c r="B26" s="142"/>
      <c r="C26" s="142"/>
      <c r="D26" s="142"/>
      <c r="E26" s="142"/>
      <c r="F26" s="142"/>
      <c r="G26" s="142"/>
      <c r="H26" s="142"/>
      <c r="I26" s="142"/>
      <c r="J26" s="142"/>
      <c r="K26" s="128"/>
    </row>
    <row r="27" spans="1:22" ht="16.5" customHeight="1">
      <c r="A27" s="86"/>
      <c r="B27" s="142"/>
      <c r="C27" s="142"/>
      <c r="D27" s="142"/>
      <c r="E27" s="142"/>
      <c r="F27" s="142"/>
      <c r="G27" s="142"/>
      <c r="H27" s="142"/>
      <c r="I27" s="142"/>
      <c r="J27" s="142"/>
      <c r="K27" s="128"/>
    </row>
    <row r="28" spans="1:22" ht="16.5" customHeight="1">
      <c r="A28" s="86"/>
      <c r="B28" s="142"/>
      <c r="C28" s="142"/>
      <c r="D28" s="142"/>
      <c r="E28" s="142"/>
      <c r="F28" s="142"/>
      <c r="G28" s="142"/>
      <c r="H28" s="142"/>
      <c r="I28" s="142"/>
      <c r="J28" s="142"/>
      <c r="K28" s="128"/>
    </row>
    <row r="29" spans="1:22" ht="18" customHeight="1">
      <c r="A29" s="222" t="s">
        <v>119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120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121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122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123</v>
      </c>
      <c r="B34" s="235"/>
      <c r="C34" s="94" t="s">
        <v>65</v>
      </c>
      <c r="D34" s="94" t="s">
        <v>66</v>
      </c>
      <c r="E34" s="236" t="s">
        <v>124</v>
      </c>
      <c r="F34" s="237"/>
      <c r="G34" s="237"/>
      <c r="H34" s="237"/>
      <c r="I34" s="237"/>
      <c r="J34" s="237"/>
      <c r="K34" s="238"/>
    </row>
    <row r="35" spans="1:11" ht="14.25">
      <c r="A35" s="239" t="s">
        <v>125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126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127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128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129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130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6" t="s">
        <v>131</v>
      </c>
      <c r="B45" s="133" t="s">
        <v>94</v>
      </c>
      <c r="C45" s="133" t="s">
        <v>95</v>
      </c>
      <c r="D45" s="133" t="s">
        <v>87</v>
      </c>
      <c r="E45" s="138" t="s">
        <v>132</v>
      </c>
      <c r="F45" s="133" t="s">
        <v>94</v>
      </c>
      <c r="G45" s="133" t="s">
        <v>95</v>
      </c>
      <c r="H45" s="133" t="s">
        <v>87</v>
      </c>
      <c r="I45" s="138" t="s">
        <v>133</v>
      </c>
      <c r="J45" s="133" t="s">
        <v>94</v>
      </c>
      <c r="K45" s="149" t="s">
        <v>95</v>
      </c>
    </row>
    <row r="46" spans="1:11" ht="14.25">
      <c r="A46" s="85" t="s">
        <v>86</v>
      </c>
      <c r="B46" s="94" t="s">
        <v>94</v>
      </c>
      <c r="C46" s="94" t="s">
        <v>95</v>
      </c>
      <c r="D46" s="94" t="s">
        <v>87</v>
      </c>
      <c r="E46" s="102" t="s">
        <v>93</v>
      </c>
      <c r="F46" s="94" t="s">
        <v>94</v>
      </c>
      <c r="G46" s="94" t="s">
        <v>95</v>
      </c>
      <c r="H46" s="94" t="s">
        <v>87</v>
      </c>
      <c r="I46" s="102" t="s">
        <v>104</v>
      </c>
      <c r="J46" s="94" t="s">
        <v>94</v>
      </c>
      <c r="K46" s="107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134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135</v>
      </c>
      <c r="B50" s="249" t="s">
        <v>136</v>
      </c>
      <c r="C50" s="249"/>
      <c r="D50" s="144" t="s">
        <v>137</v>
      </c>
      <c r="E50" s="145" t="s">
        <v>138</v>
      </c>
      <c r="F50" s="146" t="s">
        <v>139</v>
      </c>
      <c r="G50" s="147">
        <v>45135</v>
      </c>
      <c r="H50" s="250" t="s">
        <v>140</v>
      </c>
      <c r="I50" s="251"/>
      <c r="J50" s="252" t="s">
        <v>141</v>
      </c>
      <c r="K50" s="253"/>
    </row>
    <row r="51" spans="1:11" ht="14.25">
      <c r="A51" s="239" t="s">
        <v>142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135</v>
      </c>
      <c r="B53" s="249" t="s">
        <v>136</v>
      </c>
      <c r="C53" s="249"/>
      <c r="D53" s="144" t="s">
        <v>137</v>
      </c>
      <c r="E53" s="148"/>
      <c r="F53" s="146" t="s">
        <v>143</v>
      </c>
      <c r="G53" s="147"/>
      <c r="H53" s="250" t="s">
        <v>140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workbookViewId="0">
      <selection activeCell="G13" sqref="G13"/>
    </sheetView>
  </sheetViews>
  <sheetFormatPr defaultColWidth="9" defaultRowHeight="26.1" customHeight="1"/>
  <cols>
    <col min="1" max="1" width="11.25" style="20" customWidth="1"/>
    <col min="2" max="7" width="12.375" style="20" customWidth="1"/>
    <col min="8" max="9" width="13.75" style="20" customWidth="1"/>
    <col min="10" max="10" width="3.25" style="20" customWidth="1"/>
    <col min="11" max="16" width="12.375" style="20" customWidth="1"/>
    <col min="17" max="16384" width="9" style="20"/>
  </cols>
  <sheetData>
    <row r="1" spans="1:16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29.1" customHeight="1">
      <c r="A2" s="21" t="s">
        <v>61</v>
      </c>
      <c r="B2" s="259" t="s">
        <v>62</v>
      </c>
      <c r="C2" s="259"/>
      <c r="D2" s="22" t="s">
        <v>67</v>
      </c>
      <c r="E2" s="260" t="s">
        <v>145</v>
      </c>
      <c r="F2" s="261"/>
      <c r="G2" s="261"/>
      <c r="H2" s="261"/>
      <c r="I2" s="262"/>
      <c r="J2" s="267"/>
      <c r="K2" s="37" t="s">
        <v>57</v>
      </c>
      <c r="L2" s="263" t="s">
        <v>56</v>
      </c>
      <c r="M2" s="263"/>
      <c r="N2" s="263"/>
      <c r="O2" s="263"/>
      <c r="P2" s="263"/>
    </row>
    <row r="3" spans="1:16" ht="29.1" customHeight="1">
      <c r="A3" s="265" t="s">
        <v>146</v>
      </c>
      <c r="B3" s="264" t="s">
        <v>147</v>
      </c>
      <c r="C3" s="264"/>
      <c r="D3" s="264"/>
      <c r="E3" s="264"/>
      <c r="F3" s="264"/>
      <c r="G3" s="264"/>
      <c r="H3" s="264"/>
      <c r="I3" s="264"/>
      <c r="J3" s="268"/>
      <c r="K3" s="264" t="s">
        <v>148</v>
      </c>
      <c r="L3" s="264"/>
      <c r="M3" s="264"/>
      <c r="N3" s="264"/>
      <c r="O3" s="264"/>
      <c r="P3" s="264"/>
    </row>
    <row r="4" spans="1:16" ht="29.1" customHeight="1">
      <c r="A4" s="266"/>
      <c r="B4" s="23" t="s">
        <v>109</v>
      </c>
      <c r="C4" s="23" t="s">
        <v>110</v>
      </c>
      <c r="D4" s="23" t="s">
        <v>111</v>
      </c>
      <c r="E4" s="23" t="s">
        <v>112</v>
      </c>
      <c r="F4" s="24" t="s">
        <v>113</v>
      </c>
      <c r="G4" s="23" t="s">
        <v>114</v>
      </c>
      <c r="H4" s="23" t="s">
        <v>115</v>
      </c>
      <c r="I4" s="23" t="s">
        <v>116</v>
      </c>
      <c r="J4" s="268"/>
      <c r="K4" s="130" t="s">
        <v>111</v>
      </c>
      <c r="L4" s="130" t="s">
        <v>111</v>
      </c>
      <c r="M4" s="130" t="s">
        <v>111</v>
      </c>
      <c r="N4" s="130"/>
      <c r="O4" s="130" t="s">
        <v>149</v>
      </c>
      <c r="P4" s="130" t="s">
        <v>150</v>
      </c>
    </row>
    <row r="5" spans="1:16" ht="29.1" customHeight="1">
      <c r="A5" s="266"/>
      <c r="B5" s="23" t="s">
        <v>151</v>
      </c>
      <c r="C5" s="23" t="s">
        <v>152</v>
      </c>
      <c r="D5" s="23" t="s">
        <v>153</v>
      </c>
      <c r="E5" s="23" t="s">
        <v>154</v>
      </c>
      <c r="F5" s="24" t="s">
        <v>155</v>
      </c>
      <c r="G5" s="23" t="s">
        <v>156</v>
      </c>
      <c r="H5" s="23" t="s">
        <v>157</v>
      </c>
      <c r="I5" s="23" t="s">
        <v>158</v>
      </c>
      <c r="J5" s="268"/>
      <c r="K5" s="38" t="s">
        <v>118</v>
      </c>
      <c r="L5" s="38" t="s">
        <v>118</v>
      </c>
      <c r="M5" s="38" t="s">
        <v>118</v>
      </c>
      <c r="N5" s="38"/>
      <c r="O5" s="38" t="s">
        <v>118</v>
      </c>
      <c r="P5" s="38" t="s">
        <v>118</v>
      </c>
    </row>
    <row r="6" spans="1:16" ht="29.1" customHeight="1">
      <c r="A6" s="25" t="s">
        <v>159</v>
      </c>
      <c r="B6" s="26">
        <f>C6-1</f>
        <v>63</v>
      </c>
      <c r="C6" s="26">
        <f>D6-1</f>
        <v>64</v>
      </c>
      <c r="D6" s="26">
        <f>E6-1</f>
        <v>65</v>
      </c>
      <c r="E6" s="26">
        <f>F6-2</f>
        <v>66</v>
      </c>
      <c r="F6" s="26">
        <v>68</v>
      </c>
      <c r="G6" s="26">
        <f>F6+2</f>
        <v>70</v>
      </c>
      <c r="H6" s="26">
        <f>G6+2</f>
        <v>72</v>
      </c>
      <c r="I6" s="26">
        <f>H6+1</f>
        <v>73</v>
      </c>
      <c r="J6" s="268"/>
      <c r="K6" s="39" t="s">
        <v>160</v>
      </c>
      <c r="L6" s="39" t="s">
        <v>160</v>
      </c>
      <c r="M6" s="32" t="s">
        <v>160</v>
      </c>
      <c r="N6" s="39"/>
      <c r="O6" s="32" t="s">
        <v>160</v>
      </c>
      <c r="P6" s="32" t="s">
        <v>161</v>
      </c>
    </row>
    <row r="7" spans="1:16" ht="29.1" customHeight="1">
      <c r="A7" s="25" t="s">
        <v>162</v>
      </c>
      <c r="B7" s="26">
        <f t="shared" ref="B7:E8" si="0">C7-4</f>
        <v>92</v>
      </c>
      <c r="C7" s="26">
        <f t="shared" si="0"/>
        <v>96</v>
      </c>
      <c r="D7" s="26">
        <f t="shared" si="0"/>
        <v>100</v>
      </c>
      <c r="E7" s="26">
        <f t="shared" si="0"/>
        <v>104</v>
      </c>
      <c r="F7" s="26">
        <v>108</v>
      </c>
      <c r="G7" s="26">
        <f>F7+4</f>
        <v>112</v>
      </c>
      <c r="H7" s="26">
        <f>G7+4</f>
        <v>116</v>
      </c>
      <c r="I7" s="26">
        <f>H7+6</f>
        <v>122</v>
      </c>
      <c r="J7" s="268"/>
      <c r="K7" s="32" t="s">
        <v>163</v>
      </c>
      <c r="L7" s="39" t="s">
        <v>164</v>
      </c>
      <c r="M7" s="39" t="s">
        <v>163</v>
      </c>
      <c r="N7" s="39"/>
      <c r="O7" s="39" t="s">
        <v>163</v>
      </c>
      <c r="P7" s="39" t="s">
        <v>164</v>
      </c>
    </row>
    <row r="8" spans="1:16" ht="29.1" customHeight="1">
      <c r="A8" s="25" t="s">
        <v>165</v>
      </c>
      <c r="B8" s="26">
        <f t="shared" si="0"/>
        <v>90</v>
      </c>
      <c r="C8" s="26">
        <f t="shared" si="0"/>
        <v>94</v>
      </c>
      <c r="D8" s="26">
        <f t="shared" si="0"/>
        <v>98</v>
      </c>
      <c r="E8" s="26">
        <f t="shared" si="0"/>
        <v>102</v>
      </c>
      <c r="F8" s="26">
        <v>106</v>
      </c>
      <c r="G8" s="26">
        <f>F8+4</f>
        <v>110</v>
      </c>
      <c r="H8" s="26">
        <f>G8+5</f>
        <v>115</v>
      </c>
      <c r="I8" s="26">
        <f>H8+6</f>
        <v>121</v>
      </c>
      <c r="J8" s="268"/>
      <c r="K8" s="32" t="s">
        <v>164</v>
      </c>
      <c r="L8" s="32" t="s">
        <v>163</v>
      </c>
      <c r="M8" s="32" t="s">
        <v>164</v>
      </c>
      <c r="N8" s="32"/>
      <c r="O8" s="32" t="s">
        <v>163</v>
      </c>
      <c r="P8" s="32" t="s">
        <v>160</v>
      </c>
    </row>
    <row r="9" spans="1:16" ht="29.1" customHeight="1">
      <c r="A9" s="25" t="s">
        <v>166</v>
      </c>
      <c r="B9" s="26">
        <f>C9-1.2</f>
        <v>41.199999999999989</v>
      </c>
      <c r="C9" s="26">
        <f>D9-1.2</f>
        <v>42.399999999999991</v>
      </c>
      <c r="D9" s="26">
        <f>E9-1.2</f>
        <v>43.599999999999994</v>
      </c>
      <c r="E9" s="26">
        <f>F9-1.2</f>
        <v>44.8</v>
      </c>
      <c r="F9" s="26">
        <v>46</v>
      </c>
      <c r="G9" s="26">
        <f>F9+1.2</f>
        <v>47.2</v>
      </c>
      <c r="H9" s="26">
        <f>G9+1.2</f>
        <v>48.400000000000006</v>
      </c>
      <c r="I9" s="26">
        <f>H9+1.4</f>
        <v>49.800000000000004</v>
      </c>
      <c r="J9" s="268"/>
      <c r="K9" s="39" t="s">
        <v>167</v>
      </c>
      <c r="L9" s="32" t="s">
        <v>167</v>
      </c>
      <c r="M9" s="32" t="s">
        <v>168</v>
      </c>
      <c r="N9" s="32"/>
      <c r="O9" s="32" t="s">
        <v>168</v>
      </c>
      <c r="P9" s="32" t="s">
        <v>168</v>
      </c>
    </row>
    <row r="10" spans="1:16" ht="29.1" customHeight="1">
      <c r="A10" s="25" t="s">
        <v>169</v>
      </c>
      <c r="B10" s="26">
        <f>C10-0.5</f>
        <v>19</v>
      </c>
      <c r="C10" s="26">
        <f>D10-0.5</f>
        <v>19.5</v>
      </c>
      <c r="D10" s="26">
        <f>E10-0.5</f>
        <v>20</v>
      </c>
      <c r="E10" s="26">
        <f>F10-0.5</f>
        <v>20.5</v>
      </c>
      <c r="F10" s="26">
        <v>21</v>
      </c>
      <c r="G10" s="26">
        <f t="shared" ref="G10:I10" si="1">F10+0.5</f>
        <v>21.5</v>
      </c>
      <c r="H10" s="26">
        <f t="shared" si="1"/>
        <v>22</v>
      </c>
      <c r="I10" s="26">
        <f t="shared" si="1"/>
        <v>22.5</v>
      </c>
      <c r="J10" s="268"/>
      <c r="K10" s="32" t="s">
        <v>167</v>
      </c>
      <c r="L10" s="39" t="s">
        <v>164</v>
      </c>
      <c r="M10" s="39" t="s">
        <v>167</v>
      </c>
      <c r="N10" s="39"/>
      <c r="O10" s="39" t="s">
        <v>167</v>
      </c>
      <c r="P10" s="39" t="s">
        <v>160</v>
      </c>
    </row>
    <row r="11" spans="1:16" ht="29.1" customHeight="1">
      <c r="A11" s="25" t="s">
        <v>170</v>
      </c>
      <c r="B11" s="26">
        <f t="shared" ref="B11:E12" si="2">C11-0.7</f>
        <v>16.700000000000003</v>
      </c>
      <c r="C11" s="26">
        <f t="shared" si="2"/>
        <v>17.400000000000002</v>
      </c>
      <c r="D11" s="26">
        <f t="shared" si="2"/>
        <v>18.100000000000001</v>
      </c>
      <c r="E11" s="26">
        <f t="shared" si="2"/>
        <v>18.8</v>
      </c>
      <c r="F11" s="26">
        <v>19.5</v>
      </c>
      <c r="G11" s="26">
        <f>F11+0.7</f>
        <v>20.2</v>
      </c>
      <c r="H11" s="26">
        <f>G11+0.7</f>
        <v>20.9</v>
      </c>
      <c r="I11" s="26">
        <f>H11+0.95</f>
        <v>21.849999999999998</v>
      </c>
      <c r="J11" s="268"/>
      <c r="K11" s="32" t="s">
        <v>161</v>
      </c>
      <c r="L11" s="32" t="s">
        <v>161</v>
      </c>
      <c r="M11" s="32" t="s">
        <v>163</v>
      </c>
      <c r="N11" s="32"/>
      <c r="O11" s="32" t="s">
        <v>163</v>
      </c>
      <c r="P11" s="32" t="s">
        <v>163</v>
      </c>
    </row>
    <row r="12" spans="1:16" ht="29.1" customHeight="1">
      <c r="A12" s="25" t="s">
        <v>171</v>
      </c>
      <c r="B12" s="26">
        <f t="shared" si="2"/>
        <v>14.200000000000003</v>
      </c>
      <c r="C12" s="26">
        <f t="shared" si="2"/>
        <v>14.900000000000002</v>
      </c>
      <c r="D12" s="26">
        <f t="shared" si="2"/>
        <v>15.600000000000001</v>
      </c>
      <c r="E12" s="26">
        <f t="shared" si="2"/>
        <v>16.3</v>
      </c>
      <c r="F12" s="26">
        <v>17</v>
      </c>
      <c r="G12" s="26">
        <f>F12+0.7</f>
        <v>17.7</v>
      </c>
      <c r="H12" s="26">
        <f>G12+0.7</f>
        <v>18.399999999999999</v>
      </c>
      <c r="I12" s="26">
        <f>H12+0.95</f>
        <v>19.349999999999998</v>
      </c>
      <c r="J12" s="268"/>
      <c r="K12" s="32" t="s">
        <v>167</v>
      </c>
      <c r="L12" s="32" t="s">
        <v>172</v>
      </c>
      <c r="M12" s="32" t="s">
        <v>167</v>
      </c>
      <c r="N12" s="32"/>
      <c r="O12" s="32" t="s">
        <v>172</v>
      </c>
      <c r="P12" s="32" t="s">
        <v>164</v>
      </c>
    </row>
    <row r="13" spans="1:16" ht="29.1" customHeight="1">
      <c r="A13" s="27"/>
      <c r="B13" s="28"/>
      <c r="C13" s="29"/>
      <c r="D13" s="30"/>
      <c r="E13" s="30"/>
      <c r="F13" s="30"/>
      <c r="G13" s="29"/>
      <c r="H13" s="29"/>
      <c r="I13" s="40"/>
      <c r="J13" s="268"/>
      <c r="K13" s="32"/>
      <c r="L13" s="32"/>
      <c r="M13" s="32"/>
      <c r="N13" s="32"/>
      <c r="O13" s="32"/>
      <c r="P13" s="32"/>
    </row>
    <row r="14" spans="1:16" ht="29.1" customHeight="1">
      <c r="A14" s="27"/>
      <c r="B14" s="28"/>
      <c r="C14" s="29"/>
      <c r="D14" s="30"/>
      <c r="E14" s="30"/>
      <c r="F14" s="30"/>
      <c r="G14" s="29"/>
      <c r="H14" s="29"/>
      <c r="I14" s="40"/>
      <c r="J14" s="268"/>
      <c r="K14" s="32"/>
      <c r="L14" s="32"/>
      <c r="M14" s="32"/>
      <c r="N14" s="32"/>
      <c r="O14" s="32"/>
      <c r="P14" s="32"/>
    </row>
    <row r="15" spans="1:16" ht="29.1" customHeight="1">
      <c r="A15" s="31"/>
      <c r="B15" s="32"/>
      <c r="C15" s="32"/>
      <c r="D15" s="32"/>
      <c r="E15" s="32"/>
      <c r="F15" s="32"/>
      <c r="G15" s="32"/>
      <c r="H15" s="32"/>
      <c r="I15" s="32"/>
      <c r="J15" s="268"/>
      <c r="K15" s="32"/>
      <c r="L15" s="32"/>
      <c r="M15" s="32"/>
      <c r="N15" s="32"/>
      <c r="O15" s="32"/>
      <c r="P15" s="32"/>
    </row>
    <row r="16" spans="1:16" ht="29.1" customHeight="1">
      <c r="A16" s="33"/>
      <c r="B16" s="34"/>
      <c r="C16" s="34"/>
      <c r="D16" s="34"/>
      <c r="E16" s="34"/>
      <c r="F16" s="34"/>
      <c r="G16" s="34"/>
      <c r="H16" s="34"/>
      <c r="I16" s="34"/>
      <c r="J16" s="269"/>
      <c r="K16" s="41"/>
      <c r="L16" s="41"/>
      <c r="M16" s="32"/>
      <c r="N16" s="41"/>
      <c r="O16" s="41"/>
      <c r="P16" s="41"/>
    </row>
    <row r="17" spans="1:16" ht="14.25">
      <c r="A17" s="35" t="s">
        <v>124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16" ht="14.25">
      <c r="A18" s="20" t="s">
        <v>173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6" ht="14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5" t="s">
        <v>174</v>
      </c>
      <c r="L19" s="42"/>
      <c r="M19" s="35" t="s">
        <v>175</v>
      </c>
      <c r="N19" s="35"/>
      <c r="O19" s="35" t="s">
        <v>176</v>
      </c>
      <c r="P19" s="35"/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A18" sqref="A18:K18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2.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270" t="s">
        <v>177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>
      <c r="A2" s="98" t="s">
        <v>53</v>
      </c>
      <c r="B2" s="271" t="s">
        <v>178</v>
      </c>
      <c r="C2" s="271"/>
      <c r="D2" s="111" t="s">
        <v>61</v>
      </c>
      <c r="E2" s="112" t="s">
        <v>62</v>
      </c>
      <c r="F2" s="113" t="s">
        <v>179</v>
      </c>
      <c r="G2" s="195" t="s">
        <v>68</v>
      </c>
      <c r="H2" s="196"/>
      <c r="I2" s="99" t="s">
        <v>57</v>
      </c>
      <c r="J2" s="272" t="s">
        <v>56</v>
      </c>
      <c r="K2" s="273"/>
    </row>
    <row r="3" spans="1:11">
      <c r="A3" s="114" t="s">
        <v>74</v>
      </c>
      <c r="B3" s="274" t="s">
        <v>75</v>
      </c>
      <c r="C3" s="274"/>
      <c r="D3" s="115" t="s">
        <v>180</v>
      </c>
      <c r="E3" s="275">
        <v>45143</v>
      </c>
      <c r="F3" s="276"/>
      <c r="G3" s="276"/>
      <c r="H3" s="277" t="s">
        <v>181</v>
      </c>
      <c r="I3" s="277"/>
      <c r="J3" s="277"/>
      <c r="K3" s="278"/>
    </row>
    <row r="4" spans="1:11">
      <c r="A4" s="100" t="s">
        <v>71</v>
      </c>
      <c r="B4" s="79">
        <v>1</v>
      </c>
      <c r="C4" s="79">
        <v>8</v>
      </c>
      <c r="D4" s="101" t="s">
        <v>182</v>
      </c>
      <c r="E4" s="276" t="s">
        <v>183</v>
      </c>
      <c r="F4" s="276"/>
      <c r="G4" s="276"/>
      <c r="H4" s="235" t="s">
        <v>184</v>
      </c>
      <c r="I4" s="235"/>
      <c r="J4" s="124" t="s">
        <v>65</v>
      </c>
      <c r="K4" s="128" t="s">
        <v>66</v>
      </c>
    </row>
    <row r="5" spans="1:11">
      <c r="A5" s="100" t="s">
        <v>185</v>
      </c>
      <c r="B5" s="274">
        <v>1</v>
      </c>
      <c r="C5" s="274"/>
      <c r="D5" s="115" t="s">
        <v>186</v>
      </c>
      <c r="E5" s="115" t="s">
        <v>187</v>
      </c>
      <c r="F5" s="115" t="s">
        <v>188</v>
      </c>
      <c r="G5" s="115" t="s">
        <v>183</v>
      </c>
      <c r="H5" s="235" t="s">
        <v>189</v>
      </c>
      <c r="I5" s="235"/>
      <c r="J5" s="124" t="s">
        <v>65</v>
      </c>
      <c r="K5" s="128" t="s">
        <v>66</v>
      </c>
    </row>
    <row r="6" spans="1:11">
      <c r="A6" s="116" t="s">
        <v>190</v>
      </c>
      <c r="B6" s="203" t="s">
        <v>191</v>
      </c>
      <c r="C6" s="203"/>
      <c r="D6" s="117" t="s">
        <v>192</v>
      </c>
      <c r="E6" s="118"/>
      <c r="F6" s="119" t="s">
        <v>75</v>
      </c>
      <c r="G6" s="117"/>
      <c r="H6" s="279" t="s">
        <v>193</v>
      </c>
      <c r="I6" s="279"/>
      <c r="J6" s="119" t="s">
        <v>65</v>
      </c>
      <c r="K6" s="129" t="s">
        <v>66</v>
      </c>
    </row>
    <row r="7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194</v>
      </c>
      <c r="B8" s="113" t="s">
        <v>195</v>
      </c>
      <c r="C8" s="113" t="s">
        <v>196</v>
      </c>
      <c r="D8" s="113" t="s">
        <v>197</v>
      </c>
      <c r="E8" s="113" t="s">
        <v>198</v>
      </c>
      <c r="F8" s="113" t="s">
        <v>199</v>
      </c>
      <c r="G8" s="280" t="s">
        <v>78</v>
      </c>
      <c r="H8" s="281"/>
      <c r="I8" s="281"/>
      <c r="J8" s="281"/>
      <c r="K8" s="282"/>
    </row>
    <row r="9" spans="1:11">
      <c r="A9" s="234" t="s">
        <v>200</v>
      </c>
      <c r="B9" s="235"/>
      <c r="C9" s="124" t="s">
        <v>65</v>
      </c>
      <c r="D9" s="124" t="s">
        <v>66</v>
      </c>
      <c r="E9" s="115" t="s">
        <v>201</v>
      </c>
      <c r="F9" s="125" t="s">
        <v>202</v>
      </c>
      <c r="G9" s="283"/>
      <c r="H9" s="284"/>
      <c r="I9" s="284"/>
      <c r="J9" s="284"/>
      <c r="K9" s="285"/>
    </row>
    <row r="10" spans="1:11">
      <c r="A10" s="234" t="s">
        <v>203</v>
      </c>
      <c r="B10" s="235"/>
      <c r="C10" s="124" t="s">
        <v>65</v>
      </c>
      <c r="D10" s="124" t="s">
        <v>66</v>
      </c>
      <c r="E10" s="115" t="s">
        <v>204</v>
      </c>
      <c r="F10" s="125" t="s">
        <v>205</v>
      </c>
      <c r="G10" s="283" t="s">
        <v>206</v>
      </c>
      <c r="H10" s="284"/>
      <c r="I10" s="284"/>
      <c r="J10" s="284"/>
      <c r="K10" s="285"/>
    </row>
    <row r="11" spans="1:11">
      <c r="A11" s="286" t="s">
        <v>207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>
      <c r="A12" s="114" t="s">
        <v>88</v>
      </c>
      <c r="B12" s="124" t="s">
        <v>84</v>
      </c>
      <c r="C12" s="124" t="s">
        <v>85</v>
      </c>
      <c r="D12" s="125"/>
      <c r="E12" s="115" t="s">
        <v>86</v>
      </c>
      <c r="F12" s="124" t="s">
        <v>84</v>
      </c>
      <c r="G12" s="124" t="s">
        <v>85</v>
      </c>
      <c r="H12" s="124"/>
      <c r="I12" s="115" t="s">
        <v>208</v>
      </c>
      <c r="J12" s="124" t="s">
        <v>84</v>
      </c>
      <c r="K12" s="128" t="s">
        <v>85</v>
      </c>
    </row>
    <row r="13" spans="1:11">
      <c r="A13" s="114" t="s">
        <v>91</v>
      </c>
      <c r="B13" s="124" t="s">
        <v>84</v>
      </c>
      <c r="C13" s="124" t="s">
        <v>85</v>
      </c>
      <c r="D13" s="125"/>
      <c r="E13" s="115" t="s">
        <v>96</v>
      </c>
      <c r="F13" s="124" t="s">
        <v>84</v>
      </c>
      <c r="G13" s="124" t="s">
        <v>85</v>
      </c>
      <c r="H13" s="124"/>
      <c r="I13" s="115" t="s">
        <v>209</v>
      </c>
      <c r="J13" s="124" t="s">
        <v>84</v>
      </c>
      <c r="K13" s="128" t="s">
        <v>85</v>
      </c>
    </row>
    <row r="14" spans="1:11">
      <c r="A14" s="116" t="s">
        <v>210</v>
      </c>
      <c r="B14" s="119" t="s">
        <v>84</v>
      </c>
      <c r="C14" s="119" t="s">
        <v>85</v>
      </c>
      <c r="D14" s="118"/>
      <c r="E14" s="117" t="s">
        <v>211</v>
      </c>
      <c r="F14" s="119" t="s">
        <v>84</v>
      </c>
      <c r="G14" s="119" t="s">
        <v>85</v>
      </c>
      <c r="H14" s="119"/>
      <c r="I14" s="117" t="s">
        <v>212</v>
      </c>
      <c r="J14" s="119" t="s">
        <v>84</v>
      </c>
      <c r="K14" s="129" t="s">
        <v>85</v>
      </c>
    </row>
    <row r="15" spans="1:11">
      <c r="A15" s="120"/>
      <c r="B15" s="122"/>
      <c r="C15" s="122"/>
      <c r="D15" s="121"/>
      <c r="E15" s="120"/>
      <c r="F15" s="122"/>
      <c r="G15" s="122"/>
      <c r="H15" s="122"/>
      <c r="I15" s="120"/>
      <c r="J15" s="122"/>
      <c r="K15" s="122"/>
    </row>
    <row r="16" spans="1:11">
      <c r="A16" s="289" t="s">
        <v>213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>
      <c r="A17" s="234" t="s">
        <v>214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92"/>
    </row>
    <row r="18" spans="1:11">
      <c r="A18" s="234" t="s">
        <v>215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92"/>
    </row>
    <row r="19" spans="1:11">
      <c r="A19" s="293" t="s">
        <v>216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spans="1:1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>
      <c r="A21" s="296"/>
      <c r="B21" s="297"/>
      <c r="C21" s="297"/>
      <c r="D21" s="297"/>
      <c r="E21" s="297"/>
      <c r="F21" s="297"/>
      <c r="G21" s="297"/>
      <c r="H21" s="297"/>
      <c r="I21" s="297"/>
      <c r="J21" s="297"/>
      <c r="K21" s="298"/>
    </row>
    <row r="22" spans="1:11">
      <c r="A22" s="296"/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>
      <c r="A23" s="299"/>
      <c r="B23" s="300"/>
      <c r="C23" s="300"/>
      <c r="D23" s="300"/>
      <c r="E23" s="300"/>
      <c r="F23" s="300"/>
      <c r="G23" s="300"/>
      <c r="H23" s="300"/>
      <c r="I23" s="300"/>
      <c r="J23" s="300"/>
      <c r="K23" s="301"/>
    </row>
    <row r="24" spans="1:11">
      <c r="A24" s="234" t="s">
        <v>123</v>
      </c>
      <c r="B24" s="235"/>
      <c r="C24" s="124" t="s">
        <v>65</v>
      </c>
      <c r="D24" s="124" t="s">
        <v>66</v>
      </c>
      <c r="E24" s="277"/>
      <c r="F24" s="277"/>
      <c r="G24" s="277"/>
      <c r="H24" s="277"/>
      <c r="I24" s="277"/>
      <c r="J24" s="277"/>
      <c r="K24" s="278"/>
    </row>
    <row r="25" spans="1:11">
      <c r="A25" s="126" t="s">
        <v>217</v>
      </c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50.1" customHeight="1">
      <c r="A26" s="304"/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spans="1:11" ht="21.95" customHeight="1">
      <c r="A27" s="305" t="s">
        <v>218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2"/>
    </row>
    <row r="28" spans="1:11" ht="14.1" customHeight="1">
      <c r="A28" s="306" t="s">
        <v>219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8"/>
    </row>
    <row r="29" spans="1:11">
      <c r="A29" s="306" t="s">
        <v>220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11">
      <c r="A30" s="306" t="s">
        <v>221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08"/>
    </row>
    <row r="31" spans="1:11">
      <c r="A31" s="306" t="s">
        <v>222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8"/>
    </row>
    <row r="32" spans="1:1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23.1" customHeight="1">
      <c r="A33" s="306"/>
      <c r="B33" s="307"/>
      <c r="C33" s="307"/>
      <c r="D33" s="307"/>
      <c r="E33" s="307"/>
      <c r="F33" s="307"/>
      <c r="G33" s="307"/>
      <c r="H33" s="307"/>
      <c r="I33" s="307"/>
      <c r="J33" s="307"/>
      <c r="K33" s="308"/>
    </row>
    <row r="34" spans="1:11" ht="23.1" customHeight="1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298"/>
    </row>
    <row r="35" spans="1:11" ht="23.1" customHeight="1">
      <c r="A35" s="309"/>
      <c r="B35" s="297"/>
      <c r="C35" s="297"/>
      <c r="D35" s="297"/>
      <c r="E35" s="297"/>
      <c r="F35" s="297"/>
      <c r="G35" s="297"/>
      <c r="H35" s="297"/>
      <c r="I35" s="297"/>
      <c r="J35" s="297"/>
      <c r="K35" s="298"/>
    </row>
    <row r="36" spans="1:11" ht="23.1" customHeight="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18.75" customHeight="1">
      <c r="A37" s="313" t="s">
        <v>223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18.75" customHeight="1">
      <c r="A38" s="234" t="s">
        <v>224</v>
      </c>
      <c r="B38" s="235"/>
      <c r="C38" s="235"/>
      <c r="D38" s="277" t="s">
        <v>225</v>
      </c>
      <c r="E38" s="277"/>
      <c r="F38" s="316" t="s">
        <v>226</v>
      </c>
      <c r="G38" s="317"/>
      <c r="H38" s="235" t="s">
        <v>227</v>
      </c>
      <c r="I38" s="235"/>
      <c r="J38" s="235" t="s">
        <v>228</v>
      </c>
      <c r="K38" s="292"/>
    </row>
    <row r="39" spans="1:11" ht="18.75" customHeight="1">
      <c r="A39" s="100" t="s">
        <v>124</v>
      </c>
      <c r="B39" s="235" t="s">
        <v>229</v>
      </c>
      <c r="C39" s="235"/>
      <c r="D39" s="235"/>
      <c r="E39" s="235"/>
      <c r="F39" s="235"/>
      <c r="G39" s="235"/>
      <c r="H39" s="235"/>
      <c r="I39" s="235"/>
      <c r="J39" s="235"/>
      <c r="K39" s="292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92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92"/>
    </row>
    <row r="42" spans="1:11" ht="32.1" customHeight="1">
      <c r="A42" s="116" t="s">
        <v>135</v>
      </c>
      <c r="B42" s="318" t="s">
        <v>230</v>
      </c>
      <c r="C42" s="318"/>
      <c r="D42" s="117" t="s">
        <v>231</v>
      </c>
      <c r="E42" s="118" t="s">
        <v>232</v>
      </c>
      <c r="F42" s="117" t="s">
        <v>139</v>
      </c>
      <c r="G42" s="127">
        <v>45142</v>
      </c>
      <c r="H42" s="319" t="s">
        <v>140</v>
      </c>
      <c r="I42" s="319"/>
      <c r="J42" s="318" t="s">
        <v>141</v>
      </c>
      <c r="K42" s="32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321" t="s">
        <v>233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>
      <c r="A2" s="74" t="s">
        <v>53</v>
      </c>
      <c r="B2" s="185"/>
      <c r="C2" s="185"/>
      <c r="D2" s="186" t="s">
        <v>55</v>
      </c>
      <c r="E2" s="186"/>
      <c r="F2" s="185"/>
      <c r="G2" s="185"/>
      <c r="H2" s="75" t="s">
        <v>57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78" t="s">
        <v>61</v>
      </c>
      <c r="B4" s="274"/>
      <c r="C4" s="322"/>
      <c r="D4" s="197" t="s">
        <v>63</v>
      </c>
      <c r="E4" s="198"/>
      <c r="F4" s="199"/>
      <c r="G4" s="200"/>
      <c r="H4" s="197" t="s">
        <v>234</v>
      </c>
      <c r="I4" s="198"/>
      <c r="J4" s="94" t="s">
        <v>65</v>
      </c>
      <c r="K4" s="107" t="s">
        <v>66</v>
      </c>
    </row>
    <row r="5" spans="1:11" ht="16.5" customHeight="1">
      <c r="A5" s="82" t="s">
        <v>67</v>
      </c>
      <c r="B5" s="276"/>
      <c r="C5" s="323"/>
      <c r="D5" s="197" t="s">
        <v>235</v>
      </c>
      <c r="E5" s="198"/>
      <c r="F5" s="274"/>
      <c r="G5" s="322"/>
      <c r="H5" s="197" t="s">
        <v>236</v>
      </c>
      <c r="I5" s="198"/>
      <c r="J5" s="94" t="s">
        <v>65</v>
      </c>
      <c r="K5" s="107" t="s">
        <v>66</v>
      </c>
    </row>
    <row r="6" spans="1:11" ht="16.5" customHeight="1">
      <c r="A6" s="78" t="s">
        <v>71</v>
      </c>
      <c r="B6" s="83"/>
      <c r="C6" s="84"/>
      <c r="D6" s="197" t="s">
        <v>237</v>
      </c>
      <c r="E6" s="198"/>
      <c r="F6" s="274"/>
      <c r="G6" s="322"/>
      <c r="H6" s="324" t="s">
        <v>238</v>
      </c>
      <c r="I6" s="325"/>
      <c r="J6" s="325"/>
      <c r="K6" s="326"/>
    </row>
    <row r="7" spans="1:11" ht="16.5" customHeight="1">
      <c r="A7" s="78" t="s">
        <v>74</v>
      </c>
      <c r="B7" s="274"/>
      <c r="C7" s="322"/>
      <c r="D7" s="78" t="s">
        <v>239</v>
      </c>
      <c r="E7" s="81"/>
      <c r="F7" s="274"/>
      <c r="G7" s="322"/>
      <c r="H7" s="327"/>
      <c r="I7" s="195"/>
      <c r="J7" s="195"/>
      <c r="K7" s="196"/>
    </row>
    <row r="8" spans="1:11" ht="16.5" customHeight="1">
      <c r="A8" s="87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328" t="s">
        <v>207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spans="1:11" ht="16.5" customHeight="1">
      <c r="A10" s="88" t="s">
        <v>83</v>
      </c>
      <c r="B10" s="89" t="s">
        <v>84</v>
      </c>
      <c r="C10" s="90" t="s">
        <v>85</v>
      </c>
      <c r="D10" s="91"/>
      <c r="E10" s="92" t="s">
        <v>88</v>
      </c>
      <c r="F10" s="89" t="s">
        <v>84</v>
      </c>
      <c r="G10" s="90" t="s">
        <v>85</v>
      </c>
      <c r="H10" s="89"/>
      <c r="I10" s="92" t="s">
        <v>86</v>
      </c>
      <c r="J10" s="89" t="s">
        <v>84</v>
      </c>
      <c r="K10" s="108" t="s">
        <v>85</v>
      </c>
    </row>
    <row r="11" spans="1:11" ht="16.5" customHeight="1">
      <c r="A11" s="82" t="s">
        <v>89</v>
      </c>
      <c r="B11" s="93" t="s">
        <v>84</v>
      </c>
      <c r="C11" s="94" t="s">
        <v>85</v>
      </c>
      <c r="D11" s="95"/>
      <c r="E11" s="96" t="s">
        <v>91</v>
      </c>
      <c r="F11" s="93" t="s">
        <v>84</v>
      </c>
      <c r="G11" s="94" t="s">
        <v>85</v>
      </c>
      <c r="H11" s="93"/>
      <c r="I11" s="96" t="s">
        <v>96</v>
      </c>
      <c r="J11" s="93" t="s">
        <v>84</v>
      </c>
      <c r="K11" s="107" t="s">
        <v>85</v>
      </c>
    </row>
    <row r="12" spans="1:11" ht="16.5" customHeight="1">
      <c r="A12" s="205" t="s">
        <v>124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329" t="s">
        <v>240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spans="1:11" ht="16.5" customHeight="1">
      <c r="A14" s="330"/>
      <c r="B14" s="331"/>
      <c r="C14" s="331"/>
      <c r="D14" s="331"/>
      <c r="E14" s="331"/>
      <c r="F14" s="331"/>
      <c r="G14" s="331"/>
      <c r="H14" s="331"/>
      <c r="I14" s="290"/>
      <c r="J14" s="290"/>
      <c r="K14" s="291"/>
    </row>
    <row r="15" spans="1:11" ht="16.5" customHeight="1">
      <c r="A15" s="296"/>
      <c r="B15" s="297"/>
      <c r="C15" s="297"/>
      <c r="D15" s="332"/>
      <c r="E15" s="333"/>
      <c r="F15" s="297"/>
      <c r="G15" s="297"/>
      <c r="H15" s="332"/>
      <c r="I15" s="316"/>
      <c r="J15" s="334"/>
      <c r="K15" s="335"/>
    </row>
    <row r="16" spans="1:11" ht="16.5" customHeight="1">
      <c r="A16" s="336"/>
      <c r="B16" s="337"/>
      <c r="C16" s="337"/>
      <c r="D16" s="337"/>
      <c r="E16" s="337"/>
      <c r="F16" s="337"/>
      <c r="G16" s="337"/>
      <c r="H16" s="337"/>
      <c r="I16" s="337"/>
      <c r="J16" s="337"/>
      <c r="K16" s="338"/>
    </row>
    <row r="17" spans="1:11" ht="16.5" customHeight="1">
      <c r="A17" s="329" t="s">
        <v>241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spans="1:11" ht="16.5" customHeight="1">
      <c r="A18" s="330"/>
      <c r="B18" s="331"/>
      <c r="C18" s="331"/>
      <c r="D18" s="331"/>
      <c r="E18" s="331"/>
      <c r="F18" s="331"/>
      <c r="G18" s="331"/>
      <c r="H18" s="331"/>
      <c r="I18" s="290"/>
      <c r="J18" s="290"/>
      <c r="K18" s="291"/>
    </row>
    <row r="19" spans="1:11" ht="16.5" customHeight="1">
      <c r="A19" s="296"/>
      <c r="B19" s="297"/>
      <c r="C19" s="297"/>
      <c r="D19" s="332"/>
      <c r="E19" s="333"/>
      <c r="F19" s="297"/>
      <c r="G19" s="297"/>
      <c r="H19" s="332"/>
      <c r="I19" s="316"/>
      <c r="J19" s="334"/>
      <c r="K19" s="335"/>
    </row>
    <row r="20" spans="1:11" ht="16.5" customHeight="1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ht="16.5" customHeight="1">
      <c r="A21" s="339" t="s">
        <v>121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</row>
    <row r="22" spans="1:11" ht="16.5" customHeight="1">
      <c r="A22" s="289" t="s">
        <v>122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>
      <c r="A23" s="234" t="s">
        <v>123</v>
      </c>
      <c r="B23" s="235"/>
      <c r="C23" s="94" t="s">
        <v>65</v>
      </c>
      <c r="D23" s="94" t="s">
        <v>66</v>
      </c>
      <c r="E23" s="277"/>
      <c r="F23" s="277"/>
      <c r="G23" s="277"/>
      <c r="H23" s="277"/>
      <c r="I23" s="277"/>
      <c r="J23" s="277"/>
      <c r="K23" s="278"/>
    </row>
    <row r="24" spans="1:11" ht="16.5" customHeight="1">
      <c r="A24" s="197" t="s">
        <v>242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ht="16.5" customHeight="1">
      <c r="A26" s="328" t="s">
        <v>130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spans="1:11" ht="16.5" customHeight="1">
      <c r="A27" s="76" t="s">
        <v>131</v>
      </c>
      <c r="B27" s="90" t="s">
        <v>94</v>
      </c>
      <c r="C27" s="90" t="s">
        <v>95</v>
      </c>
      <c r="D27" s="90" t="s">
        <v>87</v>
      </c>
      <c r="E27" s="77" t="s">
        <v>132</v>
      </c>
      <c r="F27" s="90" t="s">
        <v>94</v>
      </c>
      <c r="G27" s="90" t="s">
        <v>95</v>
      </c>
      <c r="H27" s="90" t="s">
        <v>87</v>
      </c>
      <c r="I27" s="77" t="s">
        <v>133</v>
      </c>
      <c r="J27" s="90" t="s">
        <v>94</v>
      </c>
      <c r="K27" s="108" t="s">
        <v>95</v>
      </c>
    </row>
    <row r="28" spans="1:11" ht="16.5" customHeight="1">
      <c r="A28" s="85" t="s">
        <v>86</v>
      </c>
      <c r="B28" s="94" t="s">
        <v>94</v>
      </c>
      <c r="C28" s="94" t="s">
        <v>95</v>
      </c>
      <c r="D28" s="94" t="s">
        <v>87</v>
      </c>
      <c r="E28" s="102" t="s">
        <v>93</v>
      </c>
      <c r="F28" s="94" t="s">
        <v>94</v>
      </c>
      <c r="G28" s="94" t="s">
        <v>95</v>
      </c>
      <c r="H28" s="94" t="s">
        <v>87</v>
      </c>
      <c r="I28" s="102" t="s">
        <v>104</v>
      </c>
      <c r="J28" s="94" t="s">
        <v>94</v>
      </c>
      <c r="K28" s="107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92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28" t="s">
        <v>243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</row>
    <row r="32" spans="1:11" ht="17.25" customHeight="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129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28" t="s">
        <v>244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</row>
    <row r="45" spans="1:11" ht="18" customHeight="1">
      <c r="A45" s="286" t="s">
        <v>124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42"/>
    </row>
    <row r="48" spans="1:11" ht="21" customHeight="1">
      <c r="A48" s="103" t="s">
        <v>135</v>
      </c>
      <c r="B48" s="346" t="s">
        <v>136</v>
      </c>
      <c r="C48" s="346"/>
      <c r="D48" s="104" t="s">
        <v>137</v>
      </c>
      <c r="E48" s="105"/>
      <c r="F48" s="104" t="s">
        <v>139</v>
      </c>
      <c r="G48" s="106"/>
      <c r="H48" s="347" t="s">
        <v>140</v>
      </c>
      <c r="I48" s="347"/>
      <c r="J48" s="346"/>
      <c r="K48" s="348"/>
    </row>
    <row r="49" spans="1:11" ht="16.5" customHeight="1">
      <c r="A49" s="212" t="s">
        <v>142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</row>
    <row r="51" spans="1:11" ht="16.5" customHeight="1">
      <c r="A51" s="352"/>
      <c r="B51" s="353"/>
      <c r="C51" s="353"/>
      <c r="D51" s="353"/>
      <c r="E51" s="353"/>
      <c r="F51" s="353"/>
      <c r="G51" s="353"/>
      <c r="H51" s="353"/>
      <c r="I51" s="353"/>
      <c r="J51" s="353"/>
      <c r="K51" s="354"/>
    </row>
    <row r="52" spans="1:11" ht="21" customHeight="1">
      <c r="A52" s="103" t="s">
        <v>135</v>
      </c>
      <c r="B52" s="346" t="s">
        <v>136</v>
      </c>
      <c r="C52" s="346"/>
      <c r="D52" s="104" t="s">
        <v>137</v>
      </c>
      <c r="E52" s="104"/>
      <c r="F52" s="104" t="s">
        <v>139</v>
      </c>
      <c r="G52" s="104"/>
      <c r="H52" s="347" t="s">
        <v>140</v>
      </c>
      <c r="I52" s="347"/>
      <c r="J52" s="355"/>
      <c r="K52" s="35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1" t="s">
        <v>61</v>
      </c>
      <c r="B2" s="259"/>
      <c r="C2" s="259"/>
      <c r="D2" s="22" t="s">
        <v>67</v>
      </c>
      <c r="E2" s="259"/>
      <c r="F2" s="259"/>
      <c r="G2" s="259"/>
      <c r="H2" s="267"/>
      <c r="I2" s="61" t="s">
        <v>57</v>
      </c>
      <c r="J2" s="259"/>
      <c r="K2" s="259"/>
      <c r="L2" s="259"/>
      <c r="M2" s="259"/>
      <c r="N2" s="357"/>
    </row>
    <row r="3" spans="1:14" ht="29.1" customHeight="1">
      <c r="A3" s="265" t="s">
        <v>146</v>
      </c>
      <c r="B3" s="264" t="s">
        <v>147</v>
      </c>
      <c r="C3" s="264"/>
      <c r="D3" s="264"/>
      <c r="E3" s="264"/>
      <c r="F3" s="264"/>
      <c r="G3" s="264"/>
      <c r="H3" s="268"/>
      <c r="I3" s="264" t="s">
        <v>148</v>
      </c>
      <c r="J3" s="264"/>
      <c r="K3" s="264"/>
      <c r="L3" s="264"/>
      <c r="M3" s="264"/>
      <c r="N3" s="358"/>
    </row>
    <row r="4" spans="1:14" ht="29.1" customHeight="1">
      <c r="A4" s="265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68"/>
      <c r="I4" s="33" t="s">
        <v>245</v>
      </c>
      <c r="J4" s="33" t="s">
        <v>246</v>
      </c>
      <c r="K4" s="33"/>
      <c r="L4" s="33"/>
      <c r="M4" s="33"/>
      <c r="N4" s="62"/>
    </row>
    <row r="5" spans="1:14" ht="29.1" customHeight="1">
      <c r="A5" s="265"/>
      <c r="B5" s="45"/>
      <c r="C5" s="45"/>
      <c r="D5" s="44"/>
      <c r="E5" s="45"/>
      <c r="F5" s="45"/>
      <c r="G5" s="45"/>
      <c r="H5" s="268"/>
      <c r="I5" s="63"/>
      <c r="J5" s="63"/>
      <c r="K5" s="63"/>
      <c r="L5" s="63"/>
      <c r="M5" s="63"/>
      <c r="N5" s="64"/>
    </row>
    <row r="6" spans="1:14" ht="29.1" customHeight="1">
      <c r="A6" s="46"/>
      <c r="B6" s="45"/>
      <c r="C6" s="45"/>
      <c r="D6" s="47"/>
      <c r="E6" s="45"/>
      <c r="F6" s="45"/>
      <c r="G6" s="45"/>
      <c r="H6" s="268"/>
      <c r="I6" s="39"/>
      <c r="J6" s="39"/>
      <c r="K6" s="39"/>
      <c r="L6" s="39"/>
      <c r="M6" s="39"/>
      <c r="N6" s="65"/>
    </row>
    <row r="7" spans="1:14" ht="29.1" customHeight="1">
      <c r="A7" s="46"/>
      <c r="B7" s="45"/>
      <c r="C7" s="45"/>
      <c r="D7" s="47"/>
      <c r="E7" s="45"/>
      <c r="F7" s="45"/>
      <c r="G7" s="45"/>
      <c r="H7" s="268"/>
      <c r="I7" s="32"/>
      <c r="J7" s="32"/>
      <c r="K7" s="32"/>
      <c r="L7" s="32"/>
      <c r="M7" s="32"/>
      <c r="N7" s="66"/>
    </row>
    <row r="8" spans="1:14" ht="29.1" customHeight="1">
      <c r="A8" s="46"/>
      <c r="B8" s="45"/>
      <c r="C8" s="45"/>
      <c r="D8" s="47"/>
      <c r="E8" s="45"/>
      <c r="F8" s="45"/>
      <c r="G8" s="45"/>
      <c r="H8" s="268"/>
      <c r="I8" s="32"/>
      <c r="J8" s="32"/>
      <c r="K8" s="32"/>
      <c r="L8" s="32"/>
      <c r="M8" s="32"/>
      <c r="N8" s="67"/>
    </row>
    <row r="9" spans="1:14" ht="29.1" customHeight="1">
      <c r="A9" s="46"/>
      <c r="B9" s="45"/>
      <c r="C9" s="45"/>
      <c r="D9" s="47"/>
      <c r="E9" s="45"/>
      <c r="F9" s="45"/>
      <c r="G9" s="45"/>
      <c r="H9" s="268"/>
      <c r="I9" s="39"/>
      <c r="J9" s="39"/>
      <c r="K9" s="39"/>
      <c r="L9" s="39"/>
      <c r="M9" s="39"/>
      <c r="N9" s="68"/>
    </row>
    <row r="10" spans="1:14" ht="29.1" customHeight="1">
      <c r="A10" s="46"/>
      <c r="B10" s="45"/>
      <c r="C10" s="45"/>
      <c r="D10" s="47"/>
      <c r="E10" s="45"/>
      <c r="F10" s="45"/>
      <c r="G10" s="45"/>
      <c r="H10" s="268"/>
      <c r="I10" s="32"/>
      <c r="J10" s="32"/>
      <c r="K10" s="32"/>
      <c r="L10" s="32"/>
      <c r="M10" s="32"/>
      <c r="N10" s="67"/>
    </row>
    <row r="11" spans="1:14" ht="29.1" customHeight="1">
      <c r="A11" s="46"/>
      <c r="B11" s="45"/>
      <c r="C11" s="45"/>
      <c r="D11" s="47"/>
      <c r="E11" s="45"/>
      <c r="F11" s="45"/>
      <c r="G11" s="45"/>
      <c r="H11" s="268"/>
      <c r="I11" s="32"/>
      <c r="J11" s="32"/>
      <c r="K11" s="32"/>
      <c r="L11" s="32"/>
      <c r="M11" s="32"/>
      <c r="N11" s="67"/>
    </row>
    <row r="12" spans="1:14" ht="29.1" customHeight="1">
      <c r="A12" s="46"/>
      <c r="B12" s="45"/>
      <c r="C12" s="45"/>
      <c r="D12" s="47"/>
      <c r="E12" s="45"/>
      <c r="F12" s="45"/>
      <c r="G12" s="45"/>
      <c r="H12" s="268"/>
      <c r="I12" s="32"/>
      <c r="J12" s="32"/>
      <c r="K12" s="32"/>
      <c r="L12" s="32"/>
      <c r="M12" s="32"/>
      <c r="N12" s="67"/>
    </row>
    <row r="13" spans="1:14" ht="29.1" customHeight="1">
      <c r="A13" s="48"/>
      <c r="B13" s="49"/>
      <c r="C13" s="50"/>
      <c r="D13" s="51"/>
      <c r="E13" s="50"/>
      <c r="F13" s="50"/>
      <c r="G13" s="50"/>
      <c r="H13" s="268"/>
      <c r="I13" s="32"/>
      <c r="J13" s="32"/>
      <c r="K13" s="32"/>
      <c r="L13" s="32"/>
      <c r="M13" s="32"/>
      <c r="N13" s="67"/>
    </row>
    <row r="14" spans="1:14" ht="29.1" customHeight="1">
      <c r="A14" s="52"/>
      <c r="B14" s="53"/>
      <c r="C14" s="54"/>
      <c r="D14" s="54"/>
      <c r="E14" s="54"/>
      <c r="F14" s="54"/>
      <c r="G14" s="55"/>
      <c r="H14" s="268"/>
      <c r="I14" s="32"/>
      <c r="J14" s="32"/>
      <c r="K14" s="32"/>
      <c r="L14" s="32"/>
      <c r="M14" s="32"/>
      <c r="N14" s="67"/>
    </row>
    <row r="15" spans="1:14" ht="29.1" customHeight="1">
      <c r="A15" s="56"/>
      <c r="B15" s="57"/>
      <c r="C15" s="58"/>
      <c r="D15" s="58"/>
      <c r="E15" s="59"/>
      <c r="F15" s="59"/>
      <c r="G15" s="60"/>
      <c r="H15" s="269"/>
      <c r="I15" s="69"/>
      <c r="J15" s="70"/>
      <c r="K15" s="71"/>
      <c r="L15" s="70"/>
      <c r="M15" s="70"/>
      <c r="N15" s="72"/>
    </row>
    <row r="16" spans="1:14" ht="14.25">
      <c r="A16" s="35" t="s">
        <v>124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0" t="s">
        <v>247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174</v>
      </c>
      <c r="J18" s="42"/>
      <c r="K18" s="35" t="s">
        <v>175</v>
      </c>
      <c r="L18" s="35"/>
      <c r="M18" s="35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9"/>
  <sheetViews>
    <sheetView tabSelected="1" zoomScale="80" zoomScaleNormal="80" workbookViewId="0">
      <selection activeCell="H11" sqref="H11"/>
    </sheetView>
  </sheetViews>
  <sheetFormatPr defaultColWidth="9" defaultRowHeight="26.1" customHeight="1"/>
  <cols>
    <col min="1" max="1" width="11.25" style="20" customWidth="1"/>
    <col min="2" max="7" width="12.375" style="20" customWidth="1"/>
    <col min="8" max="9" width="13.75" style="20" customWidth="1"/>
    <col min="10" max="10" width="3.25" style="20" customWidth="1"/>
    <col min="11" max="18" width="12.375" style="20" customWidth="1"/>
    <col min="19" max="16384" width="9" style="20"/>
  </cols>
  <sheetData>
    <row r="1" spans="1:18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</row>
    <row r="2" spans="1:18" ht="29.1" customHeight="1">
      <c r="A2" s="21" t="s">
        <v>61</v>
      </c>
      <c r="B2" s="259" t="s">
        <v>62</v>
      </c>
      <c r="C2" s="259"/>
      <c r="D2" s="22" t="s">
        <v>67</v>
      </c>
      <c r="E2" s="260" t="s">
        <v>145</v>
      </c>
      <c r="F2" s="261"/>
      <c r="G2" s="261"/>
      <c r="H2" s="261"/>
      <c r="I2" s="262"/>
      <c r="J2" s="267"/>
      <c r="K2" s="37" t="s">
        <v>57</v>
      </c>
      <c r="L2" s="263" t="s">
        <v>56</v>
      </c>
      <c r="M2" s="263"/>
      <c r="N2" s="263"/>
      <c r="O2" s="263"/>
      <c r="P2" s="263"/>
      <c r="Q2" s="263"/>
      <c r="R2" s="263"/>
    </row>
    <row r="3" spans="1:18" ht="29.1" customHeight="1">
      <c r="A3" s="265" t="s">
        <v>146</v>
      </c>
      <c r="B3" s="264" t="s">
        <v>147</v>
      </c>
      <c r="C3" s="264"/>
      <c r="D3" s="264"/>
      <c r="E3" s="264"/>
      <c r="F3" s="264"/>
      <c r="G3" s="264"/>
      <c r="H3" s="264"/>
      <c r="I3" s="264"/>
      <c r="J3" s="268"/>
      <c r="K3" s="264" t="s">
        <v>148</v>
      </c>
      <c r="L3" s="264"/>
      <c r="M3" s="264"/>
      <c r="N3" s="264"/>
      <c r="O3" s="264"/>
      <c r="P3" s="264"/>
      <c r="Q3" s="264"/>
      <c r="R3" s="264"/>
    </row>
    <row r="4" spans="1:18" ht="29.1" customHeight="1">
      <c r="A4" s="266"/>
      <c r="B4" s="23" t="s">
        <v>109</v>
      </c>
      <c r="C4" s="23" t="s">
        <v>110</v>
      </c>
      <c r="D4" s="23" t="s">
        <v>111</v>
      </c>
      <c r="E4" s="23" t="s">
        <v>112</v>
      </c>
      <c r="F4" s="24" t="s">
        <v>113</v>
      </c>
      <c r="G4" s="23" t="s">
        <v>114</v>
      </c>
      <c r="H4" s="23" t="s">
        <v>115</v>
      </c>
      <c r="I4" s="23" t="s">
        <v>116</v>
      </c>
      <c r="J4" s="268"/>
      <c r="K4" s="23" t="s">
        <v>109</v>
      </c>
      <c r="L4" s="23" t="s">
        <v>110</v>
      </c>
      <c r="M4" s="23" t="s">
        <v>111</v>
      </c>
      <c r="N4" s="23" t="s">
        <v>112</v>
      </c>
      <c r="O4" s="24" t="s">
        <v>113</v>
      </c>
      <c r="P4" s="23" t="s">
        <v>114</v>
      </c>
      <c r="Q4" s="23" t="s">
        <v>115</v>
      </c>
      <c r="R4" s="23" t="s">
        <v>116</v>
      </c>
    </row>
    <row r="5" spans="1:18" ht="29.1" customHeight="1">
      <c r="A5" s="266"/>
      <c r="B5" s="394" t="s">
        <v>351</v>
      </c>
      <c r="C5" s="394" t="s">
        <v>352</v>
      </c>
      <c r="D5" s="394" t="s">
        <v>353</v>
      </c>
      <c r="E5" s="394" t="s">
        <v>354</v>
      </c>
      <c r="F5" s="395" t="s">
        <v>355</v>
      </c>
      <c r="G5" s="394" t="s">
        <v>356</v>
      </c>
      <c r="H5" s="394" t="s">
        <v>357</v>
      </c>
      <c r="I5" s="394" t="s">
        <v>358</v>
      </c>
      <c r="J5" s="268"/>
      <c r="K5" s="38" t="s">
        <v>118</v>
      </c>
      <c r="L5" s="38" t="s">
        <v>118</v>
      </c>
      <c r="M5" s="38" t="s">
        <v>118</v>
      </c>
      <c r="N5" s="38" t="s">
        <v>118</v>
      </c>
      <c r="O5" s="38" t="s">
        <v>118</v>
      </c>
      <c r="P5" s="38" t="s">
        <v>118</v>
      </c>
      <c r="Q5" s="38" t="s">
        <v>118</v>
      </c>
      <c r="R5" s="38" t="s">
        <v>118</v>
      </c>
    </row>
    <row r="6" spans="1:18" ht="29.1" customHeight="1">
      <c r="A6" s="25" t="s">
        <v>159</v>
      </c>
      <c r="B6" s="26">
        <f>C6-1</f>
        <v>63</v>
      </c>
      <c r="C6" s="26">
        <f>D6-1</f>
        <v>64</v>
      </c>
      <c r="D6" s="26">
        <f>E6-1</f>
        <v>65</v>
      </c>
      <c r="E6" s="26">
        <f>F6-2</f>
        <v>66</v>
      </c>
      <c r="F6" s="26">
        <v>68</v>
      </c>
      <c r="G6" s="26">
        <f>F6+2</f>
        <v>70</v>
      </c>
      <c r="H6" s="26">
        <f>G6+2</f>
        <v>72</v>
      </c>
      <c r="I6" s="26">
        <f>H6+1</f>
        <v>73</v>
      </c>
      <c r="J6" s="268"/>
      <c r="K6" s="39" t="s">
        <v>160</v>
      </c>
      <c r="L6" s="39" t="s">
        <v>248</v>
      </c>
      <c r="M6" s="32" t="s">
        <v>249</v>
      </c>
      <c r="N6" s="32" t="s">
        <v>250</v>
      </c>
      <c r="O6" s="32" t="s">
        <v>251</v>
      </c>
      <c r="P6" s="39" t="s">
        <v>251</v>
      </c>
      <c r="Q6" s="32" t="s">
        <v>252</v>
      </c>
      <c r="R6" s="32" t="s">
        <v>253</v>
      </c>
    </row>
    <row r="7" spans="1:18" ht="29.1" customHeight="1">
      <c r="A7" s="25" t="s">
        <v>162</v>
      </c>
      <c r="B7" s="26">
        <f t="shared" ref="B7:E8" si="0">C7-4</f>
        <v>92</v>
      </c>
      <c r="C7" s="26">
        <f t="shared" si="0"/>
        <v>96</v>
      </c>
      <c r="D7" s="26">
        <f t="shared" si="0"/>
        <v>100</v>
      </c>
      <c r="E7" s="26">
        <f t="shared" si="0"/>
        <v>104</v>
      </c>
      <c r="F7" s="26">
        <v>108</v>
      </c>
      <c r="G7" s="26">
        <f>F7+4</f>
        <v>112</v>
      </c>
      <c r="H7" s="26">
        <f>G7+4</f>
        <v>116</v>
      </c>
      <c r="I7" s="26">
        <f>H7+6</f>
        <v>122</v>
      </c>
      <c r="J7" s="268"/>
      <c r="K7" s="32" t="s">
        <v>163</v>
      </c>
      <c r="L7" s="39" t="s">
        <v>163</v>
      </c>
      <c r="M7" s="39" t="s">
        <v>254</v>
      </c>
      <c r="N7" s="39" t="s">
        <v>251</v>
      </c>
      <c r="O7" s="39" t="s">
        <v>255</v>
      </c>
      <c r="P7" s="39" t="s">
        <v>256</v>
      </c>
      <c r="Q7" s="39" t="s">
        <v>254</v>
      </c>
      <c r="R7" s="39" t="s">
        <v>164</v>
      </c>
    </row>
    <row r="8" spans="1:18" ht="29.1" customHeight="1">
      <c r="A8" s="25" t="s">
        <v>165</v>
      </c>
      <c r="B8" s="26">
        <f t="shared" si="0"/>
        <v>90</v>
      </c>
      <c r="C8" s="26">
        <f t="shared" si="0"/>
        <v>94</v>
      </c>
      <c r="D8" s="26">
        <f t="shared" si="0"/>
        <v>98</v>
      </c>
      <c r="E8" s="26">
        <f t="shared" si="0"/>
        <v>102</v>
      </c>
      <c r="F8" s="26">
        <v>106</v>
      </c>
      <c r="G8" s="26">
        <f>F8+4</f>
        <v>110</v>
      </c>
      <c r="H8" s="26">
        <f>G8+5</f>
        <v>115</v>
      </c>
      <c r="I8" s="26">
        <f>H8+6</f>
        <v>121</v>
      </c>
      <c r="J8" s="268"/>
      <c r="K8" s="32" t="s">
        <v>160</v>
      </c>
      <c r="L8" s="32" t="s">
        <v>164</v>
      </c>
      <c r="M8" s="32" t="s">
        <v>257</v>
      </c>
      <c r="N8" s="32" t="s">
        <v>251</v>
      </c>
      <c r="O8" s="32" t="s">
        <v>251</v>
      </c>
      <c r="P8" s="32" t="s">
        <v>251</v>
      </c>
      <c r="Q8" s="32" t="s">
        <v>257</v>
      </c>
      <c r="R8" s="32" t="s">
        <v>160</v>
      </c>
    </row>
    <row r="9" spans="1:18" ht="29.1" customHeight="1">
      <c r="A9" s="25" t="s">
        <v>166</v>
      </c>
      <c r="B9" s="26">
        <f>C9-1.2</f>
        <v>41.199999999999989</v>
      </c>
      <c r="C9" s="26">
        <f>D9-1.2</f>
        <v>42.399999999999991</v>
      </c>
      <c r="D9" s="26">
        <f>E9-1.2</f>
        <v>43.599999999999994</v>
      </c>
      <c r="E9" s="26">
        <f>F9-1.2</f>
        <v>44.8</v>
      </c>
      <c r="F9" s="26">
        <v>46</v>
      </c>
      <c r="G9" s="26">
        <f>F9+1.2</f>
        <v>47.2</v>
      </c>
      <c r="H9" s="26">
        <f>G9+1.2</f>
        <v>48.400000000000006</v>
      </c>
      <c r="I9" s="26">
        <f>H9+1.4</f>
        <v>49.800000000000004</v>
      </c>
      <c r="J9" s="268"/>
      <c r="K9" s="39" t="s">
        <v>258</v>
      </c>
      <c r="L9" s="32" t="s">
        <v>164</v>
      </c>
      <c r="M9" s="32" t="s">
        <v>259</v>
      </c>
      <c r="N9" s="32" t="s">
        <v>260</v>
      </c>
      <c r="O9" s="32" t="s">
        <v>251</v>
      </c>
      <c r="P9" s="32" t="s">
        <v>261</v>
      </c>
      <c r="Q9" s="32" t="s">
        <v>262</v>
      </c>
      <c r="R9" s="32" t="s">
        <v>164</v>
      </c>
    </row>
    <row r="10" spans="1:18" ht="29.1" customHeight="1">
      <c r="A10" s="25" t="s">
        <v>169</v>
      </c>
      <c r="B10" s="26">
        <f>C10-0.5</f>
        <v>19</v>
      </c>
      <c r="C10" s="26">
        <f>D10-0.5</f>
        <v>19.5</v>
      </c>
      <c r="D10" s="26">
        <f>E10-0.5</f>
        <v>20</v>
      </c>
      <c r="E10" s="26">
        <f>F10-0.5</f>
        <v>20.5</v>
      </c>
      <c r="F10" s="26">
        <v>21</v>
      </c>
      <c r="G10" s="26">
        <f t="shared" ref="G10:I10" si="1">F10+0.5</f>
        <v>21.5</v>
      </c>
      <c r="H10" s="26">
        <f t="shared" si="1"/>
        <v>22</v>
      </c>
      <c r="I10" s="26">
        <f t="shared" si="1"/>
        <v>22.5</v>
      </c>
      <c r="J10" s="268"/>
      <c r="K10" s="32" t="s">
        <v>164</v>
      </c>
      <c r="L10" s="39" t="s">
        <v>164</v>
      </c>
      <c r="M10" s="39" t="s">
        <v>263</v>
      </c>
      <c r="N10" s="39" t="s">
        <v>263</v>
      </c>
      <c r="O10" s="39" t="s">
        <v>263</v>
      </c>
      <c r="P10" s="39" t="s">
        <v>263</v>
      </c>
      <c r="Q10" s="39" t="s">
        <v>263</v>
      </c>
      <c r="R10" s="39" t="s">
        <v>167</v>
      </c>
    </row>
    <row r="11" spans="1:18" ht="29.1" customHeight="1">
      <c r="A11" s="25" t="s">
        <v>170</v>
      </c>
      <c r="B11" s="26">
        <f t="shared" ref="B11:E12" si="2">C11-0.7</f>
        <v>16.700000000000003</v>
      </c>
      <c r="C11" s="26">
        <f t="shared" si="2"/>
        <v>17.400000000000002</v>
      </c>
      <c r="D11" s="26">
        <f t="shared" si="2"/>
        <v>18.100000000000001</v>
      </c>
      <c r="E11" s="26">
        <f t="shared" si="2"/>
        <v>18.8</v>
      </c>
      <c r="F11" s="26">
        <v>19.5</v>
      </c>
      <c r="G11" s="26">
        <f>F11+0.7</f>
        <v>20.2</v>
      </c>
      <c r="H11" s="26">
        <f>G11+0.7</f>
        <v>20.9</v>
      </c>
      <c r="I11" s="26">
        <f>H11+0.95</f>
        <v>21.849999999999998</v>
      </c>
      <c r="J11" s="268"/>
      <c r="K11" s="32" t="s">
        <v>164</v>
      </c>
      <c r="L11" s="32" t="s">
        <v>164</v>
      </c>
      <c r="M11" s="32" t="s">
        <v>264</v>
      </c>
      <c r="N11" s="32" t="s">
        <v>265</v>
      </c>
      <c r="O11" s="32" t="s">
        <v>264</v>
      </c>
      <c r="P11" s="32" t="s">
        <v>251</v>
      </c>
      <c r="Q11" s="32" t="s">
        <v>251</v>
      </c>
      <c r="R11" s="32" t="s">
        <v>164</v>
      </c>
    </row>
    <row r="12" spans="1:18" ht="29.1" customHeight="1">
      <c r="A12" s="25" t="s">
        <v>171</v>
      </c>
      <c r="B12" s="26">
        <f t="shared" si="2"/>
        <v>14.200000000000003</v>
      </c>
      <c r="C12" s="26">
        <f t="shared" si="2"/>
        <v>14.900000000000002</v>
      </c>
      <c r="D12" s="26">
        <f t="shared" si="2"/>
        <v>15.600000000000001</v>
      </c>
      <c r="E12" s="26">
        <f t="shared" si="2"/>
        <v>16.3</v>
      </c>
      <c r="F12" s="26">
        <v>17</v>
      </c>
      <c r="G12" s="26">
        <f>F12+0.7</f>
        <v>17.7</v>
      </c>
      <c r="H12" s="26">
        <f>G12+0.7</f>
        <v>18.399999999999999</v>
      </c>
      <c r="I12" s="26">
        <f>H12+0.95</f>
        <v>19.349999999999998</v>
      </c>
      <c r="J12" s="268"/>
      <c r="K12" s="32" t="s">
        <v>164</v>
      </c>
      <c r="L12" s="32" t="s">
        <v>164</v>
      </c>
      <c r="M12" s="32" t="s">
        <v>164</v>
      </c>
      <c r="N12" s="32" t="s">
        <v>251</v>
      </c>
      <c r="O12" s="32" t="s">
        <v>264</v>
      </c>
      <c r="P12" s="32" t="s">
        <v>266</v>
      </c>
      <c r="Q12" s="32" t="s">
        <v>251</v>
      </c>
      <c r="R12" s="32" t="s">
        <v>164</v>
      </c>
    </row>
    <row r="13" spans="1:18" ht="29.1" customHeight="1">
      <c r="A13" s="27"/>
      <c r="B13" s="28"/>
      <c r="C13" s="29"/>
      <c r="D13" s="30"/>
      <c r="E13" s="30"/>
      <c r="F13" s="30"/>
      <c r="G13" s="29"/>
      <c r="H13" s="29"/>
      <c r="I13" s="40"/>
      <c r="J13" s="268"/>
      <c r="K13" s="32"/>
      <c r="L13" s="32"/>
      <c r="M13" s="32"/>
      <c r="N13" s="32"/>
      <c r="O13" s="32"/>
      <c r="P13" s="32"/>
      <c r="Q13" s="32"/>
      <c r="R13" s="32"/>
    </row>
    <row r="14" spans="1:18" ht="29.1" customHeight="1">
      <c r="A14" s="27"/>
      <c r="B14" s="28"/>
      <c r="C14" s="29"/>
      <c r="D14" s="30"/>
      <c r="E14" s="30"/>
      <c r="F14" s="30"/>
      <c r="G14" s="29"/>
      <c r="H14" s="29"/>
      <c r="I14" s="40"/>
      <c r="J14" s="268"/>
      <c r="K14" s="32"/>
      <c r="L14" s="32"/>
      <c r="M14" s="32"/>
      <c r="N14" s="32"/>
      <c r="O14" s="32"/>
      <c r="P14" s="32"/>
      <c r="Q14" s="32"/>
      <c r="R14" s="32"/>
    </row>
    <row r="15" spans="1:18" ht="29.1" customHeight="1">
      <c r="A15" s="31"/>
      <c r="B15" s="32"/>
      <c r="C15" s="32"/>
      <c r="D15" s="32"/>
      <c r="E15" s="32"/>
      <c r="F15" s="32"/>
      <c r="G15" s="32"/>
      <c r="H15" s="32"/>
      <c r="I15" s="32"/>
      <c r="J15" s="268"/>
      <c r="K15" s="32"/>
      <c r="L15" s="32"/>
      <c r="M15" s="32"/>
      <c r="N15" s="32"/>
      <c r="O15" s="32"/>
      <c r="P15" s="32"/>
      <c r="Q15" s="32"/>
      <c r="R15" s="32"/>
    </row>
    <row r="16" spans="1:18" ht="29.1" customHeight="1">
      <c r="A16" s="33"/>
      <c r="B16" s="34"/>
      <c r="C16" s="34"/>
      <c r="D16" s="34"/>
      <c r="E16" s="34"/>
      <c r="F16" s="34"/>
      <c r="G16" s="34"/>
      <c r="H16" s="34"/>
      <c r="I16" s="34"/>
      <c r="J16" s="269"/>
      <c r="K16" s="41"/>
      <c r="L16" s="41"/>
      <c r="M16" s="32"/>
      <c r="N16" s="32"/>
      <c r="O16" s="32"/>
      <c r="P16" s="41"/>
      <c r="Q16" s="41"/>
      <c r="R16" s="41"/>
    </row>
    <row r="17" spans="1:18" ht="14.25">
      <c r="A17" s="35" t="s">
        <v>124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4.25">
      <c r="A18" s="20" t="s">
        <v>173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4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5" t="s">
        <v>174</v>
      </c>
      <c r="L19" s="42"/>
      <c r="M19" s="35" t="s">
        <v>175</v>
      </c>
      <c r="N19" s="35"/>
      <c r="O19" s="35"/>
      <c r="P19" s="35"/>
      <c r="Q19" s="35" t="s">
        <v>176</v>
      </c>
      <c r="R19" s="35"/>
    </row>
  </sheetData>
  <mergeCells count="8">
    <mergeCell ref="A1:R1"/>
    <mergeCell ref="B2:C2"/>
    <mergeCell ref="E2:I2"/>
    <mergeCell ref="L2:R2"/>
    <mergeCell ref="B3:I3"/>
    <mergeCell ref="K3:R3"/>
    <mergeCell ref="A3:A5"/>
    <mergeCell ref="J2:J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9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9" t="s">
        <v>267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>
      <c r="A2" s="368" t="s">
        <v>268</v>
      </c>
      <c r="B2" s="369" t="s">
        <v>269</v>
      </c>
      <c r="C2" s="369" t="s">
        <v>270</v>
      </c>
      <c r="D2" s="369" t="s">
        <v>271</v>
      </c>
      <c r="E2" s="369" t="s">
        <v>272</v>
      </c>
      <c r="F2" s="369" t="s">
        <v>273</v>
      </c>
      <c r="G2" s="369" t="s">
        <v>274</v>
      </c>
      <c r="H2" s="369" t="s">
        <v>275</v>
      </c>
      <c r="I2" s="3" t="s">
        <v>276</v>
      </c>
      <c r="J2" s="3" t="s">
        <v>277</v>
      </c>
      <c r="K2" s="3" t="s">
        <v>278</v>
      </c>
      <c r="L2" s="3" t="s">
        <v>279</v>
      </c>
      <c r="M2" s="3" t="s">
        <v>280</v>
      </c>
      <c r="N2" s="369" t="s">
        <v>281</v>
      </c>
      <c r="O2" s="369" t="s">
        <v>282</v>
      </c>
    </row>
    <row r="3" spans="1:15" s="1" customFormat="1" ht="16.5">
      <c r="A3" s="368"/>
      <c r="B3" s="370"/>
      <c r="C3" s="370"/>
      <c r="D3" s="370"/>
      <c r="E3" s="370"/>
      <c r="F3" s="370"/>
      <c r="G3" s="370"/>
      <c r="H3" s="370"/>
      <c r="I3" s="3" t="s">
        <v>283</v>
      </c>
      <c r="J3" s="3" t="s">
        <v>283</v>
      </c>
      <c r="K3" s="3" t="s">
        <v>283</v>
      </c>
      <c r="L3" s="3" t="s">
        <v>283</v>
      </c>
      <c r="M3" s="3" t="s">
        <v>283</v>
      </c>
      <c r="N3" s="370"/>
      <c r="O3" s="370"/>
    </row>
    <row r="4" spans="1:15" s="19" customFormat="1" ht="18.95" customHeight="1">
      <c r="A4" s="10">
        <v>1</v>
      </c>
      <c r="B4" s="10" t="s">
        <v>284</v>
      </c>
      <c r="C4" s="11" t="s">
        <v>285</v>
      </c>
      <c r="D4" s="10" t="s">
        <v>118</v>
      </c>
      <c r="E4" s="10" t="s">
        <v>62</v>
      </c>
      <c r="F4" s="10" t="s">
        <v>286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287</v>
      </c>
    </row>
    <row r="5" spans="1:15" s="19" customFormat="1" ht="18.95" customHeight="1">
      <c r="A5" s="10"/>
      <c r="B5" s="10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s="19" customFormat="1" ht="18.95" customHeight="1">
      <c r="A6" s="10"/>
      <c r="B6" s="10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19" customFormat="1">
      <c r="A7" s="10"/>
      <c r="B7" s="10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9" customFormat="1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9" customFormat="1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9" customFormat="1">
      <c r="A10" s="10"/>
      <c r="B10" s="10"/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9" customFormat="1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19" customFormat="1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19" customFormat="1">
      <c r="A13" s="10"/>
      <c r="B13" s="10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19" customFormat="1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s="19" customFormat="1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19" customFormat="1">
      <c r="A16" s="10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s="19" customForma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" customFormat="1" ht="18.75">
      <c r="A18" s="360" t="s">
        <v>288</v>
      </c>
      <c r="B18" s="361"/>
      <c r="C18" s="361"/>
      <c r="D18" s="362"/>
      <c r="E18" s="363"/>
      <c r="F18" s="364"/>
      <c r="G18" s="364"/>
      <c r="H18" s="364"/>
      <c r="I18" s="365"/>
      <c r="J18" s="360" t="s">
        <v>289</v>
      </c>
      <c r="K18" s="361"/>
      <c r="L18" s="361"/>
      <c r="M18" s="362"/>
      <c r="N18" s="7"/>
      <c r="O18" s="9"/>
    </row>
    <row r="19" spans="1:15" ht="16.5">
      <c r="A19" s="366" t="s">
        <v>290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2023-08-05T01:57:06Z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