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2566\7-29尾期1,2批一起验货5147件\"/>
    </mc:Choice>
  </mc:AlternateContent>
  <xr:revisionPtr revIDLastSave="0" documentId="13_ncr:1_{92483E28-72EF-4365-80CE-2C38AE40FF16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D12" i="6"/>
  <c r="E12" i="6"/>
  <c r="F12" i="6"/>
  <c r="G12" i="6"/>
  <c r="B12" i="6"/>
  <c r="D11" i="6"/>
  <c r="E11" i="6"/>
  <c r="F11" i="6"/>
  <c r="G11" i="6"/>
  <c r="B11" i="6"/>
  <c r="D10" i="6"/>
  <c r="E10" i="6"/>
  <c r="F10" i="6"/>
  <c r="G10" i="6"/>
  <c r="B10" i="6"/>
  <c r="D9" i="6"/>
  <c r="E9" i="6"/>
  <c r="F9" i="6"/>
  <c r="G9" i="6"/>
  <c r="B9" i="6"/>
  <c r="D8" i="6"/>
  <c r="E8" i="6"/>
  <c r="F8" i="6"/>
  <c r="G8" i="6"/>
  <c r="B8" i="6"/>
  <c r="D7" i="6"/>
  <c r="E7" i="6"/>
  <c r="F7" i="6"/>
  <c r="G7" i="6"/>
  <c r="B7" i="6"/>
  <c r="D6" i="6"/>
  <c r="E6" i="6"/>
  <c r="F6" i="6"/>
  <c r="G6" i="6"/>
  <c r="B6" i="6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<sst xmlns="http://schemas.openxmlformats.org/spreadsheetml/2006/main" count="701" uniqueCount="370">
  <si>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</si>
  <si>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</si>
  <si>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</si>
  <si>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</si>
  <si>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</si>
  <si>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</si>
  <si>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</si>
  <si>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</si>
  <si>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</si>
  <si>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</si>
  <si>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</si>
  <si>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</si>
  <si>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</si>
  <si>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</si>
  <si>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</si>
  <si>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</si>
  <si>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</si>
  <si>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</si>
  <si>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</si>
  <si>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</si>
  <si>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</si>
  <si>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</si>
  <si>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</si>
  <si>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</si>
  <si>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</si>
  <si>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</si>
  <si>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</si>
  <si>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</si>
  <si>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</si>
  <si>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</si>
  <si>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</si>
  <si>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</si>
  <si>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</si>
  <si>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</si>
  <si>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</si>
  <si>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</si>
  <si>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</si>
  <si>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</si>
  <si>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</si>
  <si>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</si>
  <si>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</si>
  <si>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</si>
  <si>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</si>
  <si>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</si>
  <si>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</si>
  <si>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</si>
  <si>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</si>
  <si>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</si>
  <si>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</si>
  <si>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</si>
  <si>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</si>
  <si>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</si>
  <si>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</si>
  <si>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</si>
  <si>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</si>
  <si>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</si>
  <si>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</si>
  <si>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</si>
  <si>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</si>
  <si>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</si>
  <si>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</si>
  <si>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</si>
  <si>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</si>
  <si>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TAMMAL92566</t>
  </si>
  <si>
    <t>合同交期</t>
  </si>
  <si>
    <t>8-10.8-22.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</si>
  <si>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</si>
  <si>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</si>
  <si>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</si>
  <si>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</si>
  <si>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</si>
  <si>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</si>
  <si>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</si>
  <si>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</si>
  <si>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</si>
  <si>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</si>
  <si>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</si>
  <si>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</si>
  <si>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</si>
  <si>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</si>
  <si>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</si>
  <si>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</si>
  <si>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</si>
  <si>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</si>
  <si>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</si>
  <si>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</si>
  <si>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</si>
  <si>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</si>
  <si>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</si>
  <si>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</si>
  <si>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</si>
  <si>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</si>
  <si>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</si>
  <si>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</si>
  <si>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</si>
  <si>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</si>
  <si>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</si>
  <si>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</si>
  <si>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</si>
  <si>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</si>
  <si>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</si>
  <si>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</si>
  <si>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</si>
  <si>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</si>
  <si>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</si>
  <si>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</si>
  <si>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</si>
  <si>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</si>
  <si>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</si>
  <si>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</si>
  <si>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</si>
  <si>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</si>
  <si>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</si>
  <si>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</si>
  <si>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</si>
  <si>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</si>
  <si>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</si>
  <si>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</si>
  <si>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</si>
  <si>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</si>
  <si>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</si>
  <si>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</si>
  <si>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</si>
  <si>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</si>
  <si>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</si>
  <si>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</si>
  <si>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</si>
  <si>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</si>
  <si>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</si>
  <si>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</si>
  <si>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</si>
  <si>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</si>
  <si>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3.标歪斜。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</si>
  <si>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</si>
  <si>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</si>
  <si>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</si>
  <si>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</si>
  <si>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</si>
  <si>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</si>
  <si>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</si>
  <si>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</si>
  <si>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</si>
  <si>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</si>
  <si>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</si>
  <si>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</si>
  <si>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</si>
  <si>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</si>
  <si>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</si>
  <si>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</si>
  <si>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</si>
  <si>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</si>
  <si>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</si>
  <si>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</si>
  <si>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黑色洗M</t>
  </si>
  <si>
    <t>号型</t>
  </si>
  <si>
    <t>155/74B</t>
  </si>
  <si>
    <t>160/78B</t>
  </si>
  <si>
    <t>165/82B</t>
  </si>
  <si>
    <t>170/86B</t>
  </si>
  <si>
    <t>175/90B</t>
  </si>
  <si>
    <t>180/94B</t>
  </si>
  <si>
    <t>裤外侧长</t>
  </si>
  <si>
    <t>+0.8</t>
  </si>
  <si>
    <t>0.5</t>
  </si>
  <si>
    <t>腰围（平量）</t>
  </si>
  <si>
    <t>-1.5</t>
  </si>
  <si>
    <t>-1</t>
  </si>
  <si>
    <t>腰绳长</t>
  </si>
  <si>
    <t>臀围</t>
  </si>
  <si>
    <t>0</t>
  </si>
  <si>
    <t>腿围/2</t>
  </si>
  <si>
    <t>膝围/2</t>
  </si>
  <si>
    <t>脚口/2（长裤）</t>
  </si>
  <si>
    <t>前裆长 含腰</t>
  </si>
  <si>
    <t>后裆长 含腰</t>
  </si>
  <si>
    <t xml:space="preserve">     初期请洗测2-3件，有问题的另加测量数量。</t>
  </si>
  <si>
    <t>验货时间：2023-6-10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</si>
  <si>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</si>
  <si>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</si>
  <si>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</si>
  <si>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</si>
  <si>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</si>
  <si>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</si>
  <si>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</si>
  <si>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</si>
  <si>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</si>
  <si>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</si>
  <si>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</si>
  <si>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</si>
  <si>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</si>
  <si>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</si>
  <si>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</si>
  <si>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</si>
  <si>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</si>
  <si>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</si>
  <si>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</si>
  <si>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</si>
  <si>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</si>
  <si>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</si>
  <si>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</si>
  <si>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</si>
  <si>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</si>
  <si>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</si>
  <si>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</si>
  <si>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</si>
  <si>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</si>
  <si>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</si>
  <si>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</si>
  <si>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</si>
  <si>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</si>
  <si>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</si>
  <si>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</si>
  <si>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</si>
  <si>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</si>
  <si>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</si>
  <si>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</si>
  <si>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</si>
  <si>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</si>
  <si>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</si>
  <si>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</si>
  <si>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</si>
  <si>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</si>
  <si>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</si>
  <si>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</si>
  <si>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</si>
  <si>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</si>
  <si>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</si>
  <si>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</si>
  <si>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</si>
  <si>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</si>
  <si>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</si>
  <si>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</si>
  <si>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</si>
  <si>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</si>
  <si>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</si>
  <si>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</si>
  <si>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</si>
  <si>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</si>
  <si>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</si>
  <si>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</si>
  <si>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</si>
  <si>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</si>
  <si>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</si>
  <si>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</si>
  <si>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</si>
  <si>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</si>
  <si>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</si>
  <si>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</si>
  <si>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</si>
  <si>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</si>
  <si>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</si>
  <si>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</si>
  <si>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</si>
  <si>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</si>
  <si>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</si>
  <si>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</si>
  <si>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</si>
  <si>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</si>
  <si>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</si>
  <si>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</si>
  <si>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</si>
  <si>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</si>
  <si>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</si>
  <si>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</si>
  <si>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</si>
  <si>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</si>
  <si>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</si>
  <si>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</si>
  <si>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</si>
  <si>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</si>
  <si>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</si>
  <si>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</si>
  <si>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</si>
  <si>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</si>
  <si>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</si>
  <si>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</si>
  <si>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</si>
  <si>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</si>
  <si>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</si>
  <si>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</si>
  <si>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</si>
  <si>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</si>
  <si>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</si>
  <si>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</si>
  <si>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</si>
  <si>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</si>
  <si>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</si>
  <si>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</si>
  <si>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</si>
  <si>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</si>
  <si>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</si>
  <si>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</si>
  <si>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</si>
  <si>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</si>
  <si>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</si>
  <si>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</si>
  <si>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</si>
  <si>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</si>
  <si>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</si>
  <si>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</si>
  <si>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</si>
  <si>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</si>
  <si>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</si>
  <si>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</si>
  <si>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</si>
  <si>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</si>
  <si>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</si>
  <si>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</si>
  <si>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</si>
  <si>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</si>
  <si>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</si>
  <si>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</si>
  <si>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</si>
  <si>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</si>
  <si>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</si>
  <si>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</si>
  <si>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深灰</t>
    <phoneticPr fontId="39" type="noConversion"/>
  </si>
  <si>
    <t>M</t>
    <phoneticPr fontId="39" type="noConversion"/>
  </si>
  <si>
    <t>L</t>
    <phoneticPr fontId="39" type="noConversion"/>
  </si>
  <si>
    <t>+0</t>
    <phoneticPr fontId="39" type="noConversion"/>
  </si>
  <si>
    <t>+2</t>
    <phoneticPr fontId="39" type="noConversion"/>
  </si>
  <si>
    <t>+1</t>
    <phoneticPr fontId="39" type="noConversion"/>
  </si>
  <si>
    <t>+0.5</t>
    <phoneticPr fontId="39" type="noConversion"/>
  </si>
  <si>
    <t>+0.3</t>
    <phoneticPr fontId="39" type="noConversion"/>
  </si>
  <si>
    <t>+0.7</t>
    <phoneticPr fontId="39" type="noConversion"/>
  </si>
  <si>
    <t>-0.5</t>
    <phoneticPr fontId="39" type="noConversion"/>
  </si>
  <si>
    <t>+1.4</t>
    <phoneticPr fontId="39" type="noConversion"/>
  </si>
  <si>
    <t>大货首件</t>
    <phoneticPr fontId="39" type="noConversion"/>
  </si>
  <si>
    <t>TAMMAL92566</t>
    <phoneticPr fontId="42" type="noConversion"/>
  </si>
  <si>
    <t>女式旅行裤</t>
    <phoneticPr fontId="42" type="noConversion"/>
  </si>
  <si>
    <t>8/10--8/26</t>
    <phoneticPr fontId="42" type="noConversion"/>
  </si>
  <si>
    <t>+0</t>
    <phoneticPr fontId="42" type="noConversion"/>
  </si>
  <si>
    <t>+1</t>
    <phoneticPr fontId="42" type="noConversion"/>
  </si>
  <si>
    <t>+0.8</t>
    <phoneticPr fontId="42" type="noConversion"/>
  </si>
  <si>
    <t>+0.5</t>
    <phoneticPr fontId="42" type="noConversion"/>
  </si>
  <si>
    <t>+2</t>
    <phoneticPr fontId="42" type="noConversion"/>
  </si>
  <si>
    <t>深灰</t>
    <phoneticPr fontId="42" type="noConversion"/>
  </si>
  <si>
    <t>+1.2</t>
    <phoneticPr fontId="42" type="noConversion"/>
  </si>
  <si>
    <t>+0.6</t>
    <phoneticPr fontId="42" type="noConversion"/>
  </si>
  <si>
    <t>+1.4</t>
    <phoneticPr fontId="42" type="noConversion"/>
  </si>
  <si>
    <t>+0.7</t>
    <phoneticPr fontId="42" type="noConversion"/>
  </si>
  <si>
    <t>黑色，深灰</t>
    <phoneticPr fontId="42" type="noConversion"/>
  </si>
  <si>
    <t>-0.5+1.5</t>
    <phoneticPr fontId="42" type="noConversion"/>
  </si>
  <si>
    <t>+0+2</t>
    <phoneticPr fontId="42" type="noConversion"/>
  </si>
  <si>
    <t>+1+2</t>
    <phoneticPr fontId="42" type="noConversion"/>
  </si>
  <si>
    <t>+0+0.3</t>
    <phoneticPr fontId="42" type="noConversion"/>
  </si>
  <si>
    <t>+0.8+0.5</t>
    <phoneticPr fontId="42" type="noConversion"/>
  </si>
  <si>
    <t>-0.2+0.8</t>
    <phoneticPr fontId="42" type="noConversion"/>
  </si>
  <si>
    <t>+0.5+1.5</t>
    <phoneticPr fontId="42" type="noConversion"/>
  </si>
  <si>
    <t>黑色，极地白</t>
    <phoneticPr fontId="42" type="noConversion"/>
  </si>
  <si>
    <t>+0.3-0.2</t>
    <phoneticPr fontId="42" type="noConversion"/>
  </si>
  <si>
    <t>+1+0</t>
    <phoneticPr fontId="42" type="noConversion"/>
  </si>
  <si>
    <t>+1.5+2</t>
    <phoneticPr fontId="42" type="noConversion"/>
  </si>
  <si>
    <t>+0+0.4</t>
    <phoneticPr fontId="42" type="noConversion"/>
  </si>
  <si>
    <t>+0+0.5</t>
    <phoneticPr fontId="42" type="noConversion"/>
  </si>
  <si>
    <t>+0.5+0.5</t>
    <phoneticPr fontId="42" type="noConversion"/>
  </si>
  <si>
    <t>-0.2+0.3</t>
    <phoneticPr fontId="42" type="noConversion"/>
  </si>
  <si>
    <t>极地白</t>
    <phoneticPr fontId="42" type="noConversion"/>
  </si>
  <si>
    <t>-1</t>
    <phoneticPr fontId="42" type="noConversion"/>
  </si>
  <si>
    <t>+2.6</t>
    <phoneticPr fontId="42" type="noConversion"/>
  </si>
  <si>
    <t>+2-0.6</t>
    <phoneticPr fontId="42" type="noConversion"/>
  </si>
  <si>
    <t>+0-1</t>
    <phoneticPr fontId="42" type="noConversion"/>
  </si>
  <si>
    <t>+2+0</t>
    <phoneticPr fontId="42" type="noConversion"/>
  </si>
  <si>
    <t>+0.2+0.2</t>
    <phoneticPr fontId="42" type="noConversion"/>
  </si>
  <si>
    <t>+0.3+0.5</t>
    <phoneticPr fontId="42" type="noConversion"/>
  </si>
  <si>
    <t>+0-0.6</t>
    <phoneticPr fontId="42" type="noConversion"/>
  </si>
  <si>
    <t>面布脏污2件</t>
    <phoneticPr fontId="42" type="noConversion"/>
  </si>
  <si>
    <t>腰围吃皱不均1件</t>
    <phoneticPr fontId="42" type="noConversion"/>
  </si>
  <si>
    <t>洗唛字母被车住1件</t>
    <phoneticPr fontId="42" type="noConversion"/>
  </si>
  <si>
    <t>尾期验货，倆批一起验货，抽验200件，验货合格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</si>
</sst>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6" fillId="0" borderId="0">
      <alignment horizontal="center"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5" fillId="0" borderId="0">
      <alignment vertical="center"/>
    </xf>
    <xf numFmtId="0" fontId="35" fillId="0" borderId="0"/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8" fillId="0" borderId="0"/>
    <xf numFmtId="0" fontId="36" fillId="0" borderId="0">
      <alignment horizontal="center" vertical="center"/>
    </xf>
    <xf numFmtId="0" fontId="3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4" borderId="2" xfId="14" applyFont="1" applyFill="1" applyBorder="1" applyAlignment="1">
      <alignment horizontal="center"/>
    </xf>
    <xf numFmtId="0" fontId="14" fillId="4" borderId="8" xfId="14" applyFont="1" applyFill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14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0" xfId="6" applyFont="1" applyFill="1"/>
    <xf numFmtId="0" fontId="0" fillId="4" borderId="0" xfId="7" applyFont="1" applyFill="1">
      <alignment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49" fontId="12" fillId="4" borderId="2" xfId="7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2" fillId="0" borderId="34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58" fontId="22" fillId="0" borderId="34" xfId="5" applyNumberFormat="1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30" xfId="5" applyFont="1" applyBorder="1" applyAlignment="1">
      <alignment horizontal="left" vertical="center"/>
    </xf>
    <xf numFmtId="0" fontId="25" fillId="0" borderId="33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1" fillId="0" borderId="45" xfId="5" applyFont="1" applyBorder="1" applyAlignment="1">
      <alignment horizontal="left" vertical="center"/>
    </xf>
    <xf numFmtId="0" fontId="12" fillId="4" borderId="2" xfId="6" applyFont="1" applyFill="1" applyBorder="1" applyAlignment="1">
      <alignment horizontal="center" vertical="center"/>
    </xf>
    <xf numFmtId="0" fontId="14" fillId="0" borderId="2" xfId="14" applyFont="1" applyBorder="1" applyAlignment="1">
      <alignment horizontal="center"/>
    </xf>
    <xf numFmtId="176" fontId="26" fillId="0" borderId="2" xfId="5" applyNumberFormat="1" applyFont="1" applyBorder="1" applyAlignment="1">
      <alignment horizontal="center"/>
    </xf>
    <xf numFmtId="0" fontId="23" fillId="0" borderId="52" xfId="5" applyFont="1" applyBorder="1">
      <alignment vertical="center"/>
    </xf>
    <xf numFmtId="0" fontId="18" fillId="0" borderId="53" xfId="5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18" fillId="0" borderId="53" xfId="5" applyBorder="1">
      <alignment vertical="center"/>
    </xf>
    <xf numFmtId="0" fontId="23" fillId="0" borderId="53" xfId="5" applyFont="1" applyBorder="1">
      <alignment vertical="center"/>
    </xf>
    <xf numFmtId="0" fontId="23" fillId="0" borderId="52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/>
    </xf>
    <xf numFmtId="0" fontId="23" fillId="0" borderId="53" xfId="5" applyFont="1" applyBorder="1" applyAlignment="1">
      <alignment horizontal="center" vertical="center"/>
    </xf>
    <xf numFmtId="0" fontId="18" fillId="0" borderId="53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28" fillId="0" borderId="58" xfId="5" applyFont="1" applyBorder="1" applyAlignment="1">
      <alignment horizontal="left" vertical="center" wrapText="1"/>
    </xf>
    <xf numFmtId="9" fontId="21" fillId="0" borderId="28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2" xfId="5" applyFont="1" applyBorder="1">
      <alignment vertical="center"/>
    </xf>
    <xf numFmtId="0" fontId="24" fillId="0" borderId="62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2" xfId="5" applyBorder="1">
      <alignment vertical="center"/>
    </xf>
    <xf numFmtId="0" fontId="21" fillId="0" borderId="56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9" fillId="0" borderId="29" xfId="5" applyFont="1" applyBorder="1" applyAlignment="1">
      <alignment horizontal="left" vertical="center" wrapText="1"/>
    </xf>
    <xf numFmtId="0" fontId="29" fillId="0" borderId="29" xfId="5" applyFont="1" applyBorder="1" applyAlignment="1">
      <alignment horizontal="left" vertical="center"/>
    </xf>
    <xf numFmtId="0" fontId="31" fillId="0" borderId="68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40" fillId="4" borderId="2" xfId="6" applyFont="1" applyFill="1" applyBorder="1" applyAlignment="1">
      <alignment horizontal="center" vertical="center"/>
    </xf>
    <xf numFmtId="176" fontId="41" fillId="0" borderId="2" xfId="5" applyNumberFormat="1" applyFont="1" applyBorder="1" applyAlignment="1">
      <alignment horizontal="center"/>
    </xf>
    <xf numFmtId="49" fontId="40" fillId="4" borderId="2" xfId="7" applyNumberFormat="1" applyFont="1" applyFill="1" applyBorder="1" applyAlignment="1">
      <alignment horizontal="center" vertical="center"/>
    </xf>
    <xf numFmtId="49" fontId="40" fillId="8" borderId="2" xfId="7" applyNumberFormat="1" applyFont="1" applyFill="1" applyBorder="1" applyAlignment="1">
      <alignment horizontal="center" vertical="center"/>
    </xf>
    <xf numFmtId="0" fontId="43" fillId="4" borderId="0" xfId="7" applyFont="1" applyFill="1">
      <alignment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4" fillId="0" borderId="39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6" fillId="0" borderId="50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4" fillId="0" borderId="65" xfId="5" applyFont="1" applyBorder="1" applyAlignment="1">
      <alignment horizontal="center" vertical="center"/>
    </xf>
    <xf numFmtId="0" fontId="21" fillId="0" borderId="62" xfId="5" applyFont="1" applyBorder="1" applyAlignment="1">
      <alignment horizontal="center" vertical="center"/>
    </xf>
    <xf numFmtId="0" fontId="21" fillId="0" borderId="63" xfId="5" applyFont="1" applyBorder="1" applyAlignment="1">
      <alignment horizontal="center" vertical="center"/>
    </xf>
    <xf numFmtId="0" fontId="21" fillId="0" borderId="60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6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4" fillId="0" borderId="55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6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59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23" fillId="0" borderId="56" xfId="5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6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3" fillId="0" borderId="57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63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1" fillId="0" borderId="31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29" xfId="5" applyNumberFormat="1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14" fontId="21" fillId="0" borderId="34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4" fillId="0" borderId="38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18" fillId="0" borderId="38" xfId="5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2" xfId="5" applyBorder="1" applyAlignment="1">
      <alignment horizontal="left" vertical="center"/>
    </xf>
    <xf numFmtId="0" fontId="18" fillId="0" borderId="34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4" xfId="5" applyFont="1" applyBorder="1" applyAlignment="1">
      <alignment horizontal="right" vertical="center"/>
    </xf>
    <xf numFmtId="0" fontId="20" fillId="0" borderId="34" xfId="5" applyFont="1" applyBorder="1" applyAlignment="1">
      <alignment horizontal="left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5" fillId="0" borderId="27" xfId="5" applyFont="1" applyBorder="1">
      <alignment vertical="center"/>
    </xf>
    <xf numFmtId="0" fontId="46" fillId="0" borderId="28" xfId="5" applyFont="1" applyBorder="1" applyAlignment="1">
      <alignment horizontal="left" vertical="center"/>
    </xf>
    <xf numFmtId="58" fontId="45" fillId="0" borderId="28" xfId="5" applyNumberFormat="1" applyFont="1" applyBorder="1" applyAlignment="1">
      <alignment horizontal="center" vertical="center"/>
    </xf>
    <xf numFmtId="0" fontId="47" fillId="0" borderId="28" xfId="5" applyFont="1" applyBorder="1" applyAlignment="1">
      <alignment horizontal="left" vertical="center"/>
    </xf>
    <xf numFmtId="0" fontId="48" fillId="4" borderId="2" xfId="14" applyFont="1" applyFill="1" applyBorder="1" applyAlignment="1">
      <alignment horizontal="center"/>
    </xf>
    <xf numFmtId="49" fontId="49" fillId="0" borderId="2" xfId="9" applyNumberFormat="1" applyFont="1" applyBorder="1" applyAlignment="1">
      <alignment horizontal="center"/>
    </xf>
    <xf numFmtId="0" fontId="50" fillId="0" borderId="38" xfId="5" applyFont="1" applyBorder="1" applyAlignment="1">
      <alignment horizontal="left" vertical="center"/>
    </xf>
    <xf numFmtId="58" fontId="0" fillId="4" borderId="0" xfId="7" applyNumberFormat="1" applyFont="1" applyFill="1">
      <alignment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4" customWidth="1"/>
    <col min="3" max="3" width="10.1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8.95" customHeight="1">
      <c r="A9" s="135"/>
      <c r="B9" s="140" t="s">
        <v>8</v>
      </c>
    </row>
    <row r="10" spans="1:2" ht="15.95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2" t="s">
        <v>12</v>
      </c>
    </row>
    <row r="14" spans="1:2">
      <c r="A14" s="5">
        <v>5</v>
      </c>
      <c r="B14" s="142" t="s">
        <v>13</v>
      </c>
    </row>
    <row r="15" spans="1:2">
      <c r="A15" s="5">
        <v>6</v>
      </c>
      <c r="B15" s="142" t="s">
        <v>14</v>
      </c>
    </row>
    <row r="16" spans="1:2">
      <c r="A16" s="5">
        <v>7</v>
      </c>
      <c r="B16" s="142" t="s">
        <v>15</v>
      </c>
    </row>
    <row r="17" spans="1:2">
      <c r="A17" s="5">
        <v>8</v>
      </c>
      <c r="B17" s="142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0.25">
      <c r="A20" s="135"/>
      <c r="B20" s="136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42" t="s">
        <v>23</v>
      </c>
    </row>
    <row r="26" spans="1:2">
      <c r="A26" s="5">
        <v>6</v>
      </c>
      <c r="B26" s="142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0.25">
      <c r="A29" s="135"/>
      <c r="B29" s="136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28.5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1" t="s">
        <v>291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s="1" customFormat="1" ht="16.5">
      <c r="A2" s="18" t="s">
        <v>292</v>
      </c>
      <c r="B2" s="19" t="s">
        <v>229</v>
      </c>
      <c r="C2" s="19" t="s">
        <v>230</v>
      </c>
      <c r="D2" s="19" t="s">
        <v>231</v>
      </c>
      <c r="E2" s="19" t="s">
        <v>232</v>
      </c>
      <c r="F2" s="19" t="s">
        <v>233</v>
      </c>
      <c r="G2" s="18" t="s">
        <v>293</v>
      </c>
      <c r="H2" s="18" t="s">
        <v>294</v>
      </c>
      <c r="I2" s="18" t="s">
        <v>295</v>
      </c>
      <c r="J2" s="18" t="s">
        <v>294</v>
      </c>
      <c r="K2" s="18" t="s">
        <v>296</v>
      </c>
      <c r="L2" s="18" t="s">
        <v>294</v>
      </c>
      <c r="M2" s="19" t="s">
        <v>272</v>
      </c>
      <c r="N2" s="19" t="s">
        <v>242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0" t="s">
        <v>292</v>
      </c>
      <c r="B4" s="21" t="s">
        <v>297</v>
      </c>
      <c r="C4" s="21" t="s">
        <v>273</v>
      </c>
      <c r="D4" s="21" t="s">
        <v>231</v>
      </c>
      <c r="E4" s="19" t="s">
        <v>232</v>
      </c>
      <c r="F4" s="19" t="s">
        <v>233</v>
      </c>
      <c r="G4" s="18" t="s">
        <v>293</v>
      </c>
      <c r="H4" s="18" t="s">
        <v>294</v>
      </c>
      <c r="I4" s="18" t="s">
        <v>295</v>
      </c>
      <c r="J4" s="18" t="s">
        <v>294</v>
      </c>
      <c r="K4" s="18" t="s">
        <v>296</v>
      </c>
      <c r="L4" s="18" t="s">
        <v>294</v>
      </c>
      <c r="M4" s="19" t="s">
        <v>272</v>
      </c>
      <c r="N4" s="19" t="s">
        <v>242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03" t="s">
        <v>298</v>
      </c>
      <c r="B11" s="309"/>
      <c r="C11" s="309"/>
      <c r="D11" s="310"/>
      <c r="E11" s="306"/>
      <c r="F11" s="307"/>
      <c r="G11" s="308"/>
      <c r="H11" s="22"/>
      <c r="I11" s="303" t="s">
        <v>299</v>
      </c>
      <c r="J11" s="309"/>
      <c r="K11" s="309"/>
      <c r="L11" s="11"/>
      <c r="M11" s="11"/>
      <c r="N11" s="12"/>
    </row>
    <row r="12" spans="1:14" ht="16.5">
      <c r="A12" s="311" t="s">
        <v>300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1" t="s">
        <v>301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2" s="1" customFormat="1" ht="16.5">
      <c r="A2" s="3" t="s">
        <v>266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302</v>
      </c>
      <c r="H2" s="3" t="s">
        <v>303</v>
      </c>
      <c r="I2" s="3" t="s">
        <v>304</v>
      </c>
      <c r="J2" s="3" t="s">
        <v>305</v>
      </c>
      <c r="K2" s="4" t="s">
        <v>272</v>
      </c>
      <c r="L2" s="4" t="s">
        <v>242</v>
      </c>
    </row>
    <row r="3" spans="1:12" ht="57">
      <c r="A3" s="5"/>
      <c r="B3" s="151" t="s">
        <v>306</v>
      </c>
      <c r="C3" s="14" t="s">
        <v>244</v>
      </c>
      <c r="D3" s="145" t="s">
        <v>245</v>
      </c>
      <c r="E3" s="152" t="s">
        <v>307</v>
      </c>
      <c r="F3" s="6" t="s">
        <v>247</v>
      </c>
      <c r="G3" s="151" t="s">
        <v>308</v>
      </c>
      <c r="H3" s="153" t="s">
        <v>309</v>
      </c>
      <c r="I3" s="7"/>
      <c r="J3" s="7"/>
      <c r="K3" s="7"/>
      <c r="L3" s="7"/>
    </row>
    <row r="4" spans="1:12" ht="57">
      <c r="A4" s="5"/>
      <c r="B4" s="5"/>
      <c r="C4" s="7"/>
      <c r="D4" s="7"/>
      <c r="E4" s="16"/>
      <c r="F4" s="8" t="s">
        <v>247</v>
      </c>
      <c r="G4" s="7"/>
      <c r="H4" s="7"/>
      <c r="I4" s="7"/>
      <c r="J4" s="7"/>
      <c r="K4" s="7"/>
      <c r="L4" s="7"/>
    </row>
    <row r="5" spans="1:12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03" t="s">
        <v>251</v>
      </c>
      <c r="B10" s="309"/>
      <c r="C10" s="309"/>
      <c r="D10" s="309"/>
      <c r="E10" s="310"/>
      <c r="F10" s="306"/>
      <c r="G10" s="308"/>
      <c r="H10" s="303" t="s">
        <v>263</v>
      </c>
      <c r="I10" s="309"/>
      <c r="J10" s="309"/>
      <c r="K10" s="11"/>
      <c r="L10" s="12"/>
    </row>
    <row r="11" spans="1:12" ht="16.5">
      <c r="A11" s="311" t="s">
        <v>310</v>
      </c>
      <c r="B11" s="311"/>
      <c r="C11" s="314"/>
      <c r="D11" s="314"/>
      <c r="E11" s="314"/>
      <c r="F11" s="314"/>
      <c r="G11" s="314"/>
      <c r="H11" s="314"/>
      <c r="I11" s="314"/>
      <c r="J11" s="314"/>
      <c r="K11" s="314"/>
      <c r="L11" s="314"/>
    </row>
  </sheetData>
  <mergeCells count="5">
    <mergeCell ref="A1:J1"/>
    <mergeCell ref="A10:E10"/>
    <mergeCell ref="F10:G10"/>
    <mergeCell ref="H10:J10"/>
    <mergeCell ref="A11:L11"/>
  </mergeCells>
  <phoneticPr fontId="42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1" t="s">
        <v>311</v>
      </c>
      <c r="B1" s="301"/>
      <c r="C1" s="301"/>
      <c r="D1" s="301"/>
      <c r="E1" s="301"/>
      <c r="F1" s="301"/>
      <c r="G1" s="301"/>
      <c r="H1" s="301"/>
      <c r="I1" s="301"/>
    </row>
    <row r="2" spans="1:9" s="1" customFormat="1" ht="16.5">
      <c r="A2" s="315" t="s">
        <v>228</v>
      </c>
      <c r="B2" s="316" t="s">
        <v>233</v>
      </c>
      <c r="C2" s="316" t="s">
        <v>273</v>
      </c>
      <c r="D2" s="316" t="s">
        <v>231</v>
      </c>
      <c r="E2" s="316" t="s">
        <v>232</v>
      </c>
      <c r="F2" s="3" t="s">
        <v>312</v>
      </c>
      <c r="G2" s="3" t="s">
        <v>256</v>
      </c>
      <c r="H2" s="321" t="s">
        <v>257</v>
      </c>
      <c r="I2" s="325" t="s">
        <v>259</v>
      </c>
    </row>
    <row r="3" spans="1:9" s="1" customFormat="1" ht="16.5">
      <c r="A3" s="315"/>
      <c r="B3" s="317"/>
      <c r="C3" s="317"/>
      <c r="D3" s="317"/>
      <c r="E3" s="317"/>
      <c r="F3" s="3" t="s">
        <v>313</v>
      </c>
      <c r="G3" s="3" t="s">
        <v>260</v>
      </c>
      <c r="H3" s="322"/>
      <c r="I3" s="326"/>
    </row>
    <row r="4" spans="1:9" ht="57">
      <c r="A4" s="5"/>
      <c r="B4" s="147" t="s">
        <v>277</v>
      </c>
      <c r="C4" s="154" t="s">
        <v>276</v>
      </c>
      <c r="D4" s="155" t="s">
        <v>314</v>
      </c>
      <c r="E4" s="6" t="s">
        <v>247</v>
      </c>
      <c r="F4" s="7">
        <v>0.3</v>
      </c>
      <c r="G4" s="7">
        <v>0.5</v>
      </c>
      <c r="H4" s="7">
        <f>SUM(F4:G4)</f>
        <v>0.8</v>
      </c>
      <c r="I4" s="7" t="s">
        <v>249</v>
      </c>
    </row>
    <row r="5" spans="1:9" ht="57">
      <c r="A5" s="5"/>
      <c r="B5" s="147" t="s">
        <v>277</v>
      </c>
      <c r="C5" s="154" t="s">
        <v>276</v>
      </c>
      <c r="D5" s="155" t="s">
        <v>314</v>
      </c>
      <c r="E5" s="8" t="s">
        <v>247</v>
      </c>
      <c r="F5" s="7">
        <v>0.4</v>
      </c>
      <c r="G5" s="7">
        <v>0.6</v>
      </c>
      <c r="H5" s="7">
        <f>SUM(F5:G5)</f>
        <v>1</v>
      </c>
      <c r="I5" s="7" t="s">
        <v>249</v>
      </c>
    </row>
    <row r="6" spans="1:9">
      <c r="A6" s="5"/>
      <c r="B6" s="9"/>
      <c r="C6" s="9"/>
      <c r="D6" s="7"/>
      <c r="E6" s="7"/>
      <c r="F6" s="7"/>
      <c r="G6" s="7"/>
      <c r="H6" s="7"/>
      <c r="I6" s="7"/>
    </row>
    <row r="7" spans="1:9">
      <c r="A7" s="5"/>
      <c r="B7" s="9"/>
      <c r="C7" s="9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03" t="s">
        <v>251</v>
      </c>
      <c r="B12" s="304"/>
      <c r="C12" s="304"/>
      <c r="D12" s="305"/>
      <c r="E12" s="10"/>
      <c r="F12" s="303" t="s">
        <v>263</v>
      </c>
      <c r="G12" s="309"/>
      <c r="H12" s="310"/>
      <c r="I12" s="12"/>
    </row>
    <row r="13" spans="1:9" ht="16.5">
      <c r="A13" s="311" t="s">
        <v>315</v>
      </c>
      <c r="B13" s="311"/>
      <c r="C13" s="314"/>
      <c r="D13" s="314"/>
      <c r="E13" s="314"/>
      <c r="F13" s="314"/>
      <c r="G13" s="314"/>
      <c r="H13" s="314"/>
      <c r="I13" s="3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>
      <c r="B3" s="121"/>
      <c r="C3" s="122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7.95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7.95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7.95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7.95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7.95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7.95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7.95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7.95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Normal="100" workbookViewId="0">
      <selection activeCell="G11" sqref="G11"/>
    </sheetView>
  </sheetViews>
  <sheetFormatPr defaultColWidth="10.375" defaultRowHeight="16.5" customHeight="1"/>
  <cols>
    <col min="1" max="1" width="11.125" style="53" customWidth="1"/>
    <col min="2" max="9" width="10.375" style="53"/>
    <col min="10" max="10" width="8.875" style="53" customWidth="1"/>
    <col min="11" max="11" width="12" style="53" customWidth="1"/>
    <col min="12" max="16384" width="10.375" style="53"/>
  </cols>
  <sheetData>
    <row r="1" spans="1:11" ht="20.2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4.25">
      <c r="A2" s="81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82" t="s">
        <v>57</v>
      </c>
      <c r="I2" s="239" t="s">
        <v>58</v>
      </c>
      <c r="J2" s="239"/>
      <c r="K2" s="240"/>
    </row>
    <row r="3" spans="1:11" ht="14.25">
      <c r="A3" s="230" t="s">
        <v>59</v>
      </c>
      <c r="B3" s="231"/>
      <c r="C3" s="232"/>
      <c r="D3" s="233" t="s">
        <v>60</v>
      </c>
      <c r="E3" s="234"/>
      <c r="F3" s="234"/>
      <c r="G3" s="235"/>
      <c r="H3" s="233" t="s">
        <v>61</v>
      </c>
      <c r="I3" s="234"/>
      <c r="J3" s="234"/>
      <c r="K3" s="235"/>
    </row>
    <row r="4" spans="1:11" ht="14.25">
      <c r="A4" s="83" t="s">
        <v>62</v>
      </c>
      <c r="B4" s="228" t="s">
        <v>63</v>
      </c>
      <c r="C4" s="229"/>
      <c r="D4" s="222" t="s">
        <v>64</v>
      </c>
      <c r="E4" s="223"/>
      <c r="F4" s="220" t="s">
        <v>65</v>
      </c>
      <c r="G4" s="221"/>
      <c r="H4" s="222" t="s">
        <v>66</v>
      </c>
      <c r="I4" s="223"/>
      <c r="J4" s="57" t="s">
        <v>67</v>
      </c>
      <c r="K4" s="58" t="s">
        <v>68</v>
      </c>
    </row>
    <row r="5" spans="1:11" ht="14.25">
      <c r="A5" s="84" t="s">
        <v>69</v>
      </c>
      <c r="B5" s="228" t="s">
        <v>70</v>
      </c>
      <c r="C5" s="229"/>
      <c r="D5" s="222" t="s">
        <v>71</v>
      </c>
      <c r="E5" s="223"/>
      <c r="F5" s="220">
        <v>45087</v>
      </c>
      <c r="G5" s="221"/>
      <c r="H5" s="222" t="s">
        <v>72</v>
      </c>
      <c r="I5" s="223"/>
      <c r="J5" s="57" t="s">
        <v>67</v>
      </c>
      <c r="K5" s="58" t="s">
        <v>68</v>
      </c>
    </row>
    <row r="6" spans="1:11" ht="14.25">
      <c r="A6" s="83" t="s">
        <v>73</v>
      </c>
      <c r="B6" s="85">
        <v>3</v>
      </c>
      <c r="C6" s="86">
        <v>6</v>
      </c>
      <c r="D6" s="84" t="s">
        <v>74</v>
      </c>
      <c r="E6" s="87"/>
      <c r="F6" s="220">
        <v>45117</v>
      </c>
      <c r="G6" s="221"/>
      <c r="H6" s="222" t="s">
        <v>75</v>
      </c>
      <c r="I6" s="223"/>
      <c r="J6" s="57" t="s">
        <v>67</v>
      </c>
      <c r="K6" s="58" t="s">
        <v>68</v>
      </c>
    </row>
    <row r="7" spans="1:11" ht="14.25">
      <c r="A7" s="83" t="s">
        <v>76</v>
      </c>
      <c r="B7" s="219">
        <v>5147</v>
      </c>
      <c r="C7" s="183"/>
      <c r="D7" s="84" t="s">
        <v>77</v>
      </c>
      <c r="E7" s="89"/>
      <c r="F7" s="220">
        <v>45122</v>
      </c>
      <c r="G7" s="221"/>
      <c r="H7" s="222" t="s">
        <v>78</v>
      </c>
      <c r="I7" s="223"/>
      <c r="J7" s="57" t="s">
        <v>67</v>
      </c>
      <c r="K7" s="58" t="s">
        <v>68</v>
      </c>
    </row>
    <row r="8" spans="1:11" ht="14.25">
      <c r="A8" s="91" t="s">
        <v>79</v>
      </c>
      <c r="B8" s="224"/>
      <c r="C8" s="225"/>
      <c r="D8" s="190" t="s">
        <v>80</v>
      </c>
      <c r="E8" s="191"/>
      <c r="F8" s="226" t="s">
        <v>65</v>
      </c>
      <c r="G8" s="227"/>
      <c r="H8" s="190" t="s">
        <v>81</v>
      </c>
      <c r="I8" s="191"/>
      <c r="J8" s="93" t="s">
        <v>67</v>
      </c>
      <c r="K8" s="95" t="s">
        <v>68</v>
      </c>
    </row>
    <row r="9" spans="1:11" ht="14.25">
      <c r="A9" s="213" t="s">
        <v>82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187" t="s">
        <v>83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4.25">
      <c r="A11" s="99" t="s">
        <v>84</v>
      </c>
      <c r="B11" s="100" t="s">
        <v>85</v>
      </c>
      <c r="C11" s="101" t="s">
        <v>86</v>
      </c>
      <c r="D11" s="102"/>
      <c r="E11" s="103" t="s">
        <v>87</v>
      </c>
      <c r="F11" s="100" t="s">
        <v>85</v>
      </c>
      <c r="G11" s="101" t="s">
        <v>86</v>
      </c>
      <c r="H11" s="101" t="s">
        <v>88</v>
      </c>
      <c r="I11" s="103" t="s">
        <v>89</v>
      </c>
      <c r="J11" s="100" t="s">
        <v>85</v>
      </c>
      <c r="K11" s="117" t="s">
        <v>86</v>
      </c>
    </row>
    <row r="12" spans="1:11" ht="14.25">
      <c r="A12" s="84" t="s">
        <v>90</v>
      </c>
      <c r="B12" s="92" t="s">
        <v>85</v>
      </c>
      <c r="C12" s="57" t="s">
        <v>86</v>
      </c>
      <c r="D12" s="89"/>
      <c r="E12" s="87" t="s">
        <v>91</v>
      </c>
      <c r="F12" s="92" t="s">
        <v>85</v>
      </c>
      <c r="G12" s="57" t="s">
        <v>86</v>
      </c>
      <c r="H12" s="57" t="s">
        <v>88</v>
      </c>
      <c r="I12" s="87" t="s">
        <v>92</v>
      </c>
      <c r="J12" s="92" t="s">
        <v>85</v>
      </c>
      <c r="K12" s="58" t="s">
        <v>86</v>
      </c>
    </row>
    <row r="13" spans="1:11" ht="14.25">
      <c r="A13" s="84" t="s">
        <v>93</v>
      </c>
      <c r="B13" s="92" t="s">
        <v>85</v>
      </c>
      <c r="C13" s="57" t="s">
        <v>86</v>
      </c>
      <c r="D13" s="89"/>
      <c r="E13" s="87" t="s">
        <v>94</v>
      </c>
      <c r="F13" s="57" t="s">
        <v>95</v>
      </c>
      <c r="G13" s="57" t="s">
        <v>96</v>
      </c>
      <c r="H13" s="57" t="s">
        <v>88</v>
      </c>
      <c r="I13" s="87" t="s">
        <v>97</v>
      </c>
      <c r="J13" s="92" t="s">
        <v>85</v>
      </c>
      <c r="K13" s="58" t="s">
        <v>86</v>
      </c>
    </row>
    <row r="14" spans="1:11" ht="14.25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14.25">
      <c r="A15" s="187" t="s">
        <v>99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4.25">
      <c r="A16" s="104" t="s">
        <v>100</v>
      </c>
      <c r="B16" s="101" t="s">
        <v>95</v>
      </c>
      <c r="C16" s="101" t="s">
        <v>96</v>
      </c>
      <c r="D16" s="105"/>
      <c r="E16" s="106" t="s">
        <v>101</v>
      </c>
      <c r="F16" s="101" t="s">
        <v>95</v>
      </c>
      <c r="G16" s="101" t="s">
        <v>96</v>
      </c>
      <c r="H16" s="107"/>
      <c r="I16" s="106" t="s">
        <v>102</v>
      </c>
      <c r="J16" s="101" t="s">
        <v>95</v>
      </c>
      <c r="K16" s="117" t="s">
        <v>96</v>
      </c>
    </row>
    <row r="17" spans="1:22" ht="16.5" customHeight="1">
      <c r="A17" s="88" t="s">
        <v>103</v>
      </c>
      <c r="B17" s="57" t="s">
        <v>95</v>
      </c>
      <c r="C17" s="57" t="s">
        <v>96</v>
      </c>
      <c r="D17" s="64"/>
      <c r="E17" s="94" t="s">
        <v>104</v>
      </c>
      <c r="F17" s="57" t="s">
        <v>95</v>
      </c>
      <c r="G17" s="57" t="s">
        <v>96</v>
      </c>
      <c r="H17" s="108"/>
      <c r="I17" s="94" t="s">
        <v>105</v>
      </c>
      <c r="J17" s="57" t="s">
        <v>95</v>
      </c>
      <c r="K17" s="58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16" t="s">
        <v>106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187" t="s">
        <v>107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>
      <c r="A20" s="204" t="s">
        <v>108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09" t="s">
        <v>109</v>
      </c>
      <c r="B21" s="94" t="s">
        <v>110</v>
      </c>
      <c r="C21" s="94" t="s">
        <v>111</v>
      </c>
      <c r="D21" s="94" t="s">
        <v>112</v>
      </c>
      <c r="E21" s="94" t="s">
        <v>113</v>
      </c>
      <c r="F21" s="94" t="s">
        <v>114</v>
      </c>
      <c r="G21" s="94" t="s">
        <v>115</v>
      </c>
      <c r="H21" s="94" t="s">
        <v>116</v>
      </c>
      <c r="I21" s="94" t="s">
        <v>117</v>
      </c>
      <c r="J21" s="94" t="s">
        <v>118</v>
      </c>
      <c r="K21" s="80" t="s">
        <v>119</v>
      </c>
    </row>
    <row r="22" spans="1:22" ht="16.5" customHeight="1">
      <c r="A22" s="90" t="s">
        <v>120</v>
      </c>
      <c r="B22" s="110"/>
      <c r="C22" s="110"/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>
        <v>1</v>
      </c>
      <c r="J22" s="110"/>
      <c r="K22" s="119"/>
    </row>
    <row r="23" spans="1:22" ht="16.5" customHeight="1">
      <c r="A23" s="53" t="s">
        <v>121</v>
      </c>
      <c r="B23" s="110"/>
      <c r="C23" s="110"/>
      <c r="D23" s="110">
        <v>1</v>
      </c>
      <c r="E23" s="110">
        <v>1</v>
      </c>
      <c r="F23" s="110">
        <v>1</v>
      </c>
      <c r="G23" s="110">
        <v>1</v>
      </c>
      <c r="H23" s="110">
        <v>1</v>
      </c>
      <c r="I23" s="110">
        <v>1</v>
      </c>
      <c r="J23" s="110"/>
      <c r="K23" s="120"/>
    </row>
    <row r="24" spans="1:22" ht="16.5" customHeight="1">
      <c r="A24" s="90" t="s">
        <v>122</v>
      </c>
      <c r="B24" s="110"/>
      <c r="C24" s="110"/>
      <c r="D24" s="110">
        <v>1</v>
      </c>
      <c r="E24" s="110">
        <v>1</v>
      </c>
      <c r="F24" s="110">
        <v>1</v>
      </c>
      <c r="G24" s="110">
        <v>1</v>
      </c>
      <c r="H24" s="110">
        <v>1</v>
      </c>
      <c r="I24" s="110">
        <v>1</v>
      </c>
      <c r="J24" s="110"/>
      <c r="K24" s="120"/>
    </row>
    <row r="25" spans="1:22" ht="16.5" customHeight="1">
      <c r="A25" s="90"/>
      <c r="B25" s="110"/>
      <c r="C25" s="110"/>
      <c r="D25" s="110"/>
      <c r="E25" s="110"/>
      <c r="F25" s="110"/>
      <c r="G25" s="110"/>
      <c r="H25" s="110"/>
      <c r="I25" s="110"/>
      <c r="J25" s="110"/>
      <c r="K25" s="78"/>
    </row>
    <row r="26" spans="1:22" ht="16.5" customHeight="1">
      <c r="A26" s="90"/>
      <c r="B26" s="110"/>
      <c r="C26" s="110"/>
      <c r="D26" s="110"/>
      <c r="E26" s="110"/>
      <c r="F26" s="110"/>
      <c r="G26" s="110"/>
      <c r="H26" s="110"/>
      <c r="I26" s="110"/>
      <c r="J26" s="110"/>
      <c r="K26" s="78"/>
    </row>
    <row r="27" spans="1:22" ht="16.5" customHeight="1">
      <c r="A27" s="90"/>
      <c r="B27" s="110"/>
      <c r="C27" s="110"/>
      <c r="D27" s="110"/>
      <c r="E27" s="110"/>
      <c r="F27" s="110"/>
      <c r="G27" s="110"/>
      <c r="H27" s="110"/>
      <c r="I27" s="110"/>
      <c r="J27" s="110"/>
      <c r="K27" s="78"/>
    </row>
    <row r="28" spans="1:22" ht="16.5" customHeight="1">
      <c r="A28" s="90"/>
      <c r="B28" s="110"/>
      <c r="C28" s="110"/>
      <c r="D28" s="110"/>
      <c r="E28" s="110"/>
      <c r="F28" s="110"/>
      <c r="G28" s="110"/>
      <c r="H28" s="110"/>
      <c r="I28" s="110"/>
      <c r="J28" s="110"/>
      <c r="K28" s="78"/>
    </row>
    <row r="29" spans="1:22" ht="18" customHeight="1">
      <c r="A29" s="193" t="s">
        <v>123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>
      <c r="A30" s="207" t="s">
        <v>124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>
      <c r="A32" s="193" t="s">
        <v>125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4.25">
      <c r="A33" s="196" t="s">
        <v>126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4.25">
      <c r="A34" s="199" t="s">
        <v>127</v>
      </c>
      <c r="B34" s="200"/>
      <c r="C34" s="57" t="s">
        <v>67</v>
      </c>
      <c r="D34" s="57" t="s">
        <v>68</v>
      </c>
      <c r="E34" s="201" t="s">
        <v>128</v>
      </c>
      <c r="F34" s="202"/>
      <c r="G34" s="202"/>
      <c r="H34" s="202"/>
      <c r="I34" s="202"/>
      <c r="J34" s="202"/>
      <c r="K34" s="203"/>
    </row>
    <row r="35" spans="1:11" ht="14.25">
      <c r="A35" s="169" t="s">
        <v>129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</row>
    <row r="36" spans="1:11" ht="14.25">
      <c r="A36" s="178" t="s">
        <v>130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spans="1:11" ht="14.25">
      <c r="A37" s="181" t="s">
        <v>131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spans="1:11" ht="14.25">
      <c r="A38" s="181" t="s">
        <v>132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3"/>
    </row>
    <row r="39" spans="1:11" ht="14.25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 ht="14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3"/>
    </row>
    <row r="41" spans="1:11" ht="14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3"/>
    </row>
    <row r="42" spans="1:11" ht="14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3"/>
    </row>
    <row r="43" spans="1:11" ht="14.25">
      <c r="A43" s="184" t="s">
        <v>133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6"/>
    </row>
    <row r="44" spans="1:11" ht="14.25">
      <c r="A44" s="187" t="s">
        <v>134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4.25">
      <c r="A45" s="104" t="s">
        <v>135</v>
      </c>
      <c r="B45" s="101" t="s">
        <v>95</v>
      </c>
      <c r="C45" s="101" t="s">
        <v>96</v>
      </c>
      <c r="D45" s="101" t="s">
        <v>88</v>
      </c>
      <c r="E45" s="106" t="s">
        <v>136</v>
      </c>
      <c r="F45" s="101" t="s">
        <v>95</v>
      </c>
      <c r="G45" s="101" t="s">
        <v>96</v>
      </c>
      <c r="H45" s="101" t="s">
        <v>88</v>
      </c>
      <c r="I45" s="106" t="s">
        <v>137</v>
      </c>
      <c r="J45" s="101" t="s">
        <v>95</v>
      </c>
      <c r="K45" s="117" t="s">
        <v>96</v>
      </c>
    </row>
    <row r="46" spans="1:11" ht="14.25">
      <c r="A46" s="88" t="s">
        <v>87</v>
      </c>
      <c r="B46" s="57" t="s">
        <v>95</v>
      </c>
      <c r="C46" s="57" t="s">
        <v>96</v>
      </c>
      <c r="D46" s="57" t="s">
        <v>88</v>
      </c>
      <c r="E46" s="94" t="s">
        <v>94</v>
      </c>
      <c r="F46" s="57" t="s">
        <v>95</v>
      </c>
      <c r="G46" s="57" t="s">
        <v>96</v>
      </c>
      <c r="H46" s="57" t="s">
        <v>88</v>
      </c>
      <c r="I46" s="94" t="s">
        <v>105</v>
      </c>
      <c r="J46" s="57" t="s">
        <v>95</v>
      </c>
      <c r="K46" s="58" t="s">
        <v>96</v>
      </c>
    </row>
    <row r="47" spans="1:11" ht="14.25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</row>
    <row r="48" spans="1:11" ht="14.25">
      <c r="A48" s="169" t="s">
        <v>138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ht="14.25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180"/>
    </row>
    <row r="50" spans="1:11" ht="14.25">
      <c r="A50" s="111" t="s">
        <v>139</v>
      </c>
      <c r="B50" s="173" t="s">
        <v>140</v>
      </c>
      <c r="C50" s="173"/>
      <c r="D50" s="112" t="s">
        <v>141</v>
      </c>
      <c r="E50" s="113" t="s">
        <v>142</v>
      </c>
      <c r="F50" s="114" t="s">
        <v>143</v>
      </c>
      <c r="G50" s="115">
        <v>45089</v>
      </c>
      <c r="H50" s="174" t="s">
        <v>144</v>
      </c>
      <c r="I50" s="175"/>
      <c r="J50" s="176"/>
      <c r="K50" s="177"/>
    </row>
    <row r="51" spans="1:11" ht="14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ht="14.2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2"/>
    </row>
    <row r="53" spans="1:11" ht="14.25">
      <c r="A53" s="111" t="s">
        <v>139</v>
      </c>
      <c r="B53" s="173" t="s">
        <v>140</v>
      </c>
      <c r="C53" s="173"/>
      <c r="D53" s="112" t="s">
        <v>141</v>
      </c>
      <c r="E53" s="116" t="s">
        <v>145</v>
      </c>
      <c r="F53" s="114" t="s">
        <v>146</v>
      </c>
      <c r="G53" s="115">
        <v>45089</v>
      </c>
      <c r="H53" s="174" t="s">
        <v>144</v>
      </c>
      <c r="I53" s="175"/>
      <c r="J53" s="176" t="s">
        <v>147</v>
      </c>
      <c r="K53" s="1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A4" workbookViewId="0">
      <selection activeCell="O11" sqref="O11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>
      <c r="A1" s="241" t="s">
        <v>148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.1" customHeight="1">
      <c r="A2" s="38" t="s">
        <v>62</v>
      </c>
      <c r="B2" s="243" t="s">
        <v>63</v>
      </c>
      <c r="C2" s="243"/>
      <c r="D2" s="39" t="s">
        <v>69</v>
      </c>
      <c r="E2" s="243" t="s">
        <v>70</v>
      </c>
      <c r="F2" s="243"/>
      <c r="G2" s="243"/>
      <c r="H2" s="248"/>
      <c r="I2" s="49" t="s">
        <v>57</v>
      </c>
      <c r="J2" s="243" t="s">
        <v>58</v>
      </c>
      <c r="K2" s="243"/>
      <c r="L2" s="243"/>
      <c r="M2" s="243"/>
      <c r="N2" s="244"/>
    </row>
    <row r="3" spans="1:14" ht="29.1" customHeight="1">
      <c r="A3" s="247" t="s">
        <v>149</v>
      </c>
      <c r="B3" s="245" t="s">
        <v>150</v>
      </c>
      <c r="C3" s="245"/>
      <c r="D3" s="245"/>
      <c r="E3" s="245"/>
      <c r="F3" s="245"/>
      <c r="G3" s="245"/>
      <c r="H3" s="249"/>
      <c r="I3" s="245" t="s">
        <v>151</v>
      </c>
      <c r="J3" s="245"/>
      <c r="K3" s="245"/>
      <c r="L3" s="245"/>
      <c r="M3" s="245"/>
      <c r="N3" s="246"/>
    </row>
    <row r="4" spans="1:14" ht="29.1" customHeight="1">
      <c r="A4" s="247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0" t="s">
        <v>117</v>
      </c>
      <c r="H4" s="249"/>
      <c r="I4" s="96" t="s">
        <v>152</v>
      </c>
      <c r="J4" s="96" t="s">
        <v>153</v>
      </c>
      <c r="K4" s="156" t="s">
        <v>316</v>
      </c>
      <c r="L4" s="156" t="s">
        <v>316</v>
      </c>
      <c r="M4" s="96"/>
      <c r="N4" s="96"/>
    </row>
    <row r="5" spans="1:14" ht="21.95" customHeight="1">
      <c r="A5" s="42" t="s">
        <v>154</v>
      </c>
      <c r="B5" s="40" t="s">
        <v>155</v>
      </c>
      <c r="C5" s="40" t="s">
        <v>156</v>
      </c>
      <c r="D5" s="40" t="s">
        <v>157</v>
      </c>
      <c r="E5" s="40" t="s">
        <v>158</v>
      </c>
      <c r="F5" s="40" t="s">
        <v>159</v>
      </c>
      <c r="G5" s="40" t="s">
        <v>160</v>
      </c>
      <c r="H5" s="249"/>
      <c r="I5" s="97"/>
      <c r="J5" s="97"/>
      <c r="K5" s="157" t="s">
        <v>317</v>
      </c>
      <c r="L5" s="157" t="s">
        <v>318</v>
      </c>
      <c r="M5" s="98"/>
      <c r="N5" s="98"/>
    </row>
    <row r="6" spans="1:14" ht="21.95" customHeight="1">
      <c r="A6" s="43" t="s">
        <v>161</v>
      </c>
      <c r="B6" s="44">
        <f>C6-2.1</f>
        <v>97.9</v>
      </c>
      <c r="C6" s="45">
        <v>100</v>
      </c>
      <c r="D6" s="44">
        <f t="shared" ref="D6:G6" si="0">C6+2.1</f>
        <v>102.1</v>
      </c>
      <c r="E6" s="44">
        <f t="shared" si="0"/>
        <v>104.19999999999999</v>
      </c>
      <c r="F6" s="46">
        <f t="shared" si="0"/>
        <v>106.29999999999998</v>
      </c>
      <c r="G6" s="44">
        <f t="shared" si="0"/>
        <v>108.39999999999998</v>
      </c>
      <c r="H6" s="249"/>
      <c r="I6" s="50" t="s">
        <v>162</v>
      </c>
      <c r="J6" s="50" t="s">
        <v>163</v>
      </c>
      <c r="K6" s="158" t="s">
        <v>319</v>
      </c>
      <c r="L6" s="159" t="s">
        <v>320</v>
      </c>
      <c r="M6" s="51"/>
      <c r="N6" s="51"/>
    </row>
    <row r="7" spans="1:14" ht="21.95" customHeight="1">
      <c r="A7" s="43" t="s">
        <v>164</v>
      </c>
      <c r="B7" s="44">
        <f t="shared" ref="B7:B8" si="1">C7-4</f>
        <v>68</v>
      </c>
      <c r="C7" s="45">
        <v>72</v>
      </c>
      <c r="D7" s="44">
        <f t="shared" ref="D7:D9" si="2">C7+4</f>
        <v>76</v>
      </c>
      <c r="E7" s="44">
        <f t="shared" ref="E7:E8" si="3">D7+5</f>
        <v>81</v>
      </c>
      <c r="F7" s="46">
        <f t="shared" ref="F7:F8" si="4">E7+6</f>
        <v>87</v>
      </c>
      <c r="G7" s="44">
        <f t="shared" ref="G7:G8" si="5">F7+6</f>
        <v>93</v>
      </c>
      <c r="H7" s="249"/>
      <c r="I7" s="50" t="s">
        <v>165</v>
      </c>
      <c r="J7" s="50" t="s">
        <v>166</v>
      </c>
      <c r="K7" s="158" t="s">
        <v>320</v>
      </c>
      <c r="L7" s="158" t="s">
        <v>319</v>
      </c>
      <c r="M7" s="51"/>
      <c r="N7" s="51"/>
    </row>
    <row r="8" spans="1:14" ht="21.95" customHeight="1">
      <c r="A8" s="43" t="s">
        <v>167</v>
      </c>
      <c r="B8" s="44">
        <f t="shared" si="1"/>
        <v>116</v>
      </c>
      <c r="C8" s="45">
        <v>120</v>
      </c>
      <c r="D8" s="44">
        <f t="shared" si="2"/>
        <v>124</v>
      </c>
      <c r="E8" s="44">
        <f t="shared" si="3"/>
        <v>129</v>
      </c>
      <c r="F8" s="46">
        <f t="shared" si="4"/>
        <v>135</v>
      </c>
      <c r="G8" s="44">
        <f t="shared" si="5"/>
        <v>141</v>
      </c>
      <c r="H8" s="249"/>
      <c r="I8" s="50" t="s">
        <v>166</v>
      </c>
      <c r="J8" s="50" t="s">
        <v>166</v>
      </c>
      <c r="K8" s="51"/>
      <c r="L8" s="51"/>
      <c r="M8" s="51"/>
      <c r="N8" s="51"/>
    </row>
    <row r="9" spans="1:14" ht="21.95" customHeight="1">
      <c r="A9" s="43" t="s">
        <v>168</v>
      </c>
      <c r="B9" s="44">
        <f>C9-3.6</f>
        <v>94.4</v>
      </c>
      <c r="C9" s="45">
        <v>98</v>
      </c>
      <c r="D9" s="44">
        <f t="shared" si="2"/>
        <v>102</v>
      </c>
      <c r="E9" s="44">
        <f t="shared" ref="E9:G9" si="6">D9+4</f>
        <v>106</v>
      </c>
      <c r="F9" s="46">
        <f t="shared" si="6"/>
        <v>110</v>
      </c>
      <c r="G9" s="44">
        <f t="shared" si="6"/>
        <v>114</v>
      </c>
      <c r="H9" s="249"/>
      <c r="I9" s="50" t="s">
        <v>169</v>
      </c>
      <c r="J9" s="50" t="s">
        <v>169</v>
      </c>
      <c r="K9" s="158" t="s">
        <v>321</v>
      </c>
      <c r="L9" s="158" t="s">
        <v>320</v>
      </c>
      <c r="M9" s="51"/>
      <c r="N9" s="51"/>
    </row>
    <row r="10" spans="1:14" ht="21.95" customHeight="1">
      <c r="A10" s="43" t="s">
        <v>170</v>
      </c>
      <c r="B10" s="44">
        <f>C10-1.15</f>
        <v>28.35</v>
      </c>
      <c r="C10" s="45">
        <v>29.5</v>
      </c>
      <c r="D10" s="44">
        <f t="shared" ref="D10:G10" si="7">C10+1.3</f>
        <v>30.8</v>
      </c>
      <c r="E10" s="44">
        <f t="shared" si="7"/>
        <v>32.1</v>
      </c>
      <c r="F10" s="46">
        <f t="shared" si="7"/>
        <v>33.4</v>
      </c>
      <c r="G10" s="44">
        <f t="shared" si="7"/>
        <v>34.699999999999996</v>
      </c>
      <c r="H10" s="249"/>
      <c r="I10" s="50" t="s">
        <v>169</v>
      </c>
      <c r="J10" s="50" t="s">
        <v>169</v>
      </c>
      <c r="K10" s="158" t="s">
        <v>322</v>
      </c>
      <c r="L10" s="158" t="s">
        <v>324</v>
      </c>
      <c r="M10" s="51"/>
      <c r="N10" s="51"/>
    </row>
    <row r="11" spans="1:14" ht="21.95" customHeight="1">
      <c r="A11" s="43" t="s">
        <v>171</v>
      </c>
      <c r="B11" s="44">
        <f>C11-0.7</f>
        <v>21.1</v>
      </c>
      <c r="C11" s="45">
        <v>21.8</v>
      </c>
      <c r="D11" s="44">
        <f>C11+0.7</f>
        <v>22.5</v>
      </c>
      <c r="E11" s="44">
        <f>D11+0.7</f>
        <v>23.2</v>
      </c>
      <c r="F11" s="46">
        <f>E11+0.9</f>
        <v>24.099999999999998</v>
      </c>
      <c r="G11" s="44">
        <f>F11+0.9</f>
        <v>24.999999999999996</v>
      </c>
      <c r="H11" s="249"/>
      <c r="I11" s="50" t="s">
        <v>169</v>
      </c>
      <c r="J11" s="50" t="s">
        <v>169</v>
      </c>
      <c r="K11" s="158" t="s">
        <v>319</v>
      </c>
      <c r="L11" s="158" t="s">
        <v>325</v>
      </c>
      <c r="M11" s="51"/>
      <c r="N11" s="51"/>
    </row>
    <row r="12" spans="1:14" ht="21.95" customHeight="1">
      <c r="A12" s="43" t="s">
        <v>172</v>
      </c>
      <c r="B12" s="44">
        <f>C12-0.5</f>
        <v>17.5</v>
      </c>
      <c r="C12" s="45">
        <v>18</v>
      </c>
      <c r="D12" s="44">
        <f>C12+0.5</f>
        <v>18.5</v>
      </c>
      <c r="E12" s="44">
        <f>D12+0.5</f>
        <v>19</v>
      </c>
      <c r="F12" s="46">
        <f>E12+0.7</f>
        <v>19.7</v>
      </c>
      <c r="G12" s="44">
        <f>F12+0.7</f>
        <v>20.399999999999999</v>
      </c>
      <c r="H12" s="249"/>
      <c r="I12" s="50" t="s">
        <v>169</v>
      </c>
      <c r="J12" s="50" t="s">
        <v>169</v>
      </c>
      <c r="K12" s="158" t="s">
        <v>322</v>
      </c>
      <c r="L12" s="158" t="s">
        <v>319</v>
      </c>
      <c r="M12" s="51"/>
      <c r="N12" s="51"/>
    </row>
    <row r="13" spans="1:14" ht="21.95" customHeight="1">
      <c r="A13" s="43" t="s">
        <v>173</v>
      </c>
      <c r="B13" s="44">
        <f>C13-0.6</f>
        <v>26.599999999999998</v>
      </c>
      <c r="C13" s="45">
        <v>27.2</v>
      </c>
      <c r="D13" s="44">
        <f>C13+0.6</f>
        <v>27.8</v>
      </c>
      <c r="E13" s="44">
        <f>D13+0.7</f>
        <v>28.5</v>
      </c>
      <c r="F13" s="46">
        <f>E13+0.6</f>
        <v>29.1</v>
      </c>
      <c r="G13" s="44">
        <f>F13+0.7</f>
        <v>29.8</v>
      </c>
      <c r="H13" s="249"/>
      <c r="I13" s="50" t="s">
        <v>169</v>
      </c>
      <c r="J13" s="50" t="s">
        <v>169</v>
      </c>
      <c r="K13" s="158" t="s">
        <v>323</v>
      </c>
      <c r="L13" s="158" t="s">
        <v>324</v>
      </c>
      <c r="M13" s="51"/>
      <c r="N13" s="51"/>
    </row>
    <row r="14" spans="1:14" ht="21.95" customHeight="1">
      <c r="A14" s="43" t="s">
        <v>174</v>
      </c>
      <c r="B14" s="44">
        <f>C14-0.9</f>
        <v>37.6</v>
      </c>
      <c r="C14" s="45">
        <v>38.5</v>
      </c>
      <c r="D14" s="44">
        <f t="shared" ref="D14:G14" si="8">C14+1.1</f>
        <v>39.6</v>
      </c>
      <c r="E14" s="44">
        <f t="shared" si="8"/>
        <v>40.700000000000003</v>
      </c>
      <c r="F14" s="46">
        <f t="shared" si="8"/>
        <v>41.800000000000004</v>
      </c>
      <c r="G14" s="44">
        <f t="shared" si="8"/>
        <v>42.900000000000006</v>
      </c>
      <c r="H14" s="249"/>
      <c r="I14" s="50" t="s">
        <v>169</v>
      </c>
      <c r="J14" s="50" t="s">
        <v>169</v>
      </c>
      <c r="K14" s="158" t="s">
        <v>319</v>
      </c>
      <c r="L14" s="159" t="s">
        <v>326</v>
      </c>
      <c r="M14" s="51"/>
      <c r="N14" s="51"/>
    </row>
    <row r="15" spans="1:14" ht="14.25">
      <c r="A15" s="47" t="s">
        <v>128</v>
      </c>
      <c r="D15" s="48"/>
      <c r="E15" s="48"/>
      <c r="F15" s="48"/>
      <c r="G15" s="48"/>
      <c r="H15" s="48"/>
      <c r="I15" s="48"/>
      <c r="J15" s="48"/>
      <c r="K15" s="48"/>
      <c r="L15" s="160" t="s">
        <v>327</v>
      </c>
      <c r="M15" s="48"/>
      <c r="N15" s="48"/>
    </row>
    <row r="16" spans="1:14" ht="14.25">
      <c r="A16" s="37" t="s">
        <v>175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>
      <c r="A17" s="48"/>
      <c r="B17" s="48"/>
      <c r="C17" s="48"/>
      <c r="D17" s="48"/>
      <c r="E17" s="48"/>
      <c r="F17" s="48"/>
      <c r="G17" s="48"/>
      <c r="H17" s="48"/>
      <c r="I17" s="47" t="s">
        <v>176</v>
      </c>
      <c r="J17" s="52"/>
      <c r="K17" s="47" t="s">
        <v>177</v>
      </c>
      <c r="L17" s="47"/>
      <c r="M17" s="47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9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8" zoomScaleNormal="100" workbookViewId="0">
      <selection activeCell="B39" sqref="B39:K39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9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297" t="s">
        <v>180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>
      <c r="A2" s="54" t="s">
        <v>53</v>
      </c>
      <c r="B2" s="298" t="s">
        <v>54</v>
      </c>
      <c r="C2" s="298"/>
      <c r="D2" s="55" t="s">
        <v>62</v>
      </c>
      <c r="E2" s="343" t="s">
        <v>328</v>
      </c>
      <c r="F2" s="56" t="s">
        <v>181</v>
      </c>
      <c r="G2" s="344" t="s">
        <v>329</v>
      </c>
      <c r="H2" s="229"/>
      <c r="I2" s="75" t="s">
        <v>57</v>
      </c>
      <c r="J2" s="299" t="s">
        <v>58</v>
      </c>
      <c r="K2" s="300"/>
    </row>
    <row r="3" spans="1:11">
      <c r="A3" s="59" t="s">
        <v>76</v>
      </c>
      <c r="B3" s="219">
        <v>5147</v>
      </c>
      <c r="C3" s="183"/>
      <c r="D3" s="60" t="s">
        <v>182</v>
      </c>
      <c r="E3" s="345" t="s">
        <v>330</v>
      </c>
      <c r="F3" s="293"/>
      <c r="G3" s="293"/>
      <c r="H3" s="254" t="s">
        <v>183</v>
      </c>
      <c r="I3" s="254"/>
      <c r="J3" s="254"/>
      <c r="K3" s="255"/>
    </row>
    <row r="4" spans="1:11">
      <c r="A4" s="61" t="s">
        <v>73</v>
      </c>
      <c r="B4" s="62">
        <v>3</v>
      </c>
      <c r="C4" s="62">
        <v>5</v>
      </c>
      <c r="D4" s="63" t="s">
        <v>184</v>
      </c>
      <c r="E4" s="293"/>
      <c r="F4" s="293"/>
      <c r="G4" s="293"/>
      <c r="H4" s="200" t="s">
        <v>185</v>
      </c>
      <c r="I4" s="200"/>
      <c r="J4" s="73" t="s">
        <v>67</v>
      </c>
      <c r="K4" s="78" t="s">
        <v>68</v>
      </c>
    </row>
    <row r="5" spans="1:11">
      <c r="A5" s="61" t="s">
        <v>186</v>
      </c>
      <c r="B5" s="294">
        <v>1</v>
      </c>
      <c r="C5" s="294"/>
      <c r="D5" s="60" t="s">
        <v>187</v>
      </c>
      <c r="E5" s="60" t="s">
        <v>188</v>
      </c>
      <c r="F5" s="60" t="s">
        <v>189</v>
      </c>
      <c r="G5" s="60" t="s">
        <v>190</v>
      </c>
      <c r="H5" s="200" t="s">
        <v>191</v>
      </c>
      <c r="I5" s="200"/>
      <c r="J5" s="73" t="s">
        <v>67</v>
      </c>
      <c r="K5" s="78" t="s">
        <v>68</v>
      </c>
    </row>
    <row r="6" spans="1:11">
      <c r="A6" s="65" t="s">
        <v>192</v>
      </c>
      <c r="B6" s="295">
        <v>200</v>
      </c>
      <c r="C6" s="295"/>
      <c r="D6" s="66" t="s">
        <v>193</v>
      </c>
      <c r="E6" s="67"/>
      <c r="F6" s="68">
        <v>5147</v>
      </c>
      <c r="G6" s="66"/>
      <c r="H6" s="296" t="s">
        <v>194</v>
      </c>
      <c r="I6" s="296"/>
      <c r="J6" s="68" t="s">
        <v>67</v>
      </c>
      <c r="K6" s="79" t="s">
        <v>68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195</v>
      </c>
      <c r="B8" s="56" t="s">
        <v>196</v>
      </c>
      <c r="C8" s="56" t="s">
        <v>197</v>
      </c>
      <c r="D8" s="56" t="s">
        <v>198</v>
      </c>
      <c r="E8" s="56" t="s">
        <v>199</v>
      </c>
      <c r="F8" s="56" t="s">
        <v>200</v>
      </c>
      <c r="G8" s="289" t="s">
        <v>79</v>
      </c>
      <c r="H8" s="281"/>
      <c r="I8" s="281"/>
      <c r="J8" s="281"/>
      <c r="K8" s="282"/>
    </row>
    <row r="9" spans="1:11">
      <c r="A9" s="199" t="s">
        <v>201</v>
      </c>
      <c r="B9" s="200"/>
      <c r="C9" s="73" t="s">
        <v>67</v>
      </c>
      <c r="D9" s="73" t="s">
        <v>68</v>
      </c>
      <c r="E9" s="60" t="s">
        <v>202</v>
      </c>
      <c r="F9" s="74" t="s">
        <v>203</v>
      </c>
      <c r="G9" s="290"/>
      <c r="H9" s="291"/>
      <c r="I9" s="291"/>
      <c r="J9" s="291"/>
      <c r="K9" s="292"/>
    </row>
    <row r="10" spans="1:11">
      <c r="A10" s="199" t="s">
        <v>204</v>
      </c>
      <c r="B10" s="200"/>
      <c r="C10" s="73" t="s">
        <v>67</v>
      </c>
      <c r="D10" s="73" t="s">
        <v>68</v>
      </c>
      <c r="E10" s="60" t="s">
        <v>205</v>
      </c>
      <c r="F10" s="74" t="s">
        <v>206</v>
      </c>
      <c r="G10" s="290" t="s">
        <v>207</v>
      </c>
      <c r="H10" s="291"/>
      <c r="I10" s="291"/>
      <c r="J10" s="291"/>
      <c r="K10" s="292"/>
    </row>
    <row r="11" spans="1:11">
      <c r="A11" s="250" t="s">
        <v>179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2"/>
    </row>
    <row r="12" spans="1:11">
      <c r="A12" s="59" t="s">
        <v>89</v>
      </c>
      <c r="B12" s="73" t="s">
        <v>85</v>
      </c>
      <c r="C12" s="73" t="s">
        <v>86</v>
      </c>
      <c r="D12" s="74"/>
      <c r="E12" s="60" t="s">
        <v>87</v>
      </c>
      <c r="F12" s="73" t="s">
        <v>85</v>
      </c>
      <c r="G12" s="73" t="s">
        <v>86</v>
      </c>
      <c r="H12" s="73"/>
      <c r="I12" s="60" t="s">
        <v>208</v>
      </c>
      <c r="J12" s="73" t="s">
        <v>85</v>
      </c>
      <c r="K12" s="78" t="s">
        <v>86</v>
      </c>
    </row>
    <row r="13" spans="1:11">
      <c r="A13" s="59" t="s">
        <v>92</v>
      </c>
      <c r="B13" s="73" t="s">
        <v>85</v>
      </c>
      <c r="C13" s="73" t="s">
        <v>86</v>
      </c>
      <c r="D13" s="74"/>
      <c r="E13" s="60" t="s">
        <v>97</v>
      </c>
      <c r="F13" s="73" t="s">
        <v>85</v>
      </c>
      <c r="G13" s="73" t="s">
        <v>86</v>
      </c>
      <c r="H13" s="73"/>
      <c r="I13" s="60" t="s">
        <v>209</v>
      </c>
      <c r="J13" s="73" t="s">
        <v>85</v>
      </c>
      <c r="K13" s="78" t="s">
        <v>86</v>
      </c>
    </row>
    <row r="14" spans="1:11">
      <c r="A14" s="65" t="s">
        <v>210</v>
      </c>
      <c r="B14" s="68" t="s">
        <v>85</v>
      </c>
      <c r="C14" s="68" t="s">
        <v>86</v>
      </c>
      <c r="D14" s="67"/>
      <c r="E14" s="66" t="s">
        <v>211</v>
      </c>
      <c r="F14" s="68" t="s">
        <v>85</v>
      </c>
      <c r="G14" s="68" t="s">
        <v>86</v>
      </c>
      <c r="H14" s="68"/>
      <c r="I14" s="66" t="s">
        <v>212</v>
      </c>
      <c r="J14" s="68" t="s">
        <v>85</v>
      </c>
      <c r="K14" s="79" t="s">
        <v>86</v>
      </c>
    </row>
    <row r="15" spans="1:11">
      <c r="A15" s="69"/>
      <c r="B15" s="71"/>
      <c r="C15" s="71"/>
      <c r="D15" s="70"/>
      <c r="E15" s="69"/>
      <c r="F15" s="71"/>
      <c r="G15" s="71"/>
      <c r="H15" s="71"/>
      <c r="I15" s="69"/>
      <c r="J15" s="71"/>
      <c r="K15" s="71"/>
    </row>
    <row r="16" spans="1:11">
      <c r="A16" s="256" t="s">
        <v>213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8"/>
    </row>
    <row r="17" spans="1:11">
      <c r="A17" s="199" t="s">
        <v>214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53"/>
    </row>
    <row r="18" spans="1:11">
      <c r="A18" s="199" t="s">
        <v>215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53"/>
    </row>
    <row r="19" spans="1:11">
      <c r="A19" s="286" t="s">
        <v>216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6"/>
    </row>
    <row r="2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266"/>
    </row>
    <row r="22" spans="1:11">
      <c r="A22" s="259"/>
      <c r="B22" s="260"/>
      <c r="C22" s="260"/>
      <c r="D22" s="260"/>
      <c r="E22" s="260"/>
      <c r="F22" s="260"/>
      <c r="G22" s="260"/>
      <c r="H22" s="260"/>
      <c r="I22" s="260"/>
      <c r="J22" s="260"/>
      <c r="K22" s="266"/>
    </row>
    <row r="23" spans="1:11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285"/>
    </row>
    <row r="24" spans="1:11">
      <c r="A24" s="199" t="s">
        <v>127</v>
      </c>
      <c r="B24" s="200"/>
      <c r="C24" s="73" t="s">
        <v>67</v>
      </c>
      <c r="D24" s="73" t="s">
        <v>68</v>
      </c>
      <c r="E24" s="254"/>
      <c r="F24" s="254"/>
      <c r="G24" s="254"/>
      <c r="H24" s="254"/>
      <c r="I24" s="254"/>
      <c r="J24" s="254"/>
      <c r="K24" s="255"/>
    </row>
    <row r="25" spans="1:11">
      <c r="A25" s="76" t="s">
        <v>217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>
      <c r="A27" s="280" t="s">
        <v>218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2"/>
    </row>
    <row r="28" spans="1:11">
      <c r="A28" s="349" t="s">
        <v>366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6"/>
    </row>
    <row r="29" spans="1:11">
      <c r="A29" s="349" t="s">
        <v>367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>
      <c r="A30" s="349" t="s">
        <v>368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spans="1:1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spans="1:1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23.1" customHeight="1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23.1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6"/>
    </row>
    <row r="35" spans="1:11" ht="23.1" customHeight="1">
      <c r="A35" s="265"/>
      <c r="B35" s="260"/>
      <c r="C35" s="260"/>
      <c r="D35" s="260"/>
      <c r="E35" s="260"/>
      <c r="F35" s="260"/>
      <c r="G35" s="260"/>
      <c r="H35" s="260"/>
      <c r="I35" s="260"/>
      <c r="J35" s="260"/>
      <c r="K35" s="266"/>
    </row>
    <row r="36" spans="1:11" ht="23.1" customHeight="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spans="1:11" ht="18.75" customHeight="1">
      <c r="A37" s="270" t="s">
        <v>219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8.75" customHeight="1">
      <c r="A38" s="199" t="s">
        <v>220</v>
      </c>
      <c r="B38" s="200"/>
      <c r="C38" s="200"/>
      <c r="D38" s="254" t="s">
        <v>221</v>
      </c>
      <c r="E38" s="254"/>
      <c r="F38" s="261" t="s">
        <v>222</v>
      </c>
      <c r="G38" s="273"/>
      <c r="H38" s="200" t="s">
        <v>223</v>
      </c>
      <c r="I38" s="200"/>
      <c r="J38" s="200" t="s">
        <v>224</v>
      </c>
      <c r="K38" s="253"/>
    </row>
    <row r="39" spans="1:11" ht="18.75" customHeight="1">
      <c r="A39" s="61" t="s">
        <v>128</v>
      </c>
      <c r="B39" s="346" t="s">
        <v>369</v>
      </c>
      <c r="C39" s="200"/>
      <c r="D39" s="200"/>
      <c r="E39" s="200"/>
      <c r="F39" s="200"/>
      <c r="G39" s="200"/>
      <c r="H39" s="200"/>
      <c r="I39" s="200"/>
      <c r="J39" s="200"/>
      <c r="K39" s="253"/>
    </row>
    <row r="40" spans="1:11" ht="30.9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53"/>
    </row>
    <row r="41" spans="1:11" ht="18.7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53"/>
    </row>
    <row r="42" spans="1:11" ht="32.1" customHeight="1">
      <c r="A42" s="65" t="s">
        <v>139</v>
      </c>
      <c r="B42" s="262" t="s">
        <v>225</v>
      </c>
      <c r="C42" s="262"/>
      <c r="D42" s="66" t="s">
        <v>226</v>
      </c>
      <c r="E42" s="67"/>
      <c r="F42" s="66" t="s">
        <v>143</v>
      </c>
      <c r="G42" s="77">
        <v>45136</v>
      </c>
      <c r="H42" s="263" t="s">
        <v>144</v>
      </c>
      <c r="I42" s="263"/>
      <c r="J42" s="262" t="s">
        <v>147</v>
      </c>
      <c r="K42" s="26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abSelected="1" workbookViewId="0">
      <selection activeCell="M18" sqref="M18"/>
    </sheetView>
  </sheetViews>
  <sheetFormatPr defaultColWidth="9" defaultRowHeight="26.1" customHeight="1"/>
  <cols>
    <col min="1" max="1" width="12.875" style="37" customWidth="1"/>
    <col min="2" max="7" width="9.375" style="37" customWidth="1"/>
    <col min="8" max="8" width="1.375" style="37" customWidth="1"/>
    <col min="9" max="14" width="9.5" style="37" customWidth="1"/>
    <col min="15" max="16384" width="9" style="37"/>
  </cols>
  <sheetData>
    <row r="1" spans="1:14" ht="30" customHeight="1">
      <c r="A1" s="241" t="s">
        <v>148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.1" customHeight="1">
      <c r="A2" s="38" t="s">
        <v>62</v>
      </c>
      <c r="B2" s="243" t="s">
        <v>63</v>
      </c>
      <c r="C2" s="243"/>
      <c r="D2" s="39" t="s">
        <v>69</v>
      </c>
      <c r="E2" s="243" t="s">
        <v>70</v>
      </c>
      <c r="F2" s="243"/>
      <c r="G2" s="243"/>
      <c r="H2" s="248"/>
      <c r="I2" s="49" t="s">
        <v>57</v>
      </c>
      <c r="J2" s="243" t="s">
        <v>58</v>
      </c>
      <c r="K2" s="243"/>
      <c r="L2" s="243"/>
      <c r="M2" s="243"/>
      <c r="N2" s="244"/>
    </row>
    <row r="3" spans="1:14" ht="29.1" customHeight="1">
      <c r="A3" s="247" t="s">
        <v>149</v>
      </c>
      <c r="B3" s="245" t="s">
        <v>150</v>
      </c>
      <c r="C3" s="245"/>
      <c r="D3" s="245"/>
      <c r="E3" s="245"/>
      <c r="F3" s="245"/>
      <c r="G3" s="245"/>
      <c r="H3" s="249"/>
      <c r="I3" s="245" t="s">
        <v>151</v>
      </c>
      <c r="J3" s="245"/>
      <c r="K3" s="245"/>
      <c r="L3" s="245"/>
      <c r="M3" s="245"/>
      <c r="N3" s="246"/>
    </row>
    <row r="4" spans="1:14" ht="29.1" customHeight="1">
      <c r="A4" s="247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0" t="s">
        <v>117</v>
      </c>
      <c r="H4" s="249"/>
      <c r="I4" s="40" t="s">
        <v>112</v>
      </c>
      <c r="J4" s="40" t="s">
        <v>113</v>
      </c>
      <c r="K4" s="40" t="s">
        <v>114</v>
      </c>
      <c r="L4" s="40" t="s">
        <v>115</v>
      </c>
      <c r="M4" s="41" t="s">
        <v>116</v>
      </c>
      <c r="N4" s="40" t="s">
        <v>117</v>
      </c>
    </row>
    <row r="5" spans="1:14" ht="29.1" customHeight="1">
      <c r="A5" s="42" t="s">
        <v>154</v>
      </c>
      <c r="B5" s="40" t="s">
        <v>155</v>
      </c>
      <c r="C5" s="40" t="s">
        <v>156</v>
      </c>
      <c r="D5" s="40" t="s">
        <v>157</v>
      </c>
      <c r="E5" s="40" t="s">
        <v>158</v>
      </c>
      <c r="F5" s="40" t="s">
        <v>159</v>
      </c>
      <c r="G5" s="40" t="s">
        <v>160</v>
      </c>
      <c r="H5" s="249"/>
      <c r="I5" s="347" t="s">
        <v>357</v>
      </c>
      <c r="J5" s="347" t="s">
        <v>341</v>
      </c>
      <c r="K5" s="347" t="s">
        <v>349</v>
      </c>
      <c r="L5" s="347" t="s">
        <v>349</v>
      </c>
      <c r="M5" s="347" t="s">
        <v>336</v>
      </c>
      <c r="N5" s="40"/>
    </row>
    <row r="6" spans="1:14" ht="29.1" customHeight="1">
      <c r="A6" s="43" t="s">
        <v>161</v>
      </c>
      <c r="B6" s="44">
        <f>C6-2.1</f>
        <v>97.9</v>
      </c>
      <c r="C6" s="45">
        <v>100</v>
      </c>
      <c r="D6" s="44">
        <f t="shared" ref="D6:G6" si="0">C6+2.1</f>
        <v>102.1</v>
      </c>
      <c r="E6" s="44">
        <f t="shared" si="0"/>
        <v>104.19999999999999</v>
      </c>
      <c r="F6" s="46">
        <f t="shared" si="0"/>
        <v>106.29999999999998</v>
      </c>
      <c r="G6" s="44">
        <f t="shared" si="0"/>
        <v>108.39999999999998</v>
      </c>
      <c r="H6" s="249"/>
      <c r="I6" s="348" t="s">
        <v>331</v>
      </c>
      <c r="J6" s="348" t="s">
        <v>342</v>
      </c>
      <c r="K6" s="158" t="s">
        <v>360</v>
      </c>
      <c r="L6" s="158" t="s">
        <v>350</v>
      </c>
      <c r="M6" s="158" t="s">
        <v>337</v>
      </c>
      <c r="N6" s="51"/>
    </row>
    <row r="7" spans="1:14" ht="29.1" customHeight="1">
      <c r="A7" s="43" t="s">
        <v>164</v>
      </c>
      <c r="B7" s="44">
        <f t="shared" ref="B7" si="1">C7-4</f>
        <v>68</v>
      </c>
      <c r="C7" s="45">
        <v>72</v>
      </c>
      <c r="D7" s="44">
        <f t="shared" ref="D7:D8" si="2">C7+4</f>
        <v>76</v>
      </c>
      <c r="E7" s="44">
        <f t="shared" ref="E7" si="3">D7+5</f>
        <v>81</v>
      </c>
      <c r="F7" s="46">
        <f t="shared" ref="F7" si="4">E7+6</f>
        <v>87</v>
      </c>
      <c r="G7" s="44">
        <f t="shared" ref="G7" si="5">F7+6</f>
        <v>93</v>
      </c>
      <c r="H7" s="249"/>
      <c r="I7" s="348" t="s">
        <v>358</v>
      </c>
      <c r="J7" s="348" t="s">
        <v>343</v>
      </c>
      <c r="K7" s="158" t="s">
        <v>361</v>
      </c>
      <c r="L7" s="158" t="s">
        <v>351</v>
      </c>
      <c r="M7" s="158" t="s">
        <v>332</v>
      </c>
      <c r="N7" s="51"/>
    </row>
    <row r="8" spans="1:14" ht="29.1" customHeight="1">
      <c r="A8" s="43" t="s">
        <v>168</v>
      </c>
      <c r="B8" s="44">
        <f>C8-3.6</f>
        <v>94.4</v>
      </c>
      <c r="C8" s="45">
        <v>98</v>
      </c>
      <c r="D8" s="44">
        <f t="shared" si="2"/>
        <v>102</v>
      </c>
      <c r="E8" s="44">
        <f t="shared" ref="E8:G8" si="6">D8+4</f>
        <v>106</v>
      </c>
      <c r="F8" s="46">
        <f t="shared" si="6"/>
        <v>110</v>
      </c>
      <c r="G8" s="44">
        <f t="shared" si="6"/>
        <v>114</v>
      </c>
      <c r="H8" s="249"/>
      <c r="I8" s="348" t="s">
        <v>359</v>
      </c>
      <c r="J8" s="348" t="s">
        <v>344</v>
      </c>
      <c r="K8" s="158" t="s">
        <v>362</v>
      </c>
      <c r="L8" s="158" t="s">
        <v>352</v>
      </c>
      <c r="M8" s="158" t="s">
        <v>335</v>
      </c>
      <c r="N8" s="51"/>
    </row>
    <row r="9" spans="1:14" ht="29.1" customHeight="1">
      <c r="A9" s="43" t="s">
        <v>170</v>
      </c>
      <c r="B9" s="44">
        <f>C9-1.15</f>
        <v>28.35</v>
      </c>
      <c r="C9" s="45">
        <v>29.5</v>
      </c>
      <c r="D9" s="44">
        <f t="shared" ref="D9:G9" si="7">C9+1.3</f>
        <v>30.8</v>
      </c>
      <c r="E9" s="44">
        <f t="shared" si="7"/>
        <v>32.1</v>
      </c>
      <c r="F9" s="46">
        <f t="shared" si="7"/>
        <v>33.4</v>
      </c>
      <c r="G9" s="44">
        <f t="shared" si="7"/>
        <v>34.699999999999996</v>
      </c>
      <c r="H9" s="249"/>
      <c r="I9" s="348" t="s">
        <v>333</v>
      </c>
      <c r="J9" s="348" t="s">
        <v>345</v>
      </c>
      <c r="K9" s="158" t="s">
        <v>363</v>
      </c>
      <c r="L9" s="158" t="s">
        <v>353</v>
      </c>
      <c r="M9" s="158" t="s">
        <v>331</v>
      </c>
      <c r="N9" s="51"/>
    </row>
    <row r="10" spans="1:14" ht="29.1" customHeight="1">
      <c r="A10" s="43" t="s">
        <v>172</v>
      </c>
      <c r="B10" s="44">
        <f>C10-0.5</f>
        <v>17.5</v>
      </c>
      <c r="C10" s="45">
        <v>18</v>
      </c>
      <c r="D10" s="44">
        <f>C10+0.5</f>
        <v>18.5</v>
      </c>
      <c r="E10" s="44">
        <f>D10+0.5</f>
        <v>19</v>
      </c>
      <c r="F10" s="46">
        <f>E10+0.7</f>
        <v>19.7</v>
      </c>
      <c r="G10" s="44">
        <f>F10+0.7</f>
        <v>20.399999999999999</v>
      </c>
      <c r="H10" s="249"/>
      <c r="I10" s="348" t="s">
        <v>334</v>
      </c>
      <c r="J10" s="348" t="s">
        <v>346</v>
      </c>
      <c r="K10" s="158" t="s">
        <v>364</v>
      </c>
      <c r="L10" s="158" t="s">
        <v>354</v>
      </c>
      <c r="M10" s="158" t="s">
        <v>338</v>
      </c>
      <c r="N10" s="51"/>
    </row>
    <row r="11" spans="1:14" ht="29.1" customHeight="1">
      <c r="A11" s="43" t="s">
        <v>173</v>
      </c>
      <c r="B11" s="44">
        <f>C11-0.6</f>
        <v>26.599999999999998</v>
      </c>
      <c r="C11" s="45">
        <v>27.2</v>
      </c>
      <c r="D11" s="44">
        <f>C11+0.6</f>
        <v>27.8</v>
      </c>
      <c r="E11" s="44">
        <f>D11+0.7</f>
        <v>28.5</v>
      </c>
      <c r="F11" s="46">
        <f>E11+0.6</f>
        <v>29.1</v>
      </c>
      <c r="G11" s="44">
        <f>F11+0.7</f>
        <v>29.8</v>
      </c>
      <c r="H11" s="249"/>
      <c r="I11" s="348" t="s">
        <v>331</v>
      </c>
      <c r="J11" s="348" t="s">
        <v>347</v>
      </c>
      <c r="K11" s="158" t="s">
        <v>363</v>
      </c>
      <c r="L11" s="158" t="s">
        <v>355</v>
      </c>
      <c r="M11" s="158" t="s">
        <v>339</v>
      </c>
      <c r="N11" s="51"/>
    </row>
    <row r="12" spans="1:14" ht="16.5">
      <c r="A12" s="43" t="s">
        <v>174</v>
      </c>
      <c r="B12" s="44">
        <f>C12-0.9</f>
        <v>37.6</v>
      </c>
      <c r="C12" s="45">
        <v>38.5</v>
      </c>
      <c r="D12" s="44">
        <f t="shared" ref="D12:G12" si="8">C12+1.1</f>
        <v>39.6</v>
      </c>
      <c r="E12" s="44">
        <f t="shared" si="8"/>
        <v>40.700000000000003</v>
      </c>
      <c r="F12" s="46">
        <f t="shared" si="8"/>
        <v>41.800000000000004</v>
      </c>
      <c r="G12" s="44">
        <f t="shared" si="8"/>
        <v>42.900000000000006</v>
      </c>
      <c r="H12" s="249"/>
      <c r="I12" s="348" t="s">
        <v>331</v>
      </c>
      <c r="J12" s="348" t="s">
        <v>348</v>
      </c>
      <c r="K12" s="158" t="s">
        <v>365</v>
      </c>
      <c r="L12" s="158" t="s">
        <v>356</v>
      </c>
      <c r="M12" s="158" t="s">
        <v>340</v>
      </c>
      <c r="N12" s="51"/>
    </row>
    <row r="13" spans="1:14" ht="26.1" customHeight="1">
      <c r="A13" s="47" t="s">
        <v>128</v>
      </c>
      <c r="D13" s="48"/>
      <c r="E13" s="48"/>
      <c r="F13" s="48"/>
      <c r="G13" s="48"/>
      <c r="H13" s="48"/>
      <c r="I13" s="48"/>
      <c r="J13" s="48"/>
      <c r="K13" s="48"/>
      <c r="L13" s="48"/>
      <c r="M13" s="350">
        <v>45136</v>
      </c>
      <c r="N13" s="48"/>
    </row>
    <row r="14" spans="1:14" ht="26.1" customHeight="1">
      <c r="A14" s="37" t="s">
        <v>175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26.1" customHeight="1">
      <c r="A15" s="48"/>
      <c r="B15" s="48"/>
      <c r="C15" s="48"/>
      <c r="D15" s="48"/>
      <c r="E15" s="48"/>
      <c r="F15" s="48"/>
      <c r="G15" s="48"/>
      <c r="H15" s="48"/>
      <c r="I15" s="47" t="s">
        <v>176</v>
      </c>
      <c r="J15" s="52"/>
      <c r="K15" s="47" t="s">
        <v>177</v>
      </c>
      <c r="L15" s="47"/>
      <c r="M15" s="47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1" t="s">
        <v>227</v>
      </c>
      <c r="B1" s="301"/>
      <c r="C1" s="301"/>
      <c r="D1" s="302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s="1" customFormat="1" ht="16.5">
      <c r="A2" s="315" t="s">
        <v>228</v>
      </c>
      <c r="B2" s="316" t="s">
        <v>229</v>
      </c>
      <c r="C2" s="316" t="s">
        <v>230</v>
      </c>
      <c r="D2" s="318" t="s">
        <v>231</v>
      </c>
      <c r="E2" s="316" t="s">
        <v>232</v>
      </c>
      <c r="F2" s="316" t="s">
        <v>233</v>
      </c>
      <c r="G2" s="316" t="s">
        <v>234</v>
      </c>
      <c r="H2" s="316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16" t="s">
        <v>241</v>
      </c>
      <c r="O2" s="316" t="s">
        <v>242</v>
      </c>
    </row>
    <row r="3" spans="1:15" s="1" customFormat="1" ht="16.5">
      <c r="A3" s="315"/>
      <c r="B3" s="317"/>
      <c r="C3" s="317"/>
      <c r="D3" s="319"/>
      <c r="E3" s="317"/>
      <c r="F3" s="317"/>
      <c r="G3" s="317"/>
      <c r="H3" s="317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17"/>
      <c r="O3" s="317"/>
    </row>
    <row r="4" spans="1:15" ht="45" customHeight="1">
      <c r="A4" s="5">
        <v>1</v>
      </c>
      <c r="B4" s="14" t="s">
        <v>244</v>
      </c>
      <c r="C4" s="145" t="s">
        <v>245</v>
      </c>
      <c r="D4" s="146" t="s">
        <v>246</v>
      </c>
      <c r="E4" s="6" t="s">
        <v>247</v>
      </c>
      <c r="F4" s="147" t="s">
        <v>248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249</v>
      </c>
    </row>
    <row r="5" spans="1:15" ht="45" customHeight="1">
      <c r="A5" s="5">
        <v>2</v>
      </c>
      <c r="B5" s="24">
        <v>112</v>
      </c>
      <c r="C5" s="148" t="s">
        <v>245</v>
      </c>
      <c r="D5" s="149" t="s">
        <v>250</v>
      </c>
      <c r="E5" s="8" t="s">
        <v>247</v>
      </c>
      <c r="F5" s="147" t="s">
        <v>248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249</v>
      </c>
    </row>
    <row r="6" spans="1: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03" t="s">
        <v>251</v>
      </c>
      <c r="B12" s="304"/>
      <c r="C12" s="304"/>
      <c r="D12" s="305"/>
      <c r="E12" s="306"/>
      <c r="F12" s="307"/>
      <c r="G12" s="307"/>
      <c r="H12" s="307"/>
      <c r="I12" s="308"/>
      <c r="J12" s="303" t="s">
        <v>252</v>
      </c>
      <c r="K12" s="309"/>
      <c r="L12" s="309"/>
      <c r="M12" s="310"/>
      <c r="N12" s="11"/>
      <c r="O12" s="12"/>
    </row>
    <row r="13" spans="1:15" ht="16.5">
      <c r="A13" s="311" t="s">
        <v>253</v>
      </c>
      <c r="B13" s="312"/>
      <c r="C13" s="312"/>
      <c r="D13" s="313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1" t="s">
        <v>254</v>
      </c>
      <c r="B1" s="301"/>
      <c r="C1" s="301"/>
      <c r="D1" s="301"/>
      <c r="E1" s="302"/>
      <c r="F1" s="301"/>
      <c r="G1" s="301"/>
      <c r="H1" s="301"/>
      <c r="I1" s="301"/>
      <c r="J1" s="301"/>
      <c r="K1" s="301"/>
      <c r="L1" s="301"/>
      <c r="M1" s="301"/>
    </row>
    <row r="2" spans="1:13" s="1" customFormat="1" ht="16.5">
      <c r="A2" s="315" t="s">
        <v>228</v>
      </c>
      <c r="B2" s="316" t="s">
        <v>233</v>
      </c>
      <c r="C2" s="316" t="s">
        <v>229</v>
      </c>
      <c r="D2" s="316" t="s">
        <v>230</v>
      </c>
      <c r="E2" s="318" t="s">
        <v>231</v>
      </c>
      <c r="F2" s="316" t="s">
        <v>232</v>
      </c>
      <c r="G2" s="315" t="s">
        <v>255</v>
      </c>
      <c r="H2" s="315"/>
      <c r="I2" s="315" t="s">
        <v>256</v>
      </c>
      <c r="J2" s="315"/>
      <c r="K2" s="321" t="s">
        <v>257</v>
      </c>
      <c r="L2" s="323" t="s">
        <v>258</v>
      </c>
      <c r="M2" s="325" t="s">
        <v>259</v>
      </c>
    </row>
    <row r="3" spans="1:13" s="1" customFormat="1" ht="16.5">
      <c r="A3" s="315"/>
      <c r="B3" s="317"/>
      <c r="C3" s="317"/>
      <c r="D3" s="317"/>
      <c r="E3" s="319"/>
      <c r="F3" s="317"/>
      <c r="G3" s="3" t="s">
        <v>260</v>
      </c>
      <c r="H3" s="3" t="s">
        <v>261</v>
      </c>
      <c r="I3" s="3" t="s">
        <v>260</v>
      </c>
      <c r="J3" s="3" t="s">
        <v>261</v>
      </c>
      <c r="K3" s="322"/>
      <c r="L3" s="324"/>
      <c r="M3" s="326"/>
    </row>
    <row r="4" spans="1:13" ht="57">
      <c r="A4" s="5">
        <v>1</v>
      </c>
      <c r="B4" s="147" t="s">
        <v>248</v>
      </c>
      <c r="C4" s="14" t="s">
        <v>244</v>
      </c>
      <c r="D4" s="145" t="s">
        <v>245</v>
      </c>
      <c r="E4" s="146" t="s">
        <v>246</v>
      </c>
      <c r="F4" s="6" t="s">
        <v>247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262</v>
      </c>
      <c r="M4" s="7" t="s">
        <v>249</v>
      </c>
    </row>
    <row r="5" spans="1:13" ht="57">
      <c r="A5" s="5">
        <v>2</v>
      </c>
      <c r="B5" s="147" t="s">
        <v>248</v>
      </c>
      <c r="C5" s="24">
        <v>112</v>
      </c>
      <c r="D5" s="148" t="s">
        <v>245</v>
      </c>
      <c r="E5" s="149" t="s">
        <v>250</v>
      </c>
      <c r="F5" s="8" t="s">
        <v>247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262</v>
      </c>
      <c r="M5" s="7" t="s">
        <v>249</v>
      </c>
    </row>
    <row r="6" spans="1:13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03" t="s">
        <v>251</v>
      </c>
      <c r="B12" s="309"/>
      <c r="C12" s="309"/>
      <c r="D12" s="309"/>
      <c r="E12" s="305"/>
      <c r="F12" s="306"/>
      <c r="G12" s="308"/>
      <c r="H12" s="303" t="s">
        <v>263</v>
      </c>
      <c r="I12" s="309"/>
      <c r="J12" s="309"/>
      <c r="K12" s="310"/>
      <c r="L12" s="327"/>
      <c r="M12" s="328"/>
    </row>
    <row r="13" spans="1:13" ht="16.5">
      <c r="A13" s="320" t="s">
        <v>264</v>
      </c>
      <c r="B13" s="320"/>
      <c r="C13" s="314"/>
      <c r="D13" s="314"/>
      <c r="E13" s="313"/>
      <c r="F13" s="314"/>
      <c r="G13" s="314"/>
      <c r="H13" s="314"/>
      <c r="I13" s="314"/>
      <c r="J13" s="314"/>
      <c r="K13" s="314"/>
      <c r="L13" s="314"/>
      <c r="M13" s="3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1" t="s">
        <v>265</v>
      </c>
      <c r="B1" s="301"/>
      <c r="C1" s="301"/>
      <c r="D1" s="301"/>
      <c r="E1" s="302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</row>
    <row r="2" spans="1:23" s="1" customFormat="1" ht="15.95" customHeight="1">
      <c r="A2" s="316" t="s">
        <v>266</v>
      </c>
      <c r="B2" s="316" t="s">
        <v>233</v>
      </c>
      <c r="C2" s="316" t="s">
        <v>229</v>
      </c>
      <c r="D2" s="316" t="s">
        <v>230</v>
      </c>
      <c r="E2" s="318" t="s">
        <v>231</v>
      </c>
      <c r="F2" s="316" t="s">
        <v>232</v>
      </c>
      <c r="G2" s="337" t="s">
        <v>267</v>
      </c>
      <c r="H2" s="338"/>
      <c r="I2" s="339"/>
      <c r="J2" s="337" t="s">
        <v>268</v>
      </c>
      <c r="K2" s="338"/>
      <c r="L2" s="339"/>
      <c r="M2" s="337" t="s">
        <v>269</v>
      </c>
      <c r="N2" s="338"/>
      <c r="O2" s="339"/>
      <c r="P2" s="337" t="s">
        <v>270</v>
      </c>
      <c r="Q2" s="338"/>
      <c r="R2" s="339"/>
      <c r="S2" s="338" t="s">
        <v>271</v>
      </c>
      <c r="T2" s="338"/>
      <c r="U2" s="339"/>
      <c r="V2" s="341" t="s">
        <v>272</v>
      </c>
      <c r="W2" s="341" t="s">
        <v>242</v>
      </c>
    </row>
    <row r="3" spans="1:23" s="1" customFormat="1" ht="16.5">
      <c r="A3" s="317"/>
      <c r="B3" s="331"/>
      <c r="C3" s="331"/>
      <c r="D3" s="331"/>
      <c r="E3" s="340"/>
      <c r="F3" s="331"/>
      <c r="G3" s="3" t="s">
        <v>273</v>
      </c>
      <c r="H3" s="3" t="s">
        <v>69</v>
      </c>
      <c r="I3" s="3" t="s">
        <v>233</v>
      </c>
      <c r="J3" s="3" t="s">
        <v>273</v>
      </c>
      <c r="K3" s="3" t="s">
        <v>69</v>
      </c>
      <c r="L3" s="3" t="s">
        <v>233</v>
      </c>
      <c r="M3" s="3" t="s">
        <v>273</v>
      </c>
      <c r="N3" s="3" t="s">
        <v>69</v>
      </c>
      <c r="O3" s="3" t="s">
        <v>233</v>
      </c>
      <c r="P3" s="3" t="s">
        <v>273</v>
      </c>
      <c r="Q3" s="3" t="s">
        <v>69</v>
      </c>
      <c r="R3" s="3" t="s">
        <v>233</v>
      </c>
      <c r="S3" s="3" t="s">
        <v>273</v>
      </c>
      <c r="T3" s="3" t="s">
        <v>69</v>
      </c>
      <c r="U3" s="3" t="s">
        <v>233</v>
      </c>
      <c r="V3" s="342"/>
      <c r="W3" s="342"/>
    </row>
    <row r="4" spans="1:23" ht="57">
      <c r="A4" s="334" t="s">
        <v>274</v>
      </c>
      <c r="B4" s="147" t="s">
        <v>248</v>
      </c>
      <c r="C4" s="14" t="s">
        <v>244</v>
      </c>
      <c r="D4" s="145" t="s">
        <v>245</v>
      </c>
      <c r="E4" s="146" t="s">
        <v>246</v>
      </c>
      <c r="F4" s="6" t="s">
        <v>247</v>
      </c>
      <c r="G4" s="150" t="s">
        <v>275</v>
      </c>
      <c r="H4" s="150" t="s">
        <v>276</v>
      </c>
      <c r="I4" s="147" t="s">
        <v>277</v>
      </c>
      <c r="J4" s="151" t="s">
        <v>278</v>
      </c>
      <c r="K4" s="147" t="s">
        <v>279</v>
      </c>
      <c r="L4" s="151" t="s">
        <v>280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>
      <c r="A5" s="335"/>
      <c r="B5" s="147" t="s">
        <v>248</v>
      </c>
      <c r="C5" s="24">
        <v>112</v>
      </c>
      <c r="D5" s="148" t="s">
        <v>245</v>
      </c>
      <c r="E5" s="149" t="s">
        <v>250</v>
      </c>
      <c r="F5" s="8" t="s">
        <v>247</v>
      </c>
      <c r="G5" s="337" t="s">
        <v>281</v>
      </c>
      <c r="H5" s="338"/>
      <c r="I5" s="339"/>
      <c r="J5" s="337" t="s">
        <v>282</v>
      </c>
      <c r="K5" s="338"/>
      <c r="L5" s="339"/>
      <c r="M5" s="337" t="s">
        <v>283</v>
      </c>
      <c r="N5" s="338"/>
      <c r="O5" s="339"/>
      <c r="P5" s="337" t="s">
        <v>284</v>
      </c>
      <c r="Q5" s="338"/>
      <c r="R5" s="339"/>
      <c r="S5" s="338" t="s">
        <v>285</v>
      </c>
      <c r="T5" s="338"/>
      <c r="U5" s="339"/>
      <c r="V5" s="7"/>
      <c r="W5" s="7"/>
    </row>
    <row r="6" spans="1:23" ht="16.5">
      <c r="A6" s="335"/>
      <c r="B6" s="13"/>
      <c r="C6" s="7"/>
      <c r="D6" s="7"/>
      <c r="E6" s="15"/>
      <c r="F6" s="7"/>
      <c r="G6" s="3" t="s">
        <v>273</v>
      </c>
      <c r="H6" s="3" t="s">
        <v>69</v>
      </c>
      <c r="I6" s="3" t="s">
        <v>233</v>
      </c>
      <c r="J6" s="3" t="s">
        <v>273</v>
      </c>
      <c r="K6" s="3" t="s">
        <v>69</v>
      </c>
      <c r="L6" s="3" t="s">
        <v>233</v>
      </c>
      <c r="M6" s="3" t="s">
        <v>273</v>
      </c>
      <c r="N6" s="3" t="s">
        <v>69</v>
      </c>
      <c r="O6" s="3" t="s">
        <v>233</v>
      </c>
      <c r="P6" s="3" t="s">
        <v>273</v>
      </c>
      <c r="Q6" s="3" t="s">
        <v>69</v>
      </c>
      <c r="R6" s="3" t="s">
        <v>233</v>
      </c>
      <c r="S6" s="3" t="s">
        <v>273</v>
      </c>
      <c r="T6" s="3" t="s">
        <v>69</v>
      </c>
      <c r="U6" s="3" t="s">
        <v>233</v>
      </c>
      <c r="V6" s="7"/>
      <c r="W6" s="7"/>
    </row>
    <row r="7" spans="1:23">
      <c r="A7" s="336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32" t="s">
        <v>286</v>
      </c>
      <c r="B8" s="332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33"/>
      <c r="B9" s="333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32" t="s">
        <v>287</v>
      </c>
      <c r="B10" s="332"/>
      <c r="C10" s="332"/>
      <c r="D10" s="332"/>
      <c r="E10" s="329"/>
      <c r="F10" s="3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33"/>
      <c r="B11" s="333"/>
      <c r="C11" s="333"/>
      <c r="D11" s="333"/>
      <c r="E11" s="330"/>
      <c r="F11" s="33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32" t="s">
        <v>288</v>
      </c>
      <c r="B12" s="332"/>
      <c r="C12" s="332"/>
      <c r="D12" s="332"/>
      <c r="E12" s="329"/>
      <c r="F12" s="3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33"/>
      <c r="B13" s="333"/>
      <c r="C13" s="333"/>
      <c r="D13" s="333"/>
      <c r="E13" s="330"/>
      <c r="F13" s="3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32" t="s">
        <v>289</v>
      </c>
      <c r="B14" s="332"/>
      <c r="C14" s="332"/>
      <c r="D14" s="332"/>
      <c r="E14" s="329"/>
      <c r="F14" s="3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33"/>
      <c r="B15" s="333"/>
      <c r="C15" s="333"/>
      <c r="D15" s="333"/>
      <c r="E15" s="330"/>
      <c r="F15" s="3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03" t="s">
        <v>251</v>
      </c>
      <c r="B17" s="309"/>
      <c r="C17" s="309"/>
      <c r="D17" s="309"/>
      <c r="E17" s="305"/>
      <c r="F17" s="306"/>
      <c r="G17" s="308"/>
      <c r="H17" s="22"/>
      <c r="I17" s="22"/>
      <c r="J17" s="303" t="s">
        <v>263</v>
      </c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10"/>
      <c r="V17" s="11"/>
      <c r="W17" s="12"/>
    </row>
    <row r="18" spans="1:23" ht="16.5">
      <c r="A18" s="311" t="s">
        <v>290</v>
      </c>
      <c r="B18" s="311"/>
      <c r="C18" s="314"/>
      <c r="D18" s="314"/>
      <c r="E18" s="313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2023-07-29T09:33:32Z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