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TAEEAL91089- 副本\12.出货报告表-1，规格。。黄色位置信息必须填写\"/>
    </mc:Choice>
  </mc:AlternateContent>
  <bookViews>
    <workbookView xWindow="0" yWindow="0" windowWidth="22365" windowHeight="957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3">'验货尺寸表 '!$A$1:$V$25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6" i="7" l="1"/>
  <c r="N5" i="7"/>
  <c r="N4" i="7"/>
  <c r="E21" i="6"/>
  <c r="F21" i="6" s="1"/>
  <c r="G21" i="6" s="1"/>
  <c r="H21" i="6" s="1"/>
  <c r="C21" i="6"/>
  <c r="B21" i="6"/>
  <c r="E20" i="6"/>
  <c r="F20" i="6" s="1"/>
  <c r="G20" i="6" s="1"/>
  <c r="H20" i="6" s="1"/>
  <c r="C20" i="6"/>
  <c r="B20" i="6" s="1"/>
  <c r="B18" i="6"/>
  <c r="E17" i="6"/>
  <c r="F17" i="6" s="1"/>
  <c r="G17" i="6" s="1"/>
  <c r="H17" i="6" s="1"/>
  <c r="C17" i="6"/>
  <c r="B17" i="6"/>
  <c r="F16" i="6"/>
  <c r="G16" i="6" s="1"/>
  <c r="H16" i="6" s="1"/>
  <c r="E16" i="6"/>
  <c r="C16" i="6"/>
  <c r="B16" i="6"/>
  <c r="E15" i="6"/>
  <c r="F15" i="6" s="1"/>
  <c r="G15" i="6" s="1"/>
  <c r="H15" i="6" s="1"/>
  <c r="C15" i="6"/>
  <c r="B15" i="6"/>
  <c r="F14" i="6"/>
  <c r="G14" i="6" s="1"/>
  <c r="H14" i="6" s="1"/>
  <c r="E14" i="6"/>
  <c r="C14" i="6"/>
  <c r="B14" i="6"/>
  <c r="E13" i="6"/>
  <c r="F13" i="6" s="1"/>
  <c r="G13" i="6" s="1"/>
  <c r="H13" i="6" s="1"/>
  <c r="C13" i="6"/>
  <c r="B13" i="6"/>
  <c r="E12" i="6"/>
  <c r="F12" i="6" s="1"/>
  <c r="G12" i="6" s="1"/>
  <c r="H12" i="6" s="1"/>
  <c r="C12" i="6"/>
  <c r="B12" i="6"/>
  <c r="E11" i="6"/>
  <c r="F11" i="6" s="1"/>
  <c r="G11" i="6" s="1"/>
  <c r="H11" i="6" s="1"/>
  <c r="C11" i="6"/>
  <c r="B11" i="6"/>
  <c r="E10" i="6"/>
  <c r="F10" i="6" s="1"/>
  <c r="G10" i="6" s="1"/>
  <c r="H10" i="6" s="1"/>
  <c r="C10" i="6"/>
  <c r="B10" i="6"/>
  <c r="E9" i="6"/>
  <c r="F9" i="6" s="1"/>
  <c r="G9" i="6" s="1"/>
  <c r="H9" i="6" s="1"/>
  <c r="C9" i="6"/>
  <c r="B9" i="6"/>
  <c r="E8" i="6"/>
  <c r="F8" i="6" s="1"/>
  <c r="G8" i="6" s="1"/>
  <c r="H8" i="6" s="1"/>
  <c r="C8" i="6"/>
  <c r="B8" i="6"/>
  <c r="E7" i="6"/>
  <c r="F7" i="6" s="1"/>
  <c r="G7" i="6" s="1"/>
  <c r="H7" i="6" s="1"/>
  <c r="C7" i="6"/>
  <c r="B7" i="6"/>
  <c r="F6" i="6"/>
  <c r="G6" i="6" s="1"/>
  <c r="H6" i="6" s="1"/>
  <c r="E6" i="6"/>
  <c r="C6" i="6"/>
  <c r="B6" i="6"/>
  <c r="E21" i="14"/>
  <c r="F21" i="14" s="1"/>
  <c r="G21" i="14" s="1"/>
  <c r="H21" i="14" s="1"/>
  <c r="C21" i="14"/>
  <c r="B21" i="14"/>
  <c r="E20" i="14"/>
  <c r="F20" i="14" s="1"/>
  <c r="G20" i="14" s="1"/>
  <c r="H20" i="14" s="1"/>
  <c r="C20" i="14"/>
  <c r="B20" i="14"/>
  <c r="B18" i="14"/>
  <c r="E17" i="14"/>
  <c r="F17" i="14" s="1"/>
  <c r="G17" i="14" s="1"/>
  <c r="H17" i="14" s="1"/>
  <c r="C17" i="14"/>
  <c r="B17" i="14" s="1"/>
  <c r="E16" i="14"/>
  <c r="F16" i="14" s="1"/>
  <c r="G16" i="14" s="1"/>
  <c r="H16" i="14" s="1"/>
  <c r="C16" i="14"/>
  <c r="B16" i="14" s="1"/>
  <c r="E15" i="14"/>
  <c r="F15" i="14" s="1"/>
  <c r="G15" i="14" s="1"/>
  <c r="H15" i="14" s="1"/>
  <c r="C15" i="14"/>
  <c r="B15" i="14" s="1"/>
  <c r="E14" i="14"/>
  <c r="F14" i="14" s="1"/>
  <c r="G14" i="14" s="1"/>
  <c r="H14" i="14" s="1"/>
  <c r="C14" i="14"/>
  <c r="B14" i="14" s="1"/>
  <c r="E13" i="14"/>
  <c r="F13" i="14" s="1"/>
  <c r="G13" i="14" s="1"/>
  <c r="H13" i="14" s="1"/>
  <c r="C13" i="14"/>
  <c r="B13" i="14" s="1"/>
  <c r="E12" i="14"/>
  <c r="F12" i="14" s="1"/>
  <c r="G12" i="14" s="1"/>
  <c r="H12" i="14" s="1"/>
  <c r="C12" i="14"/>
  <c r="B12" i="14" s="1"/>
  <c r="E11" i="14"/>
  <c r="F11" i="14" s="1"/>
  <c r="G11" i="14" s="1"/>
  <c r="H11" i="14" s="1"/>
  <c r="C11" i="14"/>
  <c r="B11" i="14" s="1"/>
  <c r="E10" i="14"/>
  <c r="F10" i="14" s="1"/>
  <c r="G10" i="14" s="1"/>
  <c r="H10" i="14" s="1"/>
  <c r="C10" i="14"/>
  <c r="B10" i="14" s="1"/>
  <c r="E9" i="14"/>
  <c r="F9" i="14" s="1"/>
  <c r="G9" i="14" s="1"/>
  <c r="H9" i="14" s="1"/>
  <c r="C9" i="14"/>
  <c r="B9" i="14" s="1"/>
  <c r="E8" i="14"/>
  <c r="F8" i="14" s="1"/>
  <c r="G8" i="14" s="1"/>
  <c r="H8" i="14" s="1"/>
  <c r="C8" i="14"/>
  <c r="B8" i="14" s="1"/>
  <c r="E7" i="14"/>
  <c r="F7" i="14" s="1"/>
  <c r="G7" i="14" s="1"/>
  <c r="H7" i="14" s="1"/>
  <c r="C7" i="14"/>
  <c r="B7" i="14" s="1"/>
  <c r="E6" i="14"/>
  <c r="F6" i="14" s="1"/>
  <c r="G6" i="14" s="1"/>
  <c r="H6" i="14" s="1"/>
  <c r="C6" i="14"/>
  <c r="B6" i="14" s="1"/>
  <c r="E21" i="13"/>
  <c r="F21" i="13" s="1"/>
  <c r="G21" i="13" s="1"/>
  <c r="H21" i="13" s="1"/>
  <c r="C21" i="13"/>
  <c r="B21" i="13" s="1"/>
  <c r="E20" i="13"/>
  <c r="F20" i="13" s="1"/>
  <c r="G20" i="13" s="1"/>
  <c r="H20" i="13" s="1"/>
  <c r="C20" i="13"/>
  <c r="B20" i="13" s="1"/>
  <c r="B18" i="13"/>
  <c r="E17" i="13"/>
  <c r="F17" i="13" s="1"/>
  <c r="G17" i="13" s="1"/>
  <c r="H17" i="13" s="1"/>
  <c r="C17" i="13"/>
  <c r="B17" i="13"/>
  <c r="E16" i="13"/>
  <c r="F16" i="13" s="1"/>
  <c r="G16" i="13" s="1"/>
  <c r="H16" i="13" s="1"/>
  <c r="C16" i="13"/>
  <c r="B16" i="13"/>
  <c r="E15" i="13"/>
  <c r="F15" i="13" s="1"/>
  <c r="G15" i="13" s="1"/>
  <c r="H15" i="13" s="1"/>
  <c r="C15" i="13"/>
  <c r="B15" i="13"/>
  <c r="E14" i="13"/>
  <c r="F14" i="13" s="1"/>
  <c r="G14" i="13" s="1"/>
  <c r="H14" i="13" s="1"/>
  <c r="C14" i="13"/>
  <c r="B14" i="13"/>
  <c r="E13" i="13"/>
  <c r="F13" i="13" s="1"/>
  <c r="G13" i="13" s="1"/>
  <c r="H13" i="13" s="1"/>
  <c r="C13" i="13"/>
  <c r="B13" i="13"/>
  <c r="E12" i="13"/>
  <c r="F12" i="13" s="1"/>
  <c r="G12" i="13" s="1"/>
  <c r="H12" i="13" s="1"/>
  <c r="C12" i="13"/>
  <c r="B12" i="13"/>
  <c r="E11" i="13"/>
  <c r="F11" i="13" s="1"/>
  <c r="G11" i="13" s="1"/>
  <c r="H11" i="13" s="1"/>
  <c r="C11" i="13"/>
  <c r="B11" i="13" s="1"/>
  <c r="E10" i="13"/>
  <c r="F10" i="13" s="1"/>
  <c r="G10" i="13" s="1"/>
  <c r="H10" i="13" s="1"/>
  <c r="C10" i="13"/>
  <c r="B10" i="13"/>
  <c r="E9" i="13"/>
  <c r="F9" i="13" s="1"/>
  <c r="G9" i="13" s="1"/>
  <c r="H9" i="13" s="1"/>
  <c r="C9" i="13"/>
  <c r="B9" i="13" s="1"/>
  <c r="E8" i="13"/>
  <c r="F8" i="13" s="1"/>
  <c r="G8" i="13" s="1"/>
  <c r="H8" i="13" s="1"/>
  <c r="C8" i="13"/>
  <c r="B8" i="13"/>
  <c r="E7" i="13"/>
  <c r="F7" i="13" s="1"/>
  <c r="G7" i="13" s="1"/>
  <c r="H7" i="13" s="1"/>
  <c r="C7" i="13"/>
  <c r="B7" i="13" s="1"/>
  <c r="E6" i="13"/>
  <c r="F6" i="13" s="1"/>
  <c r="G6" i="13" s="1"/>
  <c r="H6" i="13" s="1"/>
  <c r="C6" i="13"/>
  <c r="B6" i="13"/>
</calcChain>
</file>

<file path=xl/sharedStrings.xml><?xml version="1.0" encoding="utf-8"?>
<sst xmlns="http://schemas.openxmlformats.org/spreadsheetml/2006/main" count="1213" uniqueCount="395">
  <si>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</si>
  <si>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</si>
  <si>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</si>
  <si>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</si>
  <si>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</si>
  <si>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</si>
  <si>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</si>
  <si>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</si>
  <si>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</si>
  <si>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</si>
  <si>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</si>
  <si>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</si>
  <si>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</si>
  <si>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</si>
  <si>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</si>
  <si>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</si>
  <si>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</si>
  <si>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</si>
  <si>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</si>
  <si>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</si>
  <si>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</si>
  <si>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</si>
  <si>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</si>
  <si>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</si>
  <si>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</si>
  <si>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</si>
  <si>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</si>
  <si>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</si>
  <si>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</si>
  <si>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</si>
  <si>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</si>
  <si>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</si>
  <si>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</si>
  <si>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</si>
  <si>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</si>
  <si>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</si>
  <si>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</si>
  <si>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</si>
  <si>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</si>
  <si>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</si>
  <si>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</si>
  <si>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</si>
  <si>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</si>
  <si>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</si>
  <si>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</si>
  <si>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</si>
  <si>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</si>
  <si>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</si>
  <si>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</si>
  <si>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</si>
  <si>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</si>
  <si>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</si>
  <si>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</si>
  <si>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</si>
  <si>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</si>
  <si>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</si>
  <si>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</si>
  <si>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</si>
  <si>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</si>
  <si>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</si>
  <si>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</si>
  <si>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</si>
  <si>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</si>
  <si>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TAEEBL91089</t>
  </si>
  <si>
    <t>合同交期</t>
  </si>
  <si>
    <t>产前确认样</t>
  </si>
  <si>
    <t>有</t>
  </si>
  <si>
    <t>无</t>
  </si>
  <si>
    <t>品名</t>
  </si>
  <si>
    <t>男式连帽软壳外套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</si>
  <si>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</si>
  <si>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</si>
  <si>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</si>
  <si>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</si>
  <si>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</si>
  <si>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</si>
  <si>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</si>
  <si>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</si>
  <si>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</si>
  <si>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</si>
  <si>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</si>
  <si>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</si>
  <si>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</si>
  <si>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</si>
  <si>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</si>
  <si>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</si>
  <si>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</si>
  <si>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</si>
  <si>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</si>
  <si>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</si>
  <si>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</si>
  <si>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</si>
  <si>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</si>
  <si>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</si>
  <si>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</si>
  <si>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</si>
  <si>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</si>
  <si>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</si>
  <si>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</si>
  <si>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</si>
  <si>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</si>
  <si>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</si>
  <si>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</si>
  <si>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</si>
  <si>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</si>
  <si>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</si>
  <si>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</si>
  <si>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</si>
  <si>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</si>
  <si>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</si>
  <si>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</si>
  <si>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</si>
  <si>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</si>
  <si>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</si>
  <si>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</si>
  <si>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</si>
  <si>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</si>
  <si>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</si>
  <si>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</si>
  <si>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</si>
  <si>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</si>
  <si>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</si>
  <si>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</si>
  <si>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</si>
  <si>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</si>
  <si>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</si>
  <si>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</si>
  <si>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</si>
  <si>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</si>
  <si>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</si>
  <si>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</si>
  <si>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</si>
  <si>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</si>
  <si>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</si>
  <si>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</si>
  <si>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</si>
  <si>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</si>
  <si>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</si>
  <si>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</si>
  <si>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唐厂长</t>
  </si>
  <si>
    <t>【整改结果】</t>
  </si>
  <si>
    <t>复核时间</t>
  </si>
  <si>
    <t>QC规格测量表</t>
  </si>
  <si>
    <t>产品代码：</t>
  </si>
  <si>
    <t>丹东仁合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</si>
  <si>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</si>
  <si>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</si>
  <si>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</si>
  <si>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</si>
  <si>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</si>
  <si>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</si>
  <si>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</si>
  <si>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</si>
  <si>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</si>
  <si>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</si>
  <si>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</si>
  <si>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</si>
  <si>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</si>
  <si>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</si>
  <si>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</si>
  <si>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前中长</t>
  </si>
  <si>
    <t>+0.3/0.3</t>
  </si>
  <si>
    <t>+0.4/+0.2</t>
  </si>
  <si>
    <t>胸围</t>
  </si>
  <si>
    <t>+0.4/0</t>
  </si>
  <si>
    <t>腰围</t>
  </si>
  <si>
    <t>摆围平量</t>
  </si>
  <si>
    <t>肩宽</t>
  </si>
  <si>
    <t>-0.5/-0.4</t>
  </si>
  <si>
    <t>-0.6/-0.8</t>
  </si>
  <si>
    <t>-1/-0.7</t>
  </si>
  <si>
    <t>下领围</t>
  </si>
  <si>
    <t>0/-0.2</t>
  </si>
  <si>
    <t>-0.2/-0.2</t>
  </si>
  <si>
    <t>肩点袖长</t>
  </si>
  <si>
    <t>+0.2/+0.2</t>
  </si>
  <si>
    <t>+0.3/+0.3</t>
  </si>
  <si>
    <t>袖肥/2（袖山高0.3时）</t>
  </si>
  <si>
    <t>袖肘围/2</t>
  </si>
  <si>
    <t>袖口围平量/2</t>
  </si>
  <si>
    <t>前领高</t>
  </si>
  <si>
    <t>插手袋长</t>
  </si>
  <si>
    <t>19</t>
  </si>
  <si>
    <t>+0.4/+0.3</t>
  </si>
  <si>
    <t>胸袋</t>
  </si>
  <si>
    <t>帽高</t>
  </si>
  <si>
    <t>帽宽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</si>
  <si>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</si>
  <si>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</si>
  <si>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</si>
  <si>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</si>
  <si>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费佳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</si>
  <si>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</si>
  <si>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</si>
  <si>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</si>
  <si>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</si>
  <si>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</si>
  <si>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</si>
  <si>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</si>
  <si>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</si>
  <si>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</si>
  <si>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</si>
  <si>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</si>
  <si>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</si>
  <si>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</si>
  <si>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</si>
  <si>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</si>
  <si>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</si>
  <si>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</si>
  <si>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</si>
  <si>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-0.3/0</t>
  </si>
  <si>
    <t>0.3/0.5</t>
  </si>
  <si>
    <t>0.2/0.3</t>
  </si>
  <si>
    <t>-0.2/0.3</t>
  </si>
  <si>
    <t>0.2/-0.7</t>
  </si>
  <si>
    <t>-0.3/0.2</t>
  </si>
  <si>
    <t>0/0.3</t>
  </si>
  <si>
    <t>-1.5/-1</t>
  </si>
  <si>
    <t>-1/-1</t>
  </si>
  <si>
    <t>-1/-1.2</t>
  </si>
  <si>
    <t>1/0.5</t>
  </si>
  <si>
    <t>0.6/0</t>
  </si>
  <si>
    <t>0/-0.3</t>
  </si>
  <si>
    <t>0/-0.4</t>
  </si>
  <si>
    <t>0/-0.5</t>
  </si>
  <si>
    <t>-0.6/0.2</t>
  </si>
  <si>
    <t>0/0.5</t>
  </si>
  <si>
    <t>-1/0.5</t>
  </si>
  <si>
    <t>0/0.2</t>
  </si>
  <si>
    <t>-0.5/0.5</t>
  </si>
  <si>
    <t>-0.3/0.5</t>
  </si>
  <si>
    <t>-0.5/0</t>
  </si>
  <si>
    <t>唐厂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</si>
  <si>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</si>
  <si>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</si>
  <si>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</si>
  <si>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</si>
  <si>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</si>
  <si>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</si>
  <si>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</si>
  <si>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</si>
  <si>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</si>
  <si>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</si>
  <si>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</si>
  <si>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</si>
  <si>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</si>
  <si>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</si>
  <si>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</si>
  <si>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</si>
  <si>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</si>
  <si>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</si>
  <si>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</si>
  <si>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</si>
  <si>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</si>
  <si>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</si>
  <si>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</si>
  <si>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</si>
  <si>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</si>
  <si>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</si>
  <si>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</si>
  <si>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</si>
  <si>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</si>
  <si>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</si>
  <si>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</si>
  <si>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</si>
  <si>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</si>
  <si>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</si>
  <si>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</si>
  <si>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</si>
  <si>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</si>
  <si>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</si>
  <si>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</si>
  <si>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</si>
  <si>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</si>
  <si>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</si>
  <si>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</si>
  <si>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</si>
  <si>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跟单QC:毕师傅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</si>
  <si>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</si>
  <si>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</si>
  <si>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</si>
  <si>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</si>
  <si>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</si>
  <si>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</si>
  <si>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</si>
  <si>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</si>
  <si>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</si>
  <si>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</si>
  <si>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</si>
  <si>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</si>
  <si>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</si>
  <si>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</si>
  <si>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</si>
  <si>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</si>
  <si>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</si>
  <si>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</si>
  <si>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t>测试人签名：董静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</si>
  <si>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</si>
  <si>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</si>
  <si>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</si>
  <si>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</si>
  <si>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</si>
  <si>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</si>
  <si>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</si>
  <si>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</si>
  <si>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</si>
  <si>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</si>
  <si>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%/1.5%</t>
    </r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</si>
  <si>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</si>
  <si>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</si>
  <si>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</si>
  <si>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</si>
  <si>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</si>
  <si>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</si>
  <si>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</si>
  <si>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</si>
  <si>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</si>
  <si>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</si>
  <si>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</si>
  <si>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拉链</t>
  </si>
  <si>
    <t xml:space="preserve"> ZZM017</t>
  </si>
  <si>
    <t>主标</t>
  </si>
  <si>
    <t>常美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</si>
  <si>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</si>
  <si>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</si>
  <si>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</si>
  <si>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</si>
  <si>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</si>
  <si>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</si>
  <si>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</si>
  <si>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</si>
  <si>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</si>
  <si>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</si>
  <si>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</si>
  <si>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</si>
  <si>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</si>
  <si>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</si>
  <si>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</si>
  <si>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</si>
  <si>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</si>
  <si>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</si>
  <si>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</si>
  <si>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</si>
  <si>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</si>
  <si>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</si>
  <si>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厚胶印花</t>
  </si>
  <si>
    <t>口袋压胶</t>
  </si>
  <si>
    <t>转移压胶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</si>
  <si>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</si>
  <si>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</si>
  <si>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</si>
  <si>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</si>
  <si>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超细橡筋绳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</si>
  <si>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</si>
  <si>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TAEEBL91089</t>
    <phoneticPr fontId="37" type="noConversion"/>
  </si>
  <si>
    <t>TAEEBL910895</t>
    <phoneticPr fontId="37" type="noConversion"/>
  </si>
  <si>
    <t>东港麦莎</t>
    <phoneticPr fontId="37" type="noConversion"/>
  </si>
  <si>
    <t>男式连帽软壳外套</t>
    <phoneticPr fontId="37" type="noConversion"/>
  </si>
  <si>
    <t>东港麦莎</t>
    <phoneticPr fontId="37" type="noConversion"/>
  </si>
  <si>
    <t>尼龙四面弹/复雪山绒</t>
    <phoneticPr fontId="37" type="noConversion"/>
  </si>
  <si>
    <t>TAEEAL91089</t>
  </si>
  <si>
    <t>TAEEAL91089</t>
    <phoneticPr fontId="37" type="noConversion"/>
  </si>
  <si>
    <t>制表时间：2023/6/26</t>
    <phoneticPr fontId="37" type="noConversion"/>
  </si>
  <si>
    <t>TAEEAL91089</t>
    <phoneticPr fontId="37" type="noConversion"/>
  </si>
  <si>
    <t>制表时间：2023/6/26</t>
    <phoneticPr fontId="37" type="noConversion"/>
  </si>
  <si>
    <t>尼龙四面弹/复雪山绒</t>
    <phoneticPr fontId="37" type="noConversion"/>
  </si>
  <si>
    <t>TAEEBL91089</t>
    <phoneticPr fontId="37" type="noConversion"/>
  </si>
  <si>
    <t>尼龙四面弹/复雪山绒</t>
    <phoneticPr fontId="37" type="noConversion"/>
  </si>
  <si>
    <t>5号尼龙注塑反穿开尾 葫芦头 注塑上下止 手喷 哑色</t>
    <phoneticPr fontId="37" type="noConversion"/>
  </si>
  <si>
    <t>HSD</t>
    <phoneticPr fontId="37" type="noConversion"/>
  </si>
  <si>
    <t>TAEEAL91089</t>
    <phoneticPr fontId="37" type="noConversion"/>
  </si>
  <si>
    <t>制表时间：6-26</t>
    <phoneticPr fontId="37" type="noConversion"/>
  </si>
  <si>
    <t>制表时间：2022-6-26</t>
    <phoneticPr fontId="37" type="noConversion"/>
  </si>
  <si>
    <t>星耀</t>
    <phoneticPr fontId="37" type="noConversion"/>
  </si>
  <si>
    <t>制表时间：22023/6/25</t>
    <phoneticPr fontId="37" type="noConversion"/>
  </si>
  <si>
    <t>采购凭证编号：CGDD23062600005</t>
    <phoneticPr fontId="37" type="noConversion"/>
  </si>
  <si>
    <t>CGDD23062600005</t>
    <phoneticPr fontId="37" type="noConversion"/>
  </si>
  <si>
    <t>①成品完成比例（%）：100%</t>
    <phoneticPr fontId="37" type="noConversion"/>
  </si>
  <si>
    <t>唐永辉</t>
    <phoneticPr fontId="37" type="noConversion"/>
  </si>
  <si>
    <t>王淑波</t>
    <phoneticPr fontId="37" type="noConversion"/>
  </si>
  <si>
    <t>6047#</t>
    <phoneticPr fontId="37" type="noConversion"/>
  </si>
  <si>
    <t>0703#</t>
    <phoneticPr fontId="37" type="noConversion"/>
  </si>
  <si>
    <t>6049#</t>
    <phoneticPr fontId="37" type="noConversion"/>
  </si>
  <si>
    <t>蓝岩黑</t>
    <phoneticPr fontId="37" type="noConversion"/>
  </si>
  <si>
    <t>蓝岩黑</t>
    <phoneticPr fontId="37" type="noConversion"/>
  </si>
  <si>
    <t>60476#</t>
    <phoneticPr fontId="37" type="noConversion"/>
  </si>
  <si>
    <t>6049#</t>
    <phoneticPr fontId="37" type="noConversion"/>
  </si>
  <si>
    <t>6047#</t>
    <phoneticPr fontId="37" type="noConversion"/>
  </si>
  <si>
    <t>0703#</t>
    <phoneticPr fontId="37" type="noConversion"/>
  </si>
  <si>
    <t>6049#</t>
    <phoneticPr fontId="37" type="noConversion"/>
  </si>
  <si>
    <t>6047#</t>
    <phoneticPr fontId="37" type="noConversion"/>
  </si>
  <si>
    <t>0703#</t>
    <phoneticPr fontId="37" type="noConversion"/>
  </si>
  <si>
    <t>6049#</t>
    <phoneticPr fontId="37" type="noConversion"/>
  </si>
  <si>
    <t>蓝岩黑</t>
    <phoneticPr fontId="37" type="noConversion"/>
  </si>
  <si>
    <t>蓝岩黑/10件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</si>
</sst>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38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</cellStyleXfs>
  <cellXfs count="4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left" vertical="center"/>
    </xf>
    <xf numFmtId="0" fontId="15" fillId="0" borderId="2" xfId="4" applyFont="1" applyFill="1" applyBorder="1" applyAlignment="1">
      <alignment horizontal="center"/>
    </xf>
    <xf numFmtId="0" fontId="15" fillId="0" borderId="2" xfId="4" applyFont="1" applyFill="1" applyBorder="1" applyAlignment="1">
      <alignment horizontal="left"/>
    </xf>
    <xf numFmtId="0" fontId="12" fillId="3" borderId="12" xfId="5" applyFont="1" applyFill="1" applyBorder="1" applyAlignment="1"/>
    <xf numFmtId="49" fontId="12" fillId="3" borderId="13" xfId="5" applyNumberFormat="1" applyFont="1" applyFill="1" applyBorder="1" applyAlignment="1">
      <alignment horizontal="center"/>
    </xf>
    <xf numFmtId="49" fontId="12" fillId="3" borderId="13" xfId="5" applyNumberFormat="1" applyFont="1" applyFill="1" applyBorder="1" applyAlignment="1">
      <alignment horizontal="right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4" fillId="0" borderId="4" xfId="4" applyFont="1" applyBorder="1" applyAlignment="1">
      <alignment horizontal="center"/>
    </xf>
    <xf numFmtId="0" fontId="14" fillId="0" borderId="2" xfId="4" applyNumberFormat="1" applyFont="1" applyBorder="1" applyAlignment="1">
      <alignment horizontal="center"/>
    </xf>
    <xf numFmtId="49" fontId="12" fillId="3" borderId="13" xfId="5" applyNumberFormat="1" applyFont="1" applyFill="1" applyBorder="1" applyAlignment="1">
      <alignment horizontal="right" vertical="center"/>
    </xf>
    <xf numFmtId="49" fontId="12" fillId="3" borderId="14" xfId="5" applyNumberFormat="1" applyFont="1" applyFill="1" applyBorder="1" applyAlignment="1">
      <alignment horizontal="center"/>
    </xf>
    <xf numFmtId="14" fontId="13" fillId="3" borderId="0" xfId="5" applyNumberFormat="1" applyFont="1" applyFill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vertical="center"/>
    </xf>
    <xf numFmtId="0" fontId="19" fillId="0" borderId="18" xfId="3" applyFont="1" applyFill="1" applyBorder="1" applyAlignment="1">
      <alignment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19" fillId="0" borderId="21" xfId="3" applyFont="1" applyFill="1" applyBorder="1" applyAlignment="1">
      <alignment vertical="center"/>
    </xf>
    <xf numFmtId="0" fontId="20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vertical="center"/>
    </xf>
    <xf numFmtId="0" fontId="19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horizontal="left" vertical="center"/>
    </xf>
    <xf numFmtId="0" fontId="19" fillId="0" borderId="0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0" fontId="21" fillId="0" borderId="0" xfId="3" applyFont="1" applyFill="1" applyAlignment="1">
      <alignment horizontal="left" vertical="center"/>
    </xf>
    <xf numFmtId="0" fontId="19" fillId="0" borderId="17" xfId="3" applyFont="1" applyFill="1" applyBorder="1" applyAlignment="1">
      <alignment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176" fontId="21" fillId="0" borderId="23" xfId="3" applyNumberFormat="1" applyFont="1" applyFill="1" applyBorder="1" applyAlignment="1">
      <alignment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35" xfId="3" applyFont="1" applyFill="1" applyBorder="1" applyAlignment="1">
      <alignment horizontal="left" vertical="center"/>
    </xf>
    <xf numFmtId="0" fontId="12" fillId="3" borderId="2" xfId="5" applyFont="1" applyFill="1" applyBorder="1" applyAlignment="1" applyProtection="1">
      <alignment horizontal="center" vertical="center"/>
    </xf>
    <xf numFmtId="49" fontId="12" fillId="3" borderId="2" xfId="7" applyNumberFormat="1" applyFont="1" applyFill="1" applyBorder="1" applyAlignment="1">
      <alignment horizontal="center" vertical="center"/>
    </xf>
    <xf numFmtId="49" fontId="13" fillId="3" borderId="2" xfId="7" applyNumberFormat="1" applyFont="1" applyFill="1" applyBorder="1" applyAlignment="1">
      <alignment horizontal="center" vertical="center"/>
    </xf>
    <xf numFmtId="0" fontId="12" fillId="3" borderId="7" xfId="5" applyFont="1" applyFill="1" applyBorder="1" applyAlignment="1" applyProtection="1">
      <alignment horizontal="center" vertical="center"/>
    </xf>
    <xf numFmtId="0" fontId="13" fillId="3" borderId="2" xfId="7" applyFont="1" applyFill="1" applyBorder="1" applyAlignment="1">
      <alignment horizontal="center" vertical="center"/>
    </xf>
    <xf numFmtId="0" fontId="13" fillId="3" borderId="40" xfId="7" applyFont="1" applyFill="1" applyBorder="1" applyAlignment="1">
      <alignment horizontal="center" vertical="center"/>
    </xf>
    <xf numFmtId="0" fontId="12" fillId="3" borderId="2" xfId="5" applyFont="1" applyFill="1" applyBorder="1" applyAlignment="1"/>
    <xf numFmtId="0" fontId="17" fillId="0" borderId="0" xfId="3" applyFont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0" fontId="22" fillId="0" borderId="42" xfId="3" applyFont="1" applyBorder="1" applyAlignment="1">
      <alignment horizontal="left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0" fontId="22" fillId="0" borderId="21" xfId="3" applyFont="1" applyBorder="1" applyAlignment="1">
      <alignment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5" fillId="0" borderId="22" xfId="3" applyFont="1" applyBorder="1" applyAlignment="1">
      <alignment vertical="center"/>
    </xf>
    <xf numFmtId="0" fontId="22" fillId="0" borderId="17" xfId="3" applyFont="1" applyBorder="1" applyAlignment="1">
      <alignment vertical="center"/>
    </xf>
    <xf numFmtId="0" fontId="17" fillId="0" borderId="18" xfId="3" applyFont="1" applyBorder="1" applyAlignment="1">
      <alignment horizontal="left" vertical="center"/>
    </xf>
    <xf numFmtId="0" fontId="20" fillId="0" borderId="18" xfId="3" applyFont="1" applyBorder="1" applyAlignment="1">
      <alignment horizontal="left" vertical="center"/>
    </xf>
    <xf numFmtId="0" fontId="17" fillId="0" borderId="18" xfId="3" applyFont="1" applyBorder="1" applyAlignment="1">
      <alignment vertical="center"/>
    </xf>
    <xf numFmtId="0" fontId="22" fillId="0" borderId="18" xfId="3" applyFont="1" applyBorder="1" applyAlignment="1">
      <alignment vertical="center"/>
    </xf>
    <xf numFmtId="0" fontId="17" fillId="0" borderId="19" xfId="3" applyFont="1" applyBorder="1" applyAlignment="1">
      <alignment horizontal="left" vertical="center"/>
    </xf>
    <xf numFmtId="0" fontId="17" fillId="0" borderId="19" xfId="3" applyFont="1" applyBorder="1" applyAlignment="1">
      <alignment vertical="center"/>
    </xf>
    <xf numFmtId="0" fontId="22" fillId="0" borderId="19" xfId="3" applyFont="1" applyBorder="1" applyAlignment="1">
      <alignment vertical="center"/>
    </xf>
    <xf numFmtId="0" fontId="20" fillId="0" borderId="23" xfId="3" applyFont="1" applyBorder="1" applyAlignment="1">
      <alignment horizontal="left" vertical="center"/>
    </xf>
    <xf numFmtId="0" fontId="22" fillId="0" borderId="19" xfId="3" applyFont="1" applyBorder="1" applyAlignment="1">
      <alignment horizontal="center" vertical="center"/>
    </xf>
    <xf numFmtId="0" fontId="24" fillId="0" borderId="43" xfId="3" applyFont="1" applyBorder="1" applyAlignment="1">
      <alignment vertical="center"/>
    </xf>
    <xf numFmtId="0" fontId="24" fillId="0" borderId="44" xfId="3" applyFont="1" applyBorder="1" applyAlignment="1">
      <alignment vertical="center"/>
    </xf>
    <xf numFmtId="0" fontId="20" fillId="0" borderId="44" xfId="3" applyFont="1" applyBorder="1" applyAlignment="1">
      <alignment vertical="center"/>
    </xf>
    <xf numFmtId="0" fontId="20" fillId="0" borderId="34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22" fillId="0" borderId="46" xfId="3" applyFont="1" applyBorder="1" applyAlignment="1">
      <alignment vertical="center"/>
    </xf>
    <xf numFmtId="0" fontId="17" fillId="0" borderId="47" xfId="3" applyFont="1" applyBorder="1" applyAlignment="1">
      <alignment horizontal="left" vertical="center"/>
    </xf>
    <xf numFmtId="0" fontId="20" fillId="0" borderId="47" xfId="3" applyFont="1" applyBorder="1" applyAlignment="1">
      <alignment horizontal="left" vertical="center"/>
    </xf>
    <xf numFmtId="0" fontId="17" fillId="0" borderId="47" xfId="3" applyFont="1" applyBorder="1" applyAlignment="1">
      <alignment vertical="center"/>
    </xf>
    <xf numFmtId="0" fontId="22" fillId="0" borderId="47" xfId="3" applyFont="1" applyBorder="1" applyAlignment="1">
      <alignment vertical="center"/>
    </xf>
    <xf numFmtId="0" fontId="22" fillId="0" borderId="46" xfId="3" applyFont="1" applyBorder="1" applyAlignment="1">
      <alignment horizontal="center" vertical="center"/>
    </xf>
    <xf numFmtId="0" fontId="20" fillId="0" borderId="47" xfId="3" applyFont="1" applyBorder="1" applyAlignment="1">
      <alignment horizontal="center" vertical="center"/>
    </xf>
    <xf numFmtId="0" fontId="22" fillId="0" borderId="47" xfId="3" applyFont="1" applyBorder="1" applyAlignment="1">
      <alignment horizontal="center" vertical="center"/>
    </xf>
    <xf numFmtId="0" fontId="17" fillId="0" borderId="47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28" fillId="0" borderId="53" xfId="3" applyFont="1" applyBorder="1" applyAlignment="1">
      <alignment horizontal="left" vertical="center" wrapText="1"/>
    </xf>
    <xf numFmtId="9" fontId="20" fillId="0" borderId="19" xfId="3" applyNumberFormat="1" applyFont="1" applyBorder="1" applyAlignment="1">
      <alignment horizontal="center" vertical="center"/>
    </xf>
    <xf numFmtId="0" fontId="24" fillId="0" borderId="41" xfId="3" applyFont="1" applyBorder="1" applyAlignment="1">
      <alignment vertical="center"/>
    </xf>
    <xf numFmtId="0" fontId="24" fillId="0" borderId="42" xfId="3" applyFont="1" applyBorder="1" applyAlignment="1">
      <alignment vertical="center"/>
    </xf>
    <xf numFmtId="0" fontId="20" fillId="0" borderId="57" xfId="3" applyFont="1" applyBorder="1" applyAlignment="1">
      <alignment vertical="center"/>
    </xf>
    <xf numFmtId="0" fontId="24" fillId="0" borderId="57" xfId="3" applyFont="1" applyBorder="1" applyAlignment="1">
      <alignment vertical="center"/>
    </xf>
    <xf numFmtId="58" fontId="17" fillId="0" borderId="42" xfId="3" applyNumberFormat="1" applyFont="1" applyBorder="1" applyAlignment="1">
      <alignment vertical="center"/>
    </xf>
    <xf numFmtId="0" fontId="17" fillId="0" borderId="57" xfId="3" applyFont="1" applyBorder="1" applyAlignment="1">
      <alignment vertical="center"/>
    </xf>
    <xf numFmtId="0" fontId="20" fillId="0" borderId="51" xfId="3" applyFont="1" applyBorder="1" applyAlignment="1">
      <alignment horizontal="left" vertical="center"/>
    </xf>
    <xf numFmtId="0" fontId="22" fillId="0" borderId="0" xfId="3" applyFont="1" applyBorder="1" applyAlignment="1">
      <alignment vertical="center"/>
    </xf>
    <xf numFmtId="0" fontId="30" fillId="0" borderId="20" xfId="3" applyFont="1" applyBorder="1" applyAlignment="1">
      <alignment horizontal="left" vertical="center" wrapText="1"/>
    </xf>
    <xf numFmtId="0" fontId="30" fillId="0" borderId="20" xfId="3" applyFont="1" applyBorder="1" applyAlignment="1">
      <alignment horizontal="left" vertical="center"/>
    </xf>
    <xf numFmtId="0" fontId="21" fillId="0" borderId="20" xfId="3" applyFont="1" applyBorder="1" applyAlignment="1">
      <alignment horizontal="left" vertical="center"/>
    </xf>
    <xf numFmtId="0" fontId="32" fillId="0" borderId="63" xfId="0" applyFont="1" applyBorder="1"/>
    <xf numFmtId="0" fontId="32" fillId="0" borderId="2" xfId="0" applyFont="1" applyBorder="1"/>
    <xf numFmtId="0" fontId="32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2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5" fillId="0" borderId="2" xfId="0" applyFont="1" applyBorder="1"/>
    <xf numFmtId="0" fontId="31" fillId="0" borderId="61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27" fillId="0" borderId="16" xfId="3" applyFont="1" applyBorder="1" applyAlignment="1">
      <alignment horizontal="center" vertical="top"/>
    </xf>
    <xf numFmtId="0" fontId="20" fillId="0" borderId="42" xfId="3" applyFont="1" applyBorder="1" applyAlignment="1">
      <alignment horizontal="center" vertical="center"/>
    </xf>
    <xf numFmtId="0" fontId="24" fillId="0" borderId="42" xfId="3" applyFont="1" applyBorder="1" applyAlignment="1">
      <alignment horizontal="center" vertical="center"/>
    </xf>
    <xf numFmtId="0" fontId="17" fillId="0" borderId="42" xfId="3" applyFont="1" applyBorder="1" applyAlignment="1">
      <alignment horizontal="center" vertical="center"/>
    </xf>
    <xf numFmtId="0" fontId="17" fillId="0" borderId="48" xfId="3" applyFont="1" applyBorder="1" applyAlignment="1">
      <alignment horizontal="center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34" xfId="3" applyFont="1" applyBorder="1" applyAlignment="1">
      <alignment horizontal="center" vertical="center"/>
    </xf>
    <xf numFmtId="0" fontId="24" fillId="0" borderId="17" xfId="3" applyFont="1" applyBorder="1" applyAlignment="1">
      <alignment horizontal="center" vertical="center"/>
    </xf>
    <xf numFmtId="0" fontId="24" fillId="0" borderId="18" xfId="3" applyFont="1" applyBorder="1" applyAlignment="1">
      <alignment horizontal="center" vertical="center"/>
    </xf>
    <xf numFmtId="0" fontId="24" fillId="0" borderId="34" xfId="3" applyFont="1" applyBorder="1" applyAlignment="1">
      <alignment horizontal="center"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14" fontId="20" fillId="0" borderId="19" xfId="3" applyNumberFormat="1" applyFont="1" applyBorder="1" applyAlignment="1">
      <alignment horizontal="center" vertical="center"/>
    </xf>
    <xf numFmtId="14" fontId="20" fillId="0" borderId="20" xfId="3" applyNumberFormat="1" applyFont="1" applyBorder="1" applyAlignment="1">
      <alignment horizontal="center" vertical="center"/>
    </xf>
    <xf numFmtId="0" fontId="20" fillId="0" borderId="2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6" fillId="0" borderId="23" xfId="1" applyNumberFormat="1" applyFont="1" applyFill="1" applyBorder="1" applyAlignment="1" applyProtection="1">
      <alignment horizontal="center" vertical="center" wrapText="1"/>
    </xf>
    <xf numFmtId="0" fontId="20" fillId="0" borderId="35" xfId="3" applyFont="1" applyBorder="1" applyAlignment="1">
      <alignment horizontal="center" vertical="center" wrapText="1"/>
    </xf>
    <xf numFmtId="0" fontId="22" fillId="0" borderId="22" xfId="3" applyFont="1" applyBorder="1" applyAlignment="1">
      <alignment horizontal="left" vertical="center"/>
    </xf>
    <xf numFmtId="0" fontId="22" fillId="0" borderId="23" xfId="3" applyFont="1" applyBorder="1" applyAlignment="1">
      <alignment horizontal="left" vertical="center"/>
    </xf>
    <xf numFmtId="0" fontId="22" fillId="0" borderId="52" xfId="3" applyFont="1" applyBorder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4" fillId="0" borderId="50" xfId="3" applyFont="1" applyBorder="1" applyAlignment="1">
      <alignment horizontal="left" vertical="center"/>
    </xf>
    <xf numFmtId="0" fontId="22" fillId="0" borderId="35" xfId="3" applyFont="1" applyBorder="1" applyAlignment="1">
      <alignment horizontal="left" vertical="center"/>
    </xf>
    <xf numFmtId="0" fontId="22" fillId="0" borderId="31" xfId="3" applyFont="1" applyBorder="1" applyAlignment="1">
      <alignment horizontal="left" vertical="center" wrapText="1"/>
    </xf>
    <xf numFmtId="0" fontId="22" fillId="0" borderId="32" xfId="3" applyFont="1" applyBorder="1" applyAlignment="1">
      <alignment horizontal="left" vertical="center" wrapText="1"/>
    </xf>
    <xf numFmtId="0" fontId="22" fillId="0" borderId="38" xfId="3" applyFont="1" applyBorder="1" applyAlignment="1">
      <alignment horizontal="left" vertical="center" wrapText="1"/>
    </xf>
    <xf numFmtId="0" fontId="22" fillId="0" borderId="46" xfId="3" applyFont="1" applyBorder="1" applyAlignment="1">
      <alignment horizontal="left" vertical="center"/>
    </xf>
    <xf numFmtId="0" fontId="22" fillId="0" borderId="47" xfId="3" applyFont="1" applyBorder="1" applyAlignment="1">
      <alignment horizontal="left" vertical="center"/>
    </xf>
    <xf numFmtId="0" fontId="22" fillId="0" borderId="51" xfId="3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9" fontId="20" fillId="0" borderId="30" xfId="3" applyNumberFormat="1" applyFont="1" applyBorder="1" applyAlignment="1">
      <alignment horizontal="left" vertical="center"/>
    </xf>
    <xf numFmtId="9" fontId="20" fillId="0" borderId="25" xfId="3" applyNumberFormat="1" applyFont="1" applyBorder="1" applyAlignment="1">
      <alignment horizontal="left" vertical="center"/>
    </xf>
    <xf numFmtId="9" fontId="20" fillId="0" borderId="36" xfId="3" applyNumberFormat="1" applyFont="1" applyBorder="1" applyAlignment="1">
      <alignment horizontal="left" vertical="center"/>
    </xf>
    <xf numFmtId="9" fontId="20" fillId="0" borderId="31" xfId="3" applyNumberFormat="1" applyFont="1" applyBorder="1" applyAlignment="1">
      <alignment horizontal="left" vertical="center"/>
    </xf>
    <xf numFmtId="9" fontId="20" fillId="0" borderId="32" xfId="3" applyNumberFormat="1" applyFont="1" applyBorder="1" applyAlignment="1">
      <alignment horizontal="left" vertical="center"/>
    </xf>
    <xf numFmtId="9" fontId="20" fillId="0" borderId="38" xfId="3" applyNumberFormat="1" applyFont="1" applyBorder="1" applyAlignment="1">
      <alignment horizontal="left" vertical="center"/>
    </xf>
    <xf numFmtId="0" fontId="19" fillId="0" borderId="46" xfId="3" applyFont="1" applyFill="1" applyBorder="1" applyAlignment="1">
      <alignment horizontal="left" vertical="center"/>
    </xf>
    <xf numFmtId="0" fontId="19" fillId="0" borderId="47" xfId="3" applyFont="1" applyFill="1" applyBorder="1" applyAlignment="1">
      <alignment horizontal="left" vertical="center"/>
    </xf>
    <xf numFmtId="0" fontId="19" fillId="0" borderId="51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54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24" fillId="0" borderId="29" xfId="3" applyFont="1" applyFill="1" applyBorder="1" applyAlignment="1">
      <alignment horizontal="left" vertical="center"/>
    </xf>
    <xf numFmtId="0" fontId="20" fillId="0" borderId="55" xfId="3" applyFont="1" applyFill="1" applyBorder="1" applyAlignment="1">
      <alignment horizontal="left" vertical="center"/>
    </xf>
    <xf numFmtId="0" fontId="20" fillId="0" borderId="56" xfId="3" applyFont="1" applyFill="1" applyBorder="1" applyAlignment="1">
      <alignment horizontal="left" vertical="center"/>
    </xf>
    <xf numFmtId="0" fontId="20" fillId="0" borderId="59" xfId="3" applyFont="1" applyFill="1" applyBorder="1" applyAlignment="1">
      <alignment horizontal="left" vertical="center"/>
    </xf>
    <xf numFmtId="0" fontId="20" fillId="0" borderId="28" xfId="3" applyFont="1" applyFill="1" applyBorder="1" applyAlignment="1">
      <alignment horizontal="left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22" fillId="0" borderId="31" xfId="3" applyFont="1" applyFill="1" applyBorder="1" applyAlignment="1">
      <alignment horizontal="left" vertical="center"/>
    </xf>
    <xf numFmtId="0" fontId="22" fillId="0" borderId="32" xfId="3" applyFont="1" applyFill="1" applyBorder="1" applyAlignment="1">
      <alignment horizontal="left" vertical="center"/>
    </xf>
    <xf numFmtId="0" fontId="22" fillId="0" borderId="38" xfId="3" applyFont="1" applyFill="1" applyBorder="1" applyAlignment="1">
      <alignment horizontal="left" vertical="center"/>
    </xf>
    <xf numFmtId="0" fontId="29" fillId="0" borderId="44" xfId="3" applyFont="1" applyBorder="1" applyAlignment="1">
      <alignment horizontal="center" vertical="center"/>
    </xf>
    <xf numFmtId="0" fontId="24" fillId="0" borderId="29" xfId="3" applyFont="1" applyBorder="1" applyAlignment="1">
      <alignment horizontal="center" vertical="center"/>
    </xf>
    <xf numFmtId="0" fontId="24" fillId="0" borderId="60" xfId="3" applyFont="1" applyBorder="1" applyAlignment="1">
      <alignment horizontal="center" vertical="center"/>
    </xf>
    <xf numFmtId="0" fontId="20" fillId="0" borderId="57" xfId="3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20" fillId="0" borderId="52" xfId="3" applyFont="1" applyFill="1" applyBorder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58" xfId="3" applyFont="1" applyFill="1" applyBorder="1" applyAlignment="1">
      <alignment horizontal="left" vertical="center"/>
    </xf>
    <xf numFmtId="14" fontId="13" fillId="3" borderId="0" xfId="5" applyNumberFormat="1" applyFont="1" applyFill="1" applyAlignment="1">
      <alignment horizontal="center"/>
    </xf>
    <xf numFmtId="0" fontId="14" fillId="0" borderId="2" xfId="4" applyFont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4" applyFont="1" applyBorder="1" applyAlignment="1">
      <alignment horizontal="center"/>
    </xf>
    <xf numFmtId="0" fontId="12" fillId="3" borderId="15" xfId="5" applyFont="1" applyFill="1" applyBorder="1" applyAlignment="1">
      <alignment horizontal="center"/>
    </xf>
    <xf numFmtId="0" fontId="13" fillId="3" borderId="9" xfId="5" applyFont="1" applyFill="1" applyBorder="1" applyAlignment="1">
      <alignment horizontal="center" vertical="center"/>
    </xf>
    <xf numFmtId="0" fontId="13" fillId="3" borderId="0" xfId="5" applyFont="1" applyFill="1" applyAlignment="1">
      <alignment horizontal="center" vertical="center"/>
    </xf>
    <xf numFmtId="0" fontId="13" fillId="3" borderId="10" xfId="5" quotePrefix="1" applyFont="1" applyFill="1" applyBorder="1" applyAlignment="1">
      <alignment horizontal="left" vertic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23" fillId="0" borderId="16" xfId="3" applyFont="1" applyBorder="1" applyAlignment="1">
      <alignment horizontal="center" vertical="top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14" fontId="20" fillId="0" borderId="23" xfId="3" applyNumberFormat="1" applyFont="1" applyBorder="1" applyAlignment="1">
      <alignment horizontal="center" vertical="center"/>
    </xf>
    <xf numFmtId="14" fontId="20" fillId="0" borderId="35" xfId="3" applyNumberFormat="1" applyFont="1" applyBorder="1" applyAlignment="1">
      <alignment horizontal="center" vertical="center"/>
    </xf>
    <xf numFmtId="0" fontId="24" fillId="0" borderId="0" xfId="3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1" fillId="0" borderId="17" xfId="3" applyFont="1" applyBorder="1" applyAlignment="1">
      <alignment horizontal="left" vertical="center"/>
    </xf>
    <xf numFmtId="0" fontId="21" fillId="0" borderId="18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21" fillId="0" borderId="28" xfId="3" applyFont="1" applyBorder="1" applyAlignment="1">
      <alignment horizontal="left" vertical="center"/>
    </xf>
    <xf numFmtId="0" fontId="21" fillId="0" borderId="27" xfId="3" applyFont="1" applyBorder="1" applyAlignment="1">
      <alignment horizontal="left" vertical="center"/>
    </xf>
    <xf numFmtId="0" fontId="21" fillId="0" borderId="33" xfId="3" applyFont="1" applyBorder="1" applyAlignment="1">
      <alignment horizontal="left" vertical="center"/>
    </xf>
    <xf numFmtId="0" fontId="21" fillId="0" borderId="26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horizontal="center" vertical="center"/>
    </xf>
    <xf numFmtId="0" fontId="22" fillId="0" borderId="21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2" fillId="0" borderId="22" xfId="3" applyFont="1" applyBorder="1" applyAlignment="1">
      <alignment horizontal="center" vertical="center"/>
    </xf>
    <xf numFmtId="0" fontId="22" fillId="0" borderId="23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19" fillId="0" borderId="19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25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22" fillId="0" borderId="28" xfId="3" applyFont="1" applyBorder="1" applyAlignment="1">
      <alignment horizontal="left" vertical="center"/>
    </xf>
    <xf numFmtId="0" fontId="22" fillId="0" borderId="27" xfId="3" applyFont="1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0" fillId="0" borderId="44" xfId="3" applyFont="1" applyBorder="1" applyAlignment="1">
      <alignment horizontal="center" vertical="center"/>
    </xf>
    <xf numFmtId="0" fontId="24" fillId="0" borderId="44" xfId="3" applyFont="1" applyBorder="1" applyAlignment="1">
      <alignment horizontal="center" vertical="center"/>
    </xf>
    <xf numFmtId="0" fontId="20" fillId="0" borderId="49" xfId="3" applyFont="1" applyBorder="1" applyAlignment="1">
      <alignment horizontal="center" vertical="center"/>
    </xf>
    <xf numFmtId="0" fontId="24" fillId="0" borderId="45" xfId="3" applyFont="1" applyFill="1" applyBorder="1" applyAlignment="1">
      <alignment horizontal="left" vertical="center"/>
    </xf>
    <xf numFmtId="0" fontId="24" fillId="0" borderId="44" xfId="3" applyFont="1" applyFill="1" applyBorder="1" applyAlignment="1">
      <alignment horizontal="left" vertical="center"/>
    </xf>
    <xf numFmtId="0" fontId="24" fillId="0" borderId="50" xfId="3" applyFont="1" applyFill="1" applyBorder="1" applyAlignment="1">
      <alignment horizontal="left" vertical="center"/>
    </xf>
    <xf numFmtId="0" fontId="24" fillId="0" borderId="46" xfId="3" applyFont="1" applyFill="1" applyBorder="1" applyAlignment="1">
      <alignment horizontal="center" vertical="center"/>
    </xf>
    <xf numFmtId="0" fontId="24" fillId="0" borderId="47" xfId="3" applyFont="1" applyFill="1" applyBorder="1" applyAlignment="1">
      <alignment horizontal="center" vertical="center"/>
    </xf>
    <xf numFmtId="0" fontId="24" fillId="0" borderId="51" xfId="3" applyFont="1" applyFill="1" applyBorder="1" applyAlignment="1">
      <alignment horizontal="center" vertical="center"/>
    </xf>
    <xf numFmtId="0" fontId="24" fillId="0" borderId="22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/>
    </xf>
    <xf numFmtId="0" fontId="24" fillId="0" borderId="35" xfId="3" applyFont="1" applyFill="1" applyBorder="1" applyAlignment="1">
      <alignment horizontal="center" vertical="center"/>
    </xf>
    <xf numFmtId="0" fontId="17" fillId="0" borderId="44" xfId="3" applyFont="1" applyBorder="1" applyAlignment="1">
      <alignment horizontal="center" vertical="center"/>
    </xf>
    <xf numFmtId="0" fontId="17" fillId="0" borderId="49" xfId="3" applyFont="1" applyBorder="1" applyAlignment="1">
      <alignment horizontal="center" vertical="center"/>
    </xf>
    <xf numFmtId="0" fontId="13" fillId="3" borderId="2" xfId="5" applyFont="1" applyFill="1" applyBorder="1" applyAlignment="1" applyProtection="1">
      <alignment horizontal="center" vertical="center"/>
    </xf>
    <xf numFmtId="0" fontId="13" fillId="3" borderId="39" xfId="5" applyFont="1" applyFill="1" applyBorder="1" applyAlignment="1" applyProtection="1">
      <alignment horizontal="center" vertical="center"/>
    </xf>
    <xf numFmtId="0" fontId="13" fillId="3" borderId="10" xfId="5" applyFont="1" applyFill="1" applyBorder="1" applyAlignment="1">
      <alignment horizontal="left" vertical="center"/>
    </xf>
    <xf numFmtId="0" fontId="18" fillId="0" borderId="16" xfId="3" applyFont="1" applyFill="1" applyBorder="1" applyAlignment="1">
      <alignment horizontal="center" vertical="top"/>
    </xf>
    <xf numFmtId="0" fontId="20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center" vertical="center"/>
    </xf>
    <xf numFmtId="176" fontId="21" fillId="0" borderId="19" xfId="3" applyNumberFormat="1" applyFont="1" applyFill="1" applyBorder="1" applyAlignment="1">
      <alignment horizontal="center" vertical="center"/>
    </xf>
    <xf numFmtId="0" fontId="21" fillId="0" borderId="19" xfId="3" applyFont="1" applyFill="1" applyBorder="1" applyAlignment="1">
      <alignment horizontal="center" vertical="center"/>
    </xf>
    <xf numFmtId="0" fontId="20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left" vertical="center"/>
    </xf>
    <xf numFmtId="0" fontId="19" fillId="0" borderId="24" xfId="3" applyFont="1" applyFill="1" applyBorder="1" applyAlignment="1">
      <alignment horizontal="left" vertical="center"/>
    </xf>
    <xf numFmtId="0" fontId="19" fillId="0" borderId="25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21" fillId="0" borderId="26" xfId="3" applyFont="1" applyFill="1" applyBorder="1" applyAlignment="1">
      <alignment horizontal="center" vertical="center"/>
    </xf>
    <xf numFmtId="0" fontId="21" fillId="0" borderId="27" xfId="3" applyFont="1" applyFill="1" applyBorder="1" applyAlignment="1">
      <alignment horizontal="center" vertical="center"/>
    </xf>
    <xf numFmtId="0" fontId="21" fillId="0" borderId="37" xfId="3" applyFont="1" applyFill="1" applyBorder="1" applyAlignment="1">
      <alignment horizontal="center" vertical="center"/>
    </xf>
    <xf numFmtId="0" fontId="22" fillId="0" borderId="28" xfId="3" applyFont="1" applyFill="1" applyBorder="1" applyAlignment="1">
      <alignment horizontal="left" vertical="center"/>
    </xf>
    <xf numFmtId="0" fontId="22" fillId="0" borderId="27" xfId="3" applyFont="1" applyFill="1" applyBorder="1" applyAlignment="1">
      <alignment horizontal="left" vertical="center"/>
    </xf>
    <xf numFmtId="0" fontId="22" fillId="0" borderId="37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1" fillId="0" borderId="27" xfId="3" applyFont="1" applyFill="1" applyBorder="1" applyAlignment="1">
      <alignment horizontal="left" vertical="center"/>
    </xf>
    <xf numFmtId="0" fontId="21" fillId="0" borderId="37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 wrapText="1"/>
    </xf>
    <xf numFmtId="0" fontId="21" fillId="0" borderId="19" xfId="3" applyFont="1" applyFill="1" applyBorder="1" applyAlignment="1">
      <alignment horizontal="left" vertical="center" wrapText="1"/>
    </xf>
    <xf numFmtId="0" fontId="21" fillId="0" borderId="20" xfId="3" applyFont="1" applyFill="1" applyBorder="1" applyAlignment="1">
      <alignment horizontal="left" vertical="center" wrapText="1"/>
    </xf>
    <xf numFmtId="0" fontId="17" fillId="0" borderId="23" xfId="3" applyFill="1" applyBorder="1" applyAlignment="1">
      <alignment horizontal="center" vertical="center"/>
    </xf>
    <xf numFmtId="0" fontId="17" fillId="0" borderId="35" xfId="3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30" xfId="3" applyFont="1" applyFill="1" applyBorder="1" applyAlignment="1">
      <alignment horizontal="left" vertical="center"/>
    </xf>
    <xf numFmtId="0" fontId="17" fillId="0" borderId="28" xfId="3" applyFont="1" applyFill="1" applyBorder="1" applyAlignment="1">
      <alignment horizontal="left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1" fillId="0" borderId="38" xfId="3" applyFont="1" applyFill="1" applyBorder="1" applyAlignment="1">
      <alignment horizontal="left" vertical="center"/>
    </xf>
    <xf numFmtId="0" fontId="22" fillId="0" borderId="17" xfId="3" applyFont="1" applyFill="1" applyBorder="1" applyAlignment="1">
      <alignment horizontal="left" vertical="center"/>
    </xf>
    <xf numFmtId="0" fontId="22" fillId="0" borderId="18" xfId="3" applyFont="1" applyFill="1" applyBorder="1" applyAlignment="1">
      <alignment horizontal="left" vertical="center"/>
    </xf>
    <xf numFmtId="0" fontId="22" fillId="0" borderId="34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21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8">
    <cellStyle name="常规" xfId="0" builtinId="0"/>
    <cellStyle name="常规 2" xfId="3"/>
    <cellStyle name="常规 23" xfId="4"/>
    <cellStyle name="常规 3" xfId="5"/>
    <cellStyle name="常规 3 3 3" xfId="6"/>
    <cellStyle name="常规 4" xfId="7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113452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113452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113452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9872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54952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288925</xdr:colOff>
      <xdr:row>9</xdr:row>
      <xdr:rowOff>24765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987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288925</xdr:colOff>
      <xdr:row>9</xdr:row>
      <xdr:rowOff>24765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225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288925</xdr:colOff>
      <xdr:row>10</xdr:row>
      <xdr:rowOff>24765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5495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200025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60325</xdr:colOff>
      <xdr:row>9</xdr:row>
      <xdr:rowOff>24765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4225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60325</xdr:colOff>
      <xdr:row>9</xdr:row>
      <xdr:rowOff>24765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463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60325</xdr:colOff>
      <xdr:row>10</xdr:row>
      <xdr:rowOff>24765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4733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39"/>
  <sheetViews>
    <sheetView topLeftCell="A13" zoomScale="120" zoomScaleNormal="120" workbookViewId="0">
      <selection activeCell="H22" sqref="H22"/>
    </sheetView>
  </sheetViews>
  <sheetFormatPr defaultColWidth="11" defaultRowHeight="14.25" x14ac:dyDescent="0.15"/>
  <cols>
    <col min="1" max="1" width="5.5" customWidth="1"/>
    <col min="2" max="2" width="96.375" style="152" customWidth="1"/>
    <col min="3" max="3" width="10.125" customWidth="1"/>
  </cols>
  <sheetData>
    <row r="1" spans="1:2" ht="21" customHeight="1" x14ac:dyDescent="0.15">
      <c r="A1" s="153"/>
      <c r="B1" s="154" t="s">
        <v>0</v>
      </c>
    </row>
    <row r="2" spans="1:2" x14ac:dyDescent="0.15">
      <c r="A2" s="5">
        <v>1</v>
      </c>
      <c r="B2" s="155" t="s">
        <v>1</v>
      </c>
    </row>
    <row r="3" spans="1:2" x14ac:dyDescent="0.15">
      <c r="A3" s="5">
        <v>2</v>
      </c>
      <c r="B3" s="155" t="s">
        <v>2</v>
      </c>
    </row>
    <row r="4" spans="1:2" x14ac:dyDescent="0.15">
      <c r="A4" s="5">
        <v>3</v>
      </c>
      <c r="B4" s="155" t="s">
        <v>3</v>
      </c>
    </row>
    <row r="5" spans="1:2" x14ac:dyDescent="0.15">
      <c r="A5" s="5">
        <v>4</v>
      </c>
      <c r="B5" s="155" t="s">
        <v>4</v>
      </c>
    </row>
    <row r="6" spans="1:2" x14ac:dyDescent="0.15">
      <c r="A6" s="5">
        <v>5</v>
      </c>
      <c r="B6" s="155" t="s">
        <v>5</v>
      </c>
    </row>
    <row r="7" spans="1:2" x14ac:dyDescent="0.15">
      <c r="A7" s="5">
        <v>6</v>
      </c>
      <c r="B7" s="155" t="s">
        <v>6</v>
      </c>
    </row>
    <row r="8" spans="1:2" s="151" customFormat="1" ht="15" customHeight="1" x14ac:dyDescent="0.15">
      <c r="A8" s="156">
        <v>7</v>
      </c>
      <c r="B8" s="157" t="s">
        <v>7</v>
      </c>
    </row>
    <row r="9" spans="1:2" ht="18.95" customHeight="1" x14ac:dyDescent="0.15">
      <c r="A9" s="153"/>
      <c r="B9" s="158" t="s">
        <v>8</v>
      </c>
    </row>
    <row r="10" spans="1:2" ht="15.95" customHeight="1" x14ac:dyDescent="0.15">
      <c r="A10" s="5">
        <v>1</v>
      </c>
      <c r="B10" s="159" t="s">
        <v>9</v>
      </c>
    </row>
    <row r="11" spans="1:2" x14ac:dyDescent="0.15">
      <c r="A11" s="5">
        <v>2</v>
      </c>
      <c r="B11" s="155" t="s">
        <v>10</v>
      </c>
    </row>
    <row r="12" spans="1:2" x14ac:dyDescent="0.15">
      <c r="A12" s="5">
        <v>3</v>
      </c>
      <c r="B12" s="160" t="s">
        <v>11</v>
      </c>
    </row>
    <row r="13" spans="1:2" x14ac:dyDescent="0.15">
      <c r="A13" s="5">
        <v>4</v>
      </c>
      <c r="B13" s="155" t="s">
        <v>12</v>
      </c>
    </row>
    <row r="14" spans="1:2" x14ac:dyDescent="0.15">
      <c r="A14" s="5">
        <v>5</v>
      </c>
      <c r="B14" s="155" t="s">
        <v>13</v>
      </c>
    </row>
    <row r="15" spans="1:2" x14ac:dyDescent="0.15">
      <c r="A15" s="5">
        <v>6</v>
      </c>
      <c r="B15" s="155" t="s">
        <v>14</v>
      </c>
    </row>
    <row r="16" spans="1:2" x14ac:dyDescent="0.15">
      <c r="A16" s="5">
        <v>7</v>
      </c>
      <c r="B16" s="155" t="s">
        <v>15</v>
      </c>
    </row>
    <row r="17" spans="1:2" x14ac:dyDescent="0.15">
      <c r="A17" s="5">
        <v>8</v>
      </c>
      <c r="B17" s="155" t="s">
        <v>16</v>
      </c>
    </row>
    <row r="18" spans="1:2" x14ac:dyDescent="0.15">
      <c r="A18" s="5">
        <v>9</v>
      </c>
      <c r="B18" s="155" t="s">
        <v>17</v>
      </c>
    </row>
    <row r="19" spans="1:2" x14ac:dyDescent="0.15">
      <c r="A19" s="5"/>
      <c r="B19" s="155"/>
    </row>
    <row r="20" spans="1:2" ht="20.25" x14ac:dyDescent="0.15">
      <c r="A20" s="153"/>
      <c r="B20" s="154" t="s">
        <v>18</v>
      </c>
    </row>
    <row r="21" spans="1:2" x14ac:dyDescent="0.15">
      <c r="A21" s="5">
        <v>1</v>
      </c>
      <c r="B21" s="161" t="s">
        <v>19</v>
      </c>
    </row>
    <row r="22" spans="1:2" x14ac:dyDescent="0.15">
      <c r="A22" s="5">
        <v>2</v>
      </c>
      <c r="B22" s="155" t="s">
        <v>20</v>
      </c>
    </row>
    <row r="23" spans="1:2" x14ac:dyDescent="0.15">
      <c r="A23" s="5">
        <v>3</v>
      </c>
      <c r="B23" s="155" t="s">
        <v>21</v>
      </c>
    </row>
    <row r="24" spans="1:2" x14ac:dyDescent="0.15">
      <c r="A24" s="5">
        <v>4</v>
      </c>
      <c r="B24" s="155" t="s">
        <v>22</v>
      </c>
    </row>
    <row r="25" spans="1:2" x14ac:dyDescent="0.15">
      <c r="A25" s="5">
        <v>5</v>
      </c>
      <c r="B25" s="155" t="s">
        <v>23</v>
      </c>
    </row>
    <row r="26" spans="1:2" x14ac:dyDescent="0.15">
      <c r="A26" s="5">
        <v>6</v>
      </c>
      <c r="B26" s="155" t="s">
        <v>24</v>
      </c>
    </row>
    <row r="27" spans="1:2" x14ac:dyDescent="0.15">
      <c r="A27" s="5">
        <v>7</v>
      </c>
      <c r="B27" s="155" t="s">
        <v>25</v>
      </c>
    </row>
    <row r="28" spans="1:2" x14ac:dyDescent="0.15">
      <c r="A28" s="5"/>
      <c r="B28" s="155"/>
    </row>
    <row r="29" spans="1:2" ht="20.25" x14ac:dyDescent="0.15">
      <c r="A29" s="153"/>
      <c r="B29" s="154" t="s">
        <v>26</v>
      </c>
    </row>
    <row r="30" spans="1:2" x14ac:dyDescent="0.15">
      <c r="A30" s="5">
        <v>1</v>
      </c>
      <c r="B30" s="161" t="s">
        <v>27</v>
      </c>
    </row>
    <row r="31" spans="1:2" x14ac:dyDescent="0.15">
      <c r="A31" s="5">
        <v>2</v>
      </c>
      <c r="B31" s="155" t="s">
        <v>28</v>
      </c>
    </row>
    <row r="32" spans="1:2" x14ac:dyDescent="0.15">
      <c r="A32" s="5">
        <v>3</v>
      </c>
      <c r="B32" s="155" t="s">
        <v>29</v>
      </c>
    </row>
    <row r="33" spans="1:2" ht="28.5" x14ac:dyDescent="0.15">
      <c r="A33" s="5">
        <v>4</v>
      </c>
      <c r="B33" s="155" t="s">
        <v>30</v>
      </c>
    </row>
    <row r="34" spans="1:2" x14ac:dyDescent="0.15">
      <c r="A34" s="5">
        <v>5</v>
      </c>
      <c r="B34" s="155" t="s">
        <v>31</v>
      </c>
    </row>
    <row r="35" spans="1:2" x14ac:dyDescent="0.15">
      <c r="A35" s="5">
        <v>6</v>
      </c>
      <c r="B35" s="155" t="s">
        <v>32</v>
      </c>
    </row>
    <row r="36" spans="1:2" x14ac:dyDescent="0.15">
      <c r="A36" s="5">
        <v>7</v>
      </c>
      <c r="B36" s="155" t="s">
        <v>33</v>
      </c>
    </row>
    <row r="37" spans="1:2" x14ac:dyDescent="0.15">
      <c r="A37" s="5"/>
      <c r="B37" s="155"/>
    </row>
    <row r="39" spans="1:2" x14ac:dyDescent="0.15">
      <c r="A39" s="162" t="s">
        <v>34</v>
      </c>
      <c r="B39" s="163"/>
    </row>
  </sheetData>
  <phoneticPr fontId="37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M20"/>
  <sheetViews>
    <sheetView zoomScale="85" zoomScaleNormal="85" workbookViewId="0">
      <selection activeCell="G5" sqref="G5"/>
    </sheetView>
  </sheetViews>
  <sheetFormatPr defaultColWidth="9" defaultRowHeight="14.25" x14ac:dyDescent="0.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68" t="s">
        <v>298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</row>
    <row r="2" spans="1:13" s="1" customFormat="1" ht="16.5" x14ac:dyDescent="0.3">
      <c r="A2" s="377" t="s">
        <v>279</v>
      </c>
      <c r="B2" s="378" t="s">
        <v>284</v>
      </c>
      <c r="C2" s="378" t="s">
        <v>280</v>
      </c>
      <c r="D2" s="378" t="s">
        <v>281</v>
      </c>
      <c r="E2" s="378" t="s">
        <v>282</v>
      </c>
      <c r="F2" s="378" t="s">
        <v>283</v>
      </c>
      <c r="G2" s="377" t="s">
        <v>299</v>
      </c>
      <c r="H2" s="377"/>
      <c r="I2" s="377" t="s">
        <v>300</v>
      </c>
      <c r="J2" s="377"/>
      <c r="K2" s="383" t="s">
        <v>301</v>
      </c>
      <c r="L2" s="385" t="s">
        <v>302</v>
      </c>
      <c r="M2" s="387" t="s">
        <v>303</v>
      </c>
    </row>
    <row r="3" spans="1:13" s="1" customFormat="1" ht="16.5" x14ac:dyDescent="0.3">
      <c r="A3" s="377"/>
      <c r="B3" s="379"/>
      <c r="C3" s="379"/>
      <c r="D3" s="379"/>
      <c r="E3" s="379"/>
      <c r="F3" s="379"/>
      <c r="G3" s="3" t="s">
        <v>304</v>
      </c>
      <c r="H3" s="3" t="s">
        <v>305</v>
      </c>
      <c r="I3" s="3" t="s">
        <v>304</v>
      </c>
      <c r="J3" s="3" t="s">
        <v>305</v>
      </c>
      <c r="K3" s="384"/>
      <c r="L3" s="386"/>
      <c r="M3" s="388"/>
    </row>
    <row r="4" spans="1:13" ht="27" customHeight="1" x14ac:dyDescent="0.15">
      <c r="A4" s="5">
        <v>1</v>
      </c>
      <c r="B4" s="7"/>
      <c r="C4" s="6" t="s">
        <v>380</v>
      </c>
      <c r="D4" s="8" t="s">
        <v>359</v>
      </c>
      <c r="E4" s="6" t="s">
        <v>383</v>
      </c>
      <c r="F4" s="8" t="s">
        <v>360</v>
      </c>
      <c r="G4" s="26">
        <v>0.01</v>
      </c>
      <c r="H4" s="26">
        <v>0.01</v>
      </c>
      <c r="I4" s="28">
        <v>5.0000000000000001E-3</v>
      </c>
      <c r="J4" s="28">
        <v>5.0000000000000001E-3</v>
      </c>
      <c r="K4" s="29" t="s">
        <v>306</v>
      </c>
      <c r="L4" s="7" t="s">
        <v>67</v>
      </c>
      <c r="M4" s="7" t="s">
        <v>295</v>
      </c>
    </row>
    <row r="5" spans="1:13" ht="27" customHeight="1" x14ac:dyDescent="0.15">
      <c r="A5" s="5">
        <v>2</v>
      </c>
      <c r="B5" s="7"/>
      <c r="C5" s="15" t="s">
        <v>381</v>
      </c>
      <c r="D5" s="8" t="s">
        <v>359</v>
      </c>
      <c r="E5" s="6" t="s">
        <v>383</v>
      </c>
      <c r="F5" s="8" t="s">
        <v>360</v>
      </c>
      <c r="G5" s="26">
        <v>1.4999999999999999E-2</v>
      </c>
      <c r="H5" s="26">
        <v>5.0000000000000001E-3</v>
      </c>
      <c r="I5" s="28">
        <v>5.0000000000000001E-3</v>
      </c>
      <c r="J5" s="28">
        <v>0.01</v>
      </c>
      <c r="K5" s="29" t="s">
        <v>307</v>
      </c>
      <c r="L5" s="7" t="s">
        <v>67</v>
      </c>
      <c r="M5" s="7" t="s">
        <v>295</v>
      </c>
    </row>
    <row r="6" spans="1:13" ht="27" customHeight="1" x14ac:dyDescent="0.15">
      <c r="A6" s="5">
        <v>3</v>
      </c>
      <c r="B6" s="7"/>
      <c r="C6" s="6" t="s">
        <v>382</v>
      </c>
      <c r="D6" s="8" t="s">
        <v>359</v>
      </c>
      <c r="E6" s="6" t="s">
        <v>383</v>
      </c>
      <c r="F6" s="8" t="s">
        <v>360</v>
      </c>
      <c r="G6" s="26">
        <v>0.01</v>
      </c>
      <c r="H6" s="26">
        <v>5.0000000000000001E-3</v>
      </c>
      <c r="I6" s="28">
        <v>5.0000000000000001E-3</v>
      </c>
      <c r="J6" s="28">
        <v>5.0000000000000001E-3</v>
      </c>
      <c r="K6" s="9" t="s">
        <v>306</v>
      </c>
      <c r="L6" s="7" t="s">
        <v>67</v>
      </c>
      <c r="M6" s="7" t="s">
        <v>295</v>
      </c>
    </row>
    <row r="7" spans="1:13" ht="27" customHeight="1" x14ac:dyDescent="0.15">
      <c r="A7" s="5"/>
      <c r="B7" s="7"/>
      <c r="C7" s="6"/>
      <c r="D7" s="8"/>
      <c r="E7" s="6"/>
      <c r="F7" s="8"/>
      <c r="G7" s="26"/>
      <c r="H7" s="26"/>
      <c r="I7" s="28"/>
      <c r="J7" s="28"/>
      <c r="K7" s="6"/>
      <c r="L7" s="7"/>
      <c r="M7" s="7"/>
    </row>
    <row r="8" spans="1:13" ht="27" customHeight="1" x14ac:dyDescent="0.15">
      <c r="A8" s="5"/>
      <c r="B8" s="7"/>
      <c r="C8" s="6"/>
      <c r="D8" s="8"/>
      <c r="E8" s="6"/>
      <c r="F8" s="8"/>
      <c r="G8" s="26"/>
      <c r="H8" s="26"/>
      <c r="I8" s="28"/>
      <c r="J8" s="28"/>
      <c r="K8" s="7"/>
      <c r="L8" s="7"/>
      <c r="M8" s="7"/>
    </row>
    <row r="9" spans="1:13" ht="27" customHeight="1" x14ac:dyDescent="0.15">
      <c r="A9" s="5"/>
      <c r="B9" s="7"/>
      <c r="C9" s="6"/>
      <c r="D9" s="8"/>
      <c r="E9" s="7"/>
      <c r="F9" s="11"/>
      <c r="G9" s="26"/>
      <c r="H9" s="26"/>
      <c r="I9" s="28"/>
      <c r="J9" s="28"/>
      <c r="K9" s="7"/>
      <c r="L9" s="7"/>
      <c r="M9" s="7"/>
    </row>
    <row r="10" spans="1:13" ht="27" customHeight="1" x14ac:dyDescent="0.15">
      <c r="A10" s="5"/>
      <c r="B10" s="11"/>
      <c r="C10" s="6"/>
      <c r="D10" s="8"/>
      <c r="E10" s="8"/>
      <c r="F10" s="11"/>
      <c r="G10" s="26"/>
      <c r="H10" s="26"/>
      <c r="I10" s="28"/>
      <c r="J10" s="28"/>
      <c r="K10" s="7"/>
      <c r="L10" s="7"/>
      <c r="M10" s="7"/>
    </row>
    <row r="11" spans="1:13" ht="27" customHeight="1" x14ac:dyDescent="0.15">
      <c r="A11" s="5"/>
      <c r="B11" s="11"/>
      <c r="C11" s="6"/>
      <c r="D11" s="8"/>
      <c r="E11" s="8"/>
      <c r="F11" s="11"/>
      <c r="G11" s="26"/>
      <c r="H11" s="26"/>
      <c r="I11" s="28"/>
      <c r="J11" s="28"/>
      <c r="K11" s="7"/>
      <c r="L11" s="7"/>
      <c r="M11" s="7"/>
    </row>
    <row r="12" spans="1:13" ht="27" customHeight="1" x14ac:dyDescent="0.15">
      <c r="A12" s="5"/>
      <c r="B12" s="11"/>
      <c r="C12" s="6"/>
      <c r="D12" s="8"/>
      <c r="E12" s="7"/>
      <c r="F12" s="11"/>
      <c r="G12" s="26"/>
      <c r="H12" s="26"/>
      <c r="I12" s="28"/>
      <c r="J12" s="28"/>
      <c r="K12" s="7"/>
      <c r="L12" s="7"/>
      <c r="M12" s="7"/>
    </row>
    <row r="13" spans="1:13" ht="27" customHeight="1" x14ac:dyDescent="0.15">
      <c r="A13" s="5"/>
      <c r="B13" s="11"/>
      <c r="C13" s="6"/>
      <c r="D13" s="8"/>
      <c r="E13" s="7"/>
      <c r="F13" s="11"/>
      <c r="G13" s="26"/>
      <c r="H13" s="26"/>
      <c r="I13" s="28"/>
      <c r="J13" s="28"/>
      <c r="K13" s="7"/>
      <c r="L13" s="7"/>
      <c r="M13" s="7"/>
    </row>
    <row r="14" spans="1:13" ht="27" customHeight="1" x14ac:dyDescent="0.15">
      <c r="A14" s="5"/>
      <c r="B14" s="11"/>
      <c r="C14" s="6"/>
      <c r="D14" s="8"/>
      <c r="E14" s="7"/>
      <c r="F14" s="11"/>
      <c r="G14" s="26"/>
      <c r="H14" s="26"/>
      <c r="I14" s="28"/>
      <c r="J14" s="28"/>
      <c r="K14" s="7"/>
      <c r="L14" s="7"/>
      <c r="M14" s="7"/>
    </row>
    <row r="15" spans="1:13" ht="27" customHeight="1" x14ac:dyDescent="0.15">
      <c r="A15" s="5"/>
      <c r="B15" s="11"/>
      <c r="C15" s="7"/>
      <c r="D15" s="11"/>
      <c r="E15" s="11"/>
      <c r="F15" s="11"/>
      <c r="G15" s="26"/>
      <c r="H15" s="26"/>
      <c r="I15" s="28"/>
      <c r="J15" s="28"/>
      <c r="K15" s="5"/>
      <c r="L15" s="7"/>
      <c r="M15" s="7"/>
    </row>
    <row r="16" spans="1:13" ht="27" customHeight="1" x14ac:dyDescent="0.15">
      <c r="A16" s="5"/>
      <c r="B16" s="11"/>
      <c r="C16" s="7"/>
      <c r="D16" s="27"/>
      <c r="E16" s="11"/>
      <c r="F16" s="11"/>
      <c r="G16" s="26"/>
      <c r="H16" s="26"/>
      <c r="I16" s="28"/>
      <c r="J16" s="28"/>
      <c r="K16" s="5"/>
      <c r="L16" s="7"/>
      <c r="M16" s="7"/>
    </row>
    <row r="17" spans="1:13" ht="27" customHeight="1" x14ac:dyDescent="0.15">
      <c r="A17" s="5"/>
      <c r="B17" s="11"/>
      <c r="C17" s="7"/>
      <c r="D17" s="27"/>
      <c r="E17" s="11"/>
      <c r="F17" s="11"/>
      <c r="G17" s="26"/>
      <c r="H17" s="26"/>
      <c r="I17" s="28"/>
      <c r="J17" s="28"/>
      <c r="K17" s="5"/>
      <c r="L17" s="7"/>
      <c r="M17" s="7"/>
    </row>
    <row r="18" spans="1:13" ht="27" customHeight="1" x14ac:dyDescent="0.15">
      <c r="A18" s="5"/>
      <c r="B18" s="11"/>
      <c r="C18" s="7"/>
      <c r="D18" s="27"/>
      <c r="E18" s="11"/>
      <c r="F18" s="11"/>
      <c r="G18" s="26"/>
      <c r="H18" s="26"/>
      <c r="I18" s="28"/>
      <c r="J18" s="28"/>
      <c r="K18" s="5"/>
      <c r="L18" s="7"/>
      <c r="M18" s="7"/>
    </row>
    <row r="19" spans="1:13" s="2" customFormat="1" ht="18.75" x14ac:dyDescent="0.15">
      <c r="A19" s="369" t="s">
        <v>362</v>
      </c>
      <c r="B19" s="370"/>
      <c r="C19" s="370"/>
      <c r="D19" s="370"/>
      <c r="E19" s="371"/>
      <c r="F19" s="372"/>
      <c r="G19" s="374"/>
      <c r="H19" s="369" t="s">
        <v>296</v>
      </c>
      <c r="I19" s="370"/>
      <c r="J19" s="370"/>
      <c r="K19" s="371"/>
      <c r="L19" s="380"/>
      <c r="M19" s="381"/>
    </row>
    <row r="20" spans="1:13" ht="16.5" x14ac:dyDescent="0.15">
      <c r="A20" s="382" t="s">
        <v>308</v>
      </c>
      <c r="B20" s="382"/>
      <c r="C20" s="376"/>
      <c r="D20" s="376"/>
      <c r="E20" s="376"/>
      <c r="F20" s="376"/>
      <c r="G20" s="376"/>
      <c r="H20" s="376"/>
      <c r="I20" s="376"/>
      <c r="J20" s="376"/>
      <c r="K20" s="376"/>
      <c r="L20" s="376"/>
      <c r="M20" s="376"/>
    </row>
  </sheetData>
  <mergeCells count="17"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9:E19"/>
    <mergeCell ref="F19:G19"/>
    <mergeCell ref="H19:K19"/>
    <mergeCell ref="L19:M19"/>
  </mergeCells>
  <phoneticPr fontId="37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18"/>
  <sheetViews>
    <sheetView view="pageBreakPreview" zoomScale="85" zoomScaleNormal="100" workbookViewId="0">
      <selection activeCell="P12" sqref="P12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8" t="s">
        <v>309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</row>
    <row r="2" spans="1:23" s="1" customFormat="1" ht="15.95" customHeight="1" x14ac:dyDescent="0.3">
      <c r="A2" s="378" t="s">
        <v>310</v>
      </c>
      <c r="B2" s="378" t="s">
        <v>284</v>
      </c>
      <c r="C2" s="378" t="s">
        <v>280</v>
      </c>
      <c r="D2" s="378" t="s">
        <v>281</v>
      </c>
      <c r="E2" s="378" t="s">
        <v>282</v>
      </c>
      <c r="F2" s="378" t="s">
        <v>283</v>
      </c>
      <c r="G2" s="389" t="s">
        <v>311</v>
      </c>
      <c r="H2" s="390"/>
      <c r="I2" s="391"/>
      <c r="J2" s="389" t="s">
        <v>312</v>
      </c>
      <c r="K2" s="390"/>
      <c r="L2" s="391"/>
      <c r="M2" s="389" t="s">
        <v>313</v>
      </c>
      <c r="N2" s="390"/>
      <c r="O2" s="391"/>
      <c r="P2" s="389" t="s">
        <v>314</v>
      </c>
      <c r="Q2" s="390"/>
      <c r="R2" s="391"/>
      <c r="S2" s="390" t="s">
        <v>315</v>
      </c>
      <c r="T2" s="390"/>
      <c r="U2" s="391"/>
      <c r="V2" s="404" t="s">
        <v>316</v>
      </c>
      <c r="W2" s="404" t="s">
        <v>293</v>
      </c>
    </row>
    <row r="3" spans="1:23" s="1" customFormat="1" ht="16.5" x14ac:dyDescent="0.3">
      <c r="A3" s="379"/>
      <c r="B3" s="392"/>
      <c r="C3" s="392"/>
      <c r="D3" s="392"/>
      <c r="E3" s="392"/>
      <c r="F3" s="392"/>
      <c r="G3" s="3" t="s">
        <v>317</v>
      </c>
      <c r="H3" s="3" t="s">
        <v>68</v>
      </c>
      <c r="I3" s="3" t="s">
        <v>284</v>
      </c>
      <c r="J3" s="3" t="s">
        <v>317</v>
      </c>
      <c r="K3" s="3" t="s">
        <v>68</v>
      </c>
      <c r="L3" s="3" t="s">
        <v>284</v>
      </c>
      <c r="M3" s="3" t="s">
        <v>317</v>
      </c>
      <c r="N3" s="3" t="s">
        <v>68</v>
      </c>
      <c r="O3" s="3" t="s">
        <v>284</v>
      </c>
      <c r="P3" s="3" t="s">
        <v>317</v>
      </c>
      <c r="Q3" s="3" t="s">
        <v>68</v>
      </c>
      <c r="R3" s="3" t="s">
        <v>284</v>
      </c>
      <c r="S3" s="3" t="s">
        <v>317</v>
      </c>
      <c r="T3" s="3" t="s">
        <v>68</v>
      </c>
      <c r="U3" s="3" t="s">
        <v>284</v>
      </c>
      <c r="V3" s="405"/>
      <c r="W3" s="405"/>
    </row>
    <row r="4" spans="1:23" ht="72" x14ac:dyDescent="0.15">
      <c r="A4" s="399" t="s">
        <v>318</v>
      </c>
      <c r="B4" s="399"/>
      <c r="C4" s="396" t="s">
        <v>385</v>
      </c>
      <c r="D4" s="393" t="s">
        <v>367</v>
      </c>
      <c r="E4" s="396" t="s">
        <v>384</v>
      </c>
      <c r="F4" s="396" t="s">
        <v>366</v>
      </c>
      <c r="G4" s="23"/>
      <c r="H4" s="23" t="s">
        <v>359</v>
      </c>
      <c r="I4" s="24"/>
      <c r="J4" s="23" t="s">
        <v>368</v>
      </c>
      <c r="K4" s="23" t="s">
        <v>319</v>
      </c>
      <c r="L4" s="23" t="s">
        <v>369</v>
      </c>
      <c r="M4" s="23"/>
      <c r="N4" s="23"/>
      <c r="O4" s="23"/>
      <c r="P4" s="23" t="s">
        <v>320</v>
      </c>
      <c r="Q4" s="23" t="s">
        <v>321</v>
      </c>
      <c r="R4" s="23" t="s">
        <v>322</v>
      </c>
      <c r="S4" s="23"/>
      <c r="T4" s="23"/>
      <c r="U4" s="23"/>
      <c r="V4" s="24" t="s">
        <v>94</v>
      </c>
      <c r="W4" s="24" t="s">
        <v>295</v>
      </c>
    </row>
    <row r="5" spans="1:23" ht="16.5" x14ac:dyDescent="0.15">
      <c r="A5" s="397"/>
      <c r="B5" s="397"/>
      <c r="C5" s="400"/>
      <c r="D5" s="394"/>
      <c r="E5" s="397"/>
      <c r="F5" s="397"/>
      <c r="G5" s="389" t="s">
        <v>323</v>
      </c>
      <c r="H5" s="390"/>
      <c r="I5" s="391"/>
      <c r="J5" s="389" t="s">
        <v>324</v>
      </c>
      <c r="K5" s="390"/>
      <c r="L5" s="391"/>
      <c r="M5" s="389" t="s">
        <v>325</v>
      </c>
      <c r="N5" s="390"/>
      <c r="O5" s="391"/>
      <c r="P5" s="389" t="s">
        <v>326</v>
      </c>
      <c r="Q5" s="390"/>
      <c r="R5" s="391"/>
      <c r="S5" s="390" t="s">
        <v>327</v>
      </c>
      <c r="T5" s="390"/>
      <c r="U5" s="391"/>
      <c r="V5" s="7"/>
      <c r="W5" s="7"/>
    </row>
    <row r="6" spans="1:23" ht="16.5" x14ac:dyDescent="0.15">
      <c r="A6" s="397"/>
      <c r="B6" s="397"/>
      <c r="C6" s="400"/>
      <c r="D6" s="394"/>
      <c r="E6" s="397"/>
      <c r="F6" s="397"/>
      <c r="G6" s="3" t="s">
        <v>317</v>
      </c>
      <c r="H6" s="3" t="s">
        <v>68</v>
      </c>
      <c r="I6" s="3" t="s">
        <v>284</v>
      </c>
      <c r="J6" s="3" t="s">
        <v>317</v>
      </c>
      <c r="K6" s="3" t="s">
        <v>68</v>
      </c>
      <c r="L6" s="3" t="s">
        <v>284</v>
      </c>
      <c r="M6" s="3" t="s">
        <v>317</v>
      </c>
      <c r="N6" s="3" t="s">
        <v>68</v>
      </c>
      <c r="O6" s="3" t="s">
        <v>284</v>
      </c>
      <c r="P6" s="3" t="s">
        <v>317</v>
      </c>
      <c r="Q6" s="3" t="s">
        <v>68</v>
      </c>
      <c r="R6" s="3" t="s">
        <v>284</v>
      </c>
      <c r="S6" s="3" t="s">
        <v>317</v>
      </c>
      <c r="T6" s="3" t="s">
        <v>68</v>
      </c>
      <c r="U6" s="3" t="s">
        <v>284</v>
      </c>
      <c r="V6" s="7"/>
      <c r="W6" s="7"/>
    </row>
    <row r="7" spans="1:23" ht="57" customHeight="1" x14ac:dyDescent="0.15">
      <c r="A7" s="398"/>
      <c r="B7" s="398"/>
      <c r="C7" s="401"/>
      <c r="D7" s="395"/>
      <c r="E7" s="398"/>
      <c r="F7" s="398"/>
      <c r="G7" s="24"/>
      <c r="H7" s="24"/>
      <c r="I7" s="25"/>
      <c r="J7" s="24"/>
      <c r="K7" s="25"/>
      <c r="L7" s="25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72" x14ac:dyDescent="0.15">
      <c r="A8" s="399" t="s">
        <v>318</v>
      </c>
      <c r="B8" s="399"/>
      <c r="C8" s="396" t="s">
        <v>386</v>
      </c>
      <c r="D8" s="393" t="s">
        <v>365</v>
      </c>
      <c r="E8" s="396" t="s">
        <v>384</v>
      </c>
      <c r="F8" s="396" t="s">
        <v>354</v>
      </c>
      <c r="G8" s="23"/>
      <c r="H8" s="23" t="s">
        <v>359</v>
      </c>
      <c r="I8" s="24"/>
      <c r="J8" s="23" t="s">
        <v>368</v>
      </c>
      <c r="K8" s="23" t="s">
        <v>319</v>
      </c>
      <c r="L8" s="23" t="s">
        <v>369</v>
      </c>
      <c r="M8" s="23"/>
      <c r="N8" s="23"/>
      <c r="O8" s="23"/>
      <c r="P8" s="23" t="s">
        <v>320</v>
      </c>
      <c r="Q8" s="23" t="s">
        <v>321</v>
      </c>
      <c r="R8" s="23" t="s">
        <v>322</v>
      </c>
      <c r="S8" s="23"/>
      <c r="T8" s="23"/>
      <c r="U8" s="23"/>
      <c r="V8" s="24" t="s">
        <v>94</v>
      </c>
      <c r="W8" s="24" t="s">
        <v>295</v>
      </c>
    </row>
    <row r="9" spans="1:23" ht="16.5" x14ac:dyDescent="0.15">
      <c r="A9" s="397"/>
      <c r="B9" s="397"/>
      <c r="C9" s="397"/>
      <c r="D9" s="402"/>
      <c r="E9" s="397"/>
      <c r="F9" s="397"/>
      <c r="G9" s="389" t="s">
        <v>323</v>
      </c>
      <c r="H9" s="390"/>
      <c r="I9" s="391"/>
      <c r="J9" s="389" t="s">
        <v>324</v>
      </c>
      <c r="K9" s="390"/>
      <c r="L9" s="391"/>
      <c r="M9" s="389" t="s">
        <v>325</v>
      </c>
      <c r="N9" s="390"/>
      <c r="O9" s="391"/>
      <c r="P9" s="389" t="s">
        <v>326</v>
      </c>
      <c r="Q9" s="390"/>
      <c r="R9" s="391"/>
      <c r="S9" s="390" t="s">
        <v>327</v>
      </c>
      <c r="T9" s="390"/>
      <c r="U9" s="391"/>
      <c r="V9" s="7"/>
      <c r="W9" s="7"/>
    </row>
    <row r="10" spans="1:23" ht="16.5" x14ac:dyDescent="0.15">
      <c r="A10" s="397"/>
      <c r="B10" s="397"/>
      <c r="C10" s="397"/>
      <c r="D10" s="402"/>
      <c r="E10" s="397"/>
      <c r="F10" s="397"/>
      <c r="G10" s="3" t="s">
        <v>317</v>
      </c>
      <c r="H10" s="3" t="s">
        <v>68</v>
      </c>
      <c r="I10" s="3" t="s">
        <v>284</v>
      </c>
      <c r="J10" s="3" t="s">
        <v>317</v>
      </c>
      <c r="K10" s="3" t="s">
        <v>68</v>
      </c>
      <c r="L10" s="3" t="s">
        <v>284</v>
      </c>
      <c r="M10" s="3" t="s">
        <v>317</v>
      </c>
      <c r="N10" s="3" t="s">
        <v>68</v>
      </c>
      <c r="O10" s="3" t="s">
        <v>284</v>
      </c>
      <c r="P10" s="3" t="s">
        <v>317</v>
      </c>
      <c r="Q10" s="3" t="s">
        <v>68</v>
      </c>
      <c r="R10" s="3" t="s">
        <v>284</v>
      </c>
      <c r="S10" s="3" t="s">
        <v>317</v>
      </c>
      <c r="T10" s="3" t="s">
        <v>68</v>
      </c>
      <c r="U10" s="3" t="s">
        <v>284</v>
      </c>
      <c r="V10" s="7"/>
      <c r="W10" s="7"/>
    </row>
    <row r="11" spans="1:23" ht="57" customHeight="1" x14ac:dyDescent="0.15">
      <c r="A11" s="398"/>
      <c r="B11" s="398"/>
      <c r="C11" s="398"/>
      <c r="D11" s="403"/>
      <c r="E11" s="398"/>
      <c r="F11" s="398"/>
      <c r="G11" s="24"/>
      <c r="H11" s="24"/>
      <c r="I11" s="25"/>
      <c r="J11" s="24"/>
      <c r="K11" s="25"/>
      <c r="L11" s="25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50.25" customHeight="1" x14ac:dyDescent="0.15">
      <c r="A12" s="399"/>
      <c r="B12" s="399"/>
      <c r="C12" s="396"/>
      <c r="D12" s="393"/>
      <c r="E12" s="396"/>
      <c r="F12" s="396"/>
      <c r="G12" s="24"/>
      <c r="H12" s="24"/>
      <c r="I12" s="25"/>
      <c r="J12" s="24"/>
      <c r="K12" s="24"/>
      <c r="L12" s="25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16.5" x14ac:dyDescent="0.15">
      <c r="A13" s="397"/>
      <c r="B13" s="397"/>
      <c r="C13" s="397"/>
      <c r="D13" s="402"/>
      <c r="E13" s="397"/>
      <c r="F13" s="397"/>
      <c r="G13" s="389" t="s">
        <v>323</v>
      </c>
      <c r="H13" s="390"/>
      <c r="I13" s="391"/>
      <c r="J13" s="389" t="s">
        <v>324</v>
      </c>
      <c r="K13" s="390"/>
      <c r="L13" s="391"/>
      <c r="M13" s="389" t="s">
        <v>325</v>
      </c>
      <c r="N13" s="390"/>
      <c r="O13" s="391"/>
      <c r="P13" s="389" t="s">
        <v>326</v>
      </c>
      <c r="Q13" s="390"/>
      <c r="R13" s="391"/>
      <c r="S13" s="390" t="s">
        <v>327</v>
      </c>
      <c r="T13" s="390"/>
      <c r="U13" s="391"/>
      <c r="V13" s="7"/>
      <c r="W13" s="7"/>
    </row>
    <row r="14" spans="1:23" ht="16.5" x14ac:dyDescent="0.15">
      <c r="A14" s="397"/>
      <c r="B14" s="397"/>
      <c r="C14" s="397"/>
      <c r="D14" s="402"/>
      <c r="E14" s="397"/>
      <c r="F14" s="397"/>
      <c r="G14" s="3" t="s">
        <v>317</v>
      </c>
      <c r="H14" s="3" t="s">
        <v>68</v>
      </c>
      <c r="I14" s="3" t="s">
        <v>284</v>
      </c>
      <c r="J14" s="3" t="s">
        <v>317</v>
      </c>
      <c r="K14" s="3" t="s">
        <v>68</v>
      </c>
      <c r="L14" s="3" t="s">
        <v>284</v>
      </c>
      <c r="M14" s="3" t="s">
        <v>317</v>
      </c>
      <c r="N14" s="3" t="s">
        <v>68</v>
      </c>
      <c r="O14" s="3" t="s">
        <v>284</v>
      </c>
      <c r="P14" s="3" t="s">
        <v>317</v>
      </c>
      <c r="Q14" s="3" t="s">
        <v>68</v>
      </c>
      <c r="R14" s="3" t="s">
        <v>284</v>
      </c>
      <c r="S14" s="3" t="s">
        <v>317</v>
      </c>
      <c r="T14" s="3" t="s">
        <v>68</v>
      </c>
      <c r="U14" s="3" t="s">
        <v>284</v>
      </c>
      <c r="V14" s="7"/>
      <c r="W14" s="7"/>
    </row>
    <row r="15" spans="1:23" ht="57" customHeight="1" x14ac:dyDescent="0.15">
      <c r="A15" s="398"/>
      <c r="B15" s="398"/>
      <c r="C15" s="398"/>
      <c r="D15" s="403"/>
      <c r="E15" s="398"/>
      <c r="F15" s="398"/>
      <c r="G15" s="24"/>
      <c r="H15" s="24"/>
      <c r="I15" s="25"/>
      <c r="J15" s="24"/>
      <c r="K15" s="24"/>
      <c r="L15" s="25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69" t="s">
        <v>362</v>
      </c>
      <c r="B17" s="370"/>
      <c r="C17" s="370"/>
      <c r="D17" s="370"/>
      <c r="E17" s="371"/>
      <c r="F17" s="372"/>
      <c r="G17" s="374"/>
      <c r="H17" s="22"/>
      <c r="I17" s="22"/>
      <c r="J17" s="369" t="s">
        <v>296</v>
      </c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1"/>
      <c r="V17" s="12"/>
      <c r="W17" s="14"/>
    </row>
    <row r="18" spans="1:23" ht="16.5" x14ac:dyDescent="0.15">
      <c r="A18" s="375" t="s">
        <v>328</v>
      </c>
      <c r="B18" s="375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6"/>
      <c r="S18" s="376"/>
      <c r="T18" s="376"/>
      <c r="U18" s="376"/>
      <c r="V18" s="376"/>
      <c r="W18" s="376"/>
    </row>
  </sheetData>
  <mergeCells count="51">
    <mergeCell ref="F8:F11"/>
    <mergeCell ref="F12:F15"/>
    <mergeCell ref="V2:V3"/>
    <mergeCell ref="W2:W3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  <mergeCell ref="D8:D11"/>
    <mergeCell ref="D12:D15"/>
    <mergeCell ref="E2:E3"/>
    <mergeCell ref="E4:E7"/>
    <mergeCell ref="E8:E11"/>
    <mergeCell ref="E12:E15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D4:D7"/>
    <mergeCell ref="F4:F7"/>
  </mergeCells>
  <phoneticPr fontId="37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12"/>
  <sheetViews>
    <sheetView zoomScale="125" zoomScaleNormal="125" workbookViewId="0">
      <selection activeCell="G14" sqref="G13:G14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8" t="s">
        <v>329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4" s="1" customFormat="1" ht="16.5" x14ac:dyDescent="0.3">
      <c r="A2" s="16" t="s">
        <v>330</v>
      </c>
      <c r="B2" s="17" t="s">
        <v>280</v>
      </c>
      <c r="C2" s="17" t="s">
        <v>281</v>
      </c>
      <c r="D2" s="17" t="s">
        <v>282</v>
      </c>
      <c r="E2" s="17" t="s">
        <v>283</v>
      </c>
      <c r="F2" s="17" t="s">
        <v>284</v>
      </c>
      <c r="G2" s="16" t="s">
        <v>331</v>
      </c>
      <c r="H2" s="16" t="s">
        <v>332</v>
      </c>
      <c r="I2" s="16" t="s">
        <v>333</v>
      </c>
      <c r="J2" s="16" t="s">
        <v>332</v>
      </c>
      <c r="K2" s="16" t="s">
        <v>334</v>
      </c>
      <c r="L2" s="16" t="s">
        <v>332</v>
      </c>
      <c r="M2" s="17" t="s">
        <v>316</v>
      </c>
      <c r="N2" s="17" t="s">
        <v>293</v>
      </c>
    </row>
    <row r="3" spans="1:14" x14ac:dyDescent="0.15">
      <c r="A3" s="18">
        <v>45103</v>
      </c>
      <c r="B3" s="6" t="s">
        <v>390</v>
      </c>
      <c r="C3" s="7"/>
      <c r="D3" s="6" t="s">
        <v>383</v>
      </c>
      <c r="E3" s="6" t="s">
        <v>370</v>
      </c>
      <c r="F3" s="7"/>
      <c r="G3" s="19">
        <v>0.39930555555555602</v>
      </c>
      <c r="H3" s="7" t="s">
        <v>335</v>
      </c>
      <c r="I3" s="19"/>
      <c r="J3" s="7"/>
      <c r="K3" s="7"/>
      <c r="L3" s="7"/>
      <c r="M3" s="7">
        <v>5400</v>
      </c>
      <c r="N3" s="7" t="s">
        <v>295</v>
      </c>
    </row>
    <row r="4" spans="1:14" ht="16.5" x14ac:dyDescent="0.15">
      <c r="A4" s="20" t="s">
        <v>330</v>
      </c>
      <c r="B4" s="21" t="s">
        <v>336</v>
      </c>
      <c r="C4" s="21" t="s">
        <v>317</v>
      </c>
      <c r="D4" s="21" t="s">
        <v>282</v>
      </c>
      <c r="E4" s="17" t="s">
        <v>283</v>
      </c>
      <c r="F4" s="17" t="s">
        <v>284</v>
      </c>
      <c r="G4" s="16" t="s">
        <v>331</v>
      </c>
      <c r="H4" s="16" t="s">
        <v>332</v>
      </c>
      <c r="I4" s="16" t="s">
        <v>333</v>
      </c>
      <c r="J4" s="16" t="s">
        <v>332</v>
      </c>
      <c r="K4" s="16" t="s">
        <v>334</v>
      </c>
      <c r="L4" s="16" t="s">
        <v>332</v>
      </c>
      <c r="M4" s="17" t="s">
        <v>316</v>
      </c>
      <c r="N4" s="17" t="s">
        <v>293</v>
      </c>
    </row>
    <row r="5" spans="1:14" x14ac:dyDescent="0.15">
      <c r="A5" s="18">
        <v>45103</v>
      </c>
      <c r="B5" s="6" t="s">
        <v>391</v>
      </c>
      <c r="C5" s="7"/>
      <c r="D5" s="6" t="s">
        <v>383</v>
      </c>
      <c r="E5" s="6" t="s">
        <v>370</v>
      </c>
      <c r="F5" s="7"/>
      <c r="G5" s="19">
        <v>0.4375</v>
      </c>
      <c r="H5" s="7" t="s">
        <v>335</v>
      </c>
      <c r="I5" s="7"/>
      <c r="J5" s="7"/>
      <c r="K5" s="7"/>
      <c r="L5" s="7"/>
      <c r="M5" s="7">
        <v>5200</v>
      </c>
      <c r="N5" s="7" t="s">
        <v>295</v>
      </c>
    </row>
    <row r="6" spans="1:14" ht="16.5" x14ac:dyDescent="0.15">
      <c r="A6" s="20" t="s">
        <v>330</v>
      </c>
      <c r="B6" s="21" t="s">
        <v>336</v>
      </c>
      <c r="C6" s="21" t="s">
        <v>317</v>
      </c>
      <c r="D6" s="21" t="s">
        <v>282</v>
      </c>
      <c r="E6" s="17" t="s">
        <v>283</v>
      </c>
      <c r="F6" s="17" t="s">
        <v>284</v>
      </c>
      <c r="G6" s="16" t="s">
        <v>331</v>
      </c>
      <c r="H6" s="16" t="s">
        <v>332</v>
      </c>
      <c r="I6" s="16" t="s">
        <v>333</v>
      </c>
      <c r="J6" s="16" t="s">
        <v>332</v>
      </c>
      <c r="K6" s="16" t="s">
        <v>334</v>
      </c>
      <c r="L6" s="16" t="s">
        <v>332</v>
      </c>
      <c r="M6" s="17" t="s">
        <v>316</v>
      </c>
      <c r="N6" s="17" t="s">
        <v>293</v>
      </c>
    </row>
    <row r="7" spans="1:14" x14ac:dyDescent="0.15">
      <c r="A7" s="18">
        <v>45103</v>
      </c>
      <c r="B7" s="6" t="s">
        <v>392</v>
      </c>
      <c r="C7" s="7"/>
      <c r="D7" s="6" t="s">
        <v>383</v>
      </c>
      <c r="E7" s="6" t="s">
        <v>370</v>
      </c>
      <c r="F7" s="7"/>
      <c r="I7" s="19">
        <v>0.64583333333333304</v>
      </c>
      <c r="J7" s="7" t="s">
        <v>335</v>
      </c>
      <c r="K7" s="7"/>
      <c r="L7" s="7"/>
      <c r="M7" s="7">
        <v>5130</v>
      </c>
      <c r="N7" s="7" t="s">
        <v>295</v>
      </c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69" t="s">
        <v>371</v>
      </c>
      <c r="B11" s="370"/>
      <c r="C11" s="370"/>
      <c r="D11" s="371"/>
      <c r="E11" s="372"/>
      <c r="F11" s="373"/>
      <c r="G11" s="374"/>
      <c r="H11" s="22"/>
      <c r="I11" s="369" t="s">
        <v>296</v>
      </c>
      <c r="J11" s="370"/>
      <c r="K11" s="370"/>
      <c r="L11" s="12"/>
      <c r="M11" s="12"/>
      <c r="N11" s="14"/>
    </row>
    <row r="12" spans="1:14" ht="16.5" x14ac:dyDescent="0.15">
      <c r="A12" s="375" t="s">
        <v>337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L10"/>
  <sheetViews>
    <sheetView zoomScale="125" zoomScaleNormal="125" workbookViewId="0">
      <selection activeCell="F14" sqref="F14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spans="1:12" ht="29.25" x14ac:dyDescent="0.15">
      <c r="A1" s="368" t="s">
        <v>338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2" s="1" customFormat="1" ht="16.5" x14ac:dyDescent="0.3">
      <c r="A2" s="3" t="s">
        <v>310</v>
      </c>
      <c r="B2" s="4" t="s">
        <v>284</v>
      </c>
      <c r="C2" s="4" t="s">
        <v>280</v>
      </c>
      <c r="D2" s="4" t="s">
        <v>281</v>
      </c>
      <c r="E2" s="4" t="s">
        <v>282</v>
      </c>
      <c r="F2" s="4" t="s">
        <v>283</v>
      </c>
      <c r="G2" s="3" t="s">
        <v>339</v>
      </c>
      <c r="H2" s="3" t="s">
        <v>340</v>
      </c>
      <c r="I2" s="3" t="s">
        <v>341</v>
      </c>
      <c r="J2" s="3" t="s">
        <v>342</v>
      </c>
      <c r="K2" s="4" t="s">
        <v>316</v>
      </c>
      <c r="L2" s="4" t="s">
        <v>293</v>
      </c>
    </row>
    <row r="3" spans="1:12" ht="16.5" customHeight="1" x14ac:dyDescent="0.15">
      <c r="A3" s="5" t="s">
        <v>343</v>
      </c>
      <c r="B3" s="5"/>
      <c r="C3" s="6" t="s">
        <v>387</v>
      </c>
      <c r="D3" s="11"/>
      <c r="E3" s="8" t="s">
        <v>384</v>
      </c>
      <c r="F3" s="8" t="s">
        <v>360</v>
      </c>
      <c r="G3" s="8" t="s">
        <v>344</v>
      </c>
      <c r="H3" s="6" t="s">
        <v>345</v>
      </c>
      <c r="I3" s="7"/>
      <c r="J3" s="7"/>
      <c r="K3" s="7"/>
      <c r="L3" s="7" t="s">
        <v>295</v>
      </c>
    </row>
    <row r="4" spans="1:12" x14ac:dyDescent="0.15">
      <c r="A4" s="5" t="s">
        <v>343</v>
      </c>
      <c r="B4" s="5"/>
      <c r="C4" s="15" t="s">
        <v>388</v>
      </c>
      <c r="D4" s="11"/>
      <c r="E4" s="8" t="s">
        <v>384</v>
      </c>
      <c r="F4" s="8" t="s">
        <v>360</v>
      </c>
      <c r="G4" s="8" t="s">
        <v>344</v>
      </c>
      <c r="H4" s="6" t="s">
        <v>345</v>
      </c>
      <c r="I4" s="7"/>
      <c r="J4" s="7"/>
      <c r="K4" s="7"/>
      <c r="L4" s="7" t="s">
        <v>295</v>
      </c>
    </row>
    <row r="5" spans="1:12" x14ac:dyDescent="0.15">
      <c r="A5" s="5" t="s">
        <v>343</v>
      </c>
      <c r="B5" s="5"/>
      <c r="C5" s="6" t="s">
        <v>389</v>
      </c>
      <c r="D5" s="11"/>
      <c r="E5" s="8" t="s">
        <v>384</v>
      </c>
      <c r="F5" s="8" t="s">
        <v>360</v>
      </c>
      <c r="G5" s="8" t="s">
        <v>344</v>
      </c>
      <c r="H5" s="6" t="s">
        <v>345</v>
      </c>
      <c r="I5" s="7"/>
      <c r="J5" s="7"/>
      <c r="K5" s="7"/>
      <c r="L5" s="7" t="s">
        <v>295</v>
      </c>
    </row>
    <row r="6" spans="1:12" x14ac:dyDescent="0.15">
      <c r="A6" s="5" t="s">
        <v>343</v>
      </c>
      <c r="B6" s="5"/>
      <c r="C6" s="6" t="s">
        <v>387</v>
      </c>
      <c r="D6" s="11"/>
      <c r="E6" s="8" t="s">
        <v>384</v>
      </c>
      <c r="F6" s="8" t="s">
        <v>360</v>
      </c>
      <c r="G6" s="8" t="s">
        <v>346</v>
      </c>
      <c r="H6" s="6" t="s">
        <v>347</v>
      </c>
      <c r="I6" s="7"/>
      <c r="J6" s="7"/>
      <c r="K6" s="7"/>
      <c r="L6" s="7" t="s">
        <v>295</v>
      </c>
    </row>
    <row r="7" spans="1:12" x14ac:dyDescent="0.15">
      <c r="A7" s="5" t="s">
        <v>343</v>
      </c>
      <c r="B7" s="5"/>
      <c r="C7" s="6" t="s">
        <v>389</v>
      </c>
      <c r="D7" s="11"/>
      <c r="E7" s="8" t="s">
        <v>384</v>
      </c>
      <c r="F7" s="8" t="s">
        <v>360</v>
      </c>
      <c r="G7" s="8" t="s">
        <v>346</v>
      </c>
      <c r="H7" s="6" t="s">
        <v>347</v>
      </c>
      <c r="I7" s="7"/>
      <c r="J7" s="7"/>
      <c r="K7" s="7"/>
      <c r="L7" s="7" t="s">
        <v>295</v>
      </c>
    </row>
    <row r="8" spans="1:12" x14ac:dyDescent="0.15">
      <c r="A8" s="5"/>
      <c r="B8" s="5"/>
      <c r="C8" s="6"/>
      <c r="D8" s="11"/>
      <c r="E8" s="8"/>
      <c r="F8" s="8"/>
      <c r="G8" s="8"/>
      <c r="H8" s="6"/>
      <c r="I8" s="7"/>
      <c r="J8" s="7"/>
      <c r="K8" s="7"/>
      <c r="L8" s="7"/>
    </row>
    <row r="9" spans="1:12" s="2" customFormat="1" ht="18.75" x14ac:dyDescent="0.15">
      <c r="A9" s="369" t="s">
        <v>372</v>
      </c>
      <c r="B9" s="370"/>
      <c r="C9" s="370"/>
      <c r="D9" s="370"/>
      <c r="E9" s="371"/>
      <c r="F9" s="372"/>
      <c r="G9" s="374"/>
      <c r="H9" s="369" t="s">
        <v>296</v>
      </c>
      <c r="I9" s="370"/>
      <c r="J9" s="370"/>
      <c r="K9" s="12"/>
      <c r="L9" s="14"/>
    </row>
    <row r="10" spans="1:12" ht="16.5" x14ac:dyDescent="0.15">
      <c r="A10" s="375" t="s">
        <v>348</v>
      </c>
      <c r="B10" s="375"/>
      <c r="C10" s="376"/>
      <c r="D10" s="376"/>
      <c r="E10" s="376"/>
      <c r="F10" s="376"/>
      <c r="G10" s="376"/>
      <c r="H10" s="376"/>
      <c r="I10" s="376"/>
      <c r="J10" s="376"/>
      <c r="K10" s="376"/>
      <c r="L10" s="376"/>
    </row>
  </sheetData>
  <mergeCells count="5">
    <mergeCell ref="A1:J1"/>
    <mergeCell ref="A9:E9"/>
    <mergeCell ref="F9:G9"/>
    <mergeCell ref="H9:J9"/>
    <mergeCell ref="A10:L10"/>
  </mergeCells>
  <phoneticPr fontId="37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12"/>
  <sheetViews>
    <sheetView zoomScale="125" zoomScaleNormal="125" workbookViewId="0">
      <selection activeCell="J28" sqref="J28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8" t="s">
        <v>349</v>
      </c>
      <c r="B1" s="368"/>
      <c r="C1" s="368"/>
      <c r="D1" s="368"/>
      <c r="E1" s="368"/>
      <c r="F1" s="368"/>
      <c r="G1" s="368"/>
      <c r="H1" s="368"/>
      <c r="I1" s="368"/>
    </row>
    <row r="2" spans="1:9" s="1" customFormat="1" ht="16.5" x14ac:dyDescent="0.3">
      <c r="A2" s="377" t="s">
        <v>279</v>
      </c>
      <c r="B2" s="378" t="s">
        <v>284</v>
      </c>
      <c r="C2" s="378" t="s">
        <v>317</v>
      </c>
      <c r="D2" s="378" t="s">
        <v>282</v>
      </c>
      <c r="E2" s="378" t="s">
        <v>283</v>
      </c>
      <c r="F2" s="3" t="s">
        <v>350</v>
      </c>
      <c r="G2" s="3" t="s">
        <v>300</v>
      </c>
      <c r="H2" s="383" t="s">
        <v>301</v>
      </c>
      <c r="I2" s="387" t="s">
        <v>303</v>
      </c>
    </row>
    <row r="3" spans="1:9" s="1" customFormat="1" ht="16.5" x14ac:dyDescent="0.3">
      <c r="A3" s="377"/>
      <c r="B3" s="379"/>
      <c r="C3" s="379"/>
      <c r="D3" s="379"/>
      <c r="E3" s="379"/>
      <c r="F3" s="3" t="s">
        <v>351</v>
      </c>
      <c r="G3" s="3" t="s">
        <v>304</v>
      </c>
      <c r="H3" s="384"/>
      <c r="I3" s="388"/>
    </row>
    <row r="4" spans="1:9" x14ac:dyDescent="0.15">
      <c r="A4" s="5">
        <v>1</v>
      </c>
      <c r="B4" s="164" t="s">
        <v>373</v>
      </c>
      <c r="C4" s="6" t="s">
        <v>352</v>
      </c>
      <c r="D4" s="7" t="s">
        <v>116</v>
      </c>
      <c r="E4" s="8" t="s">
        <v>370</v>
      </c>
      <c r="F4" s="9">
        <v>2.4E-2</v>
      </c>
      <c r="G4" s="10">
        <v>0.01</v>
      </c>
      <c r="H4" s="9">
        <v>0.03</v>
      </c>
      <c r="I4" s="7" t="s">
        <v>295</v>
      </c>
    </row>
    <row r="5" spans="1:9" x14ac:dyDescent="0.15">
      <c r="A5" s="5"/>
      <c r="B5" s="164"/>
      <c r="C5" s="6"/>
      <c r="D5" s="7"/>
      <c r="E5" s="8"/>
      <c r="F5" s="9"/>
      <c r="G5" s="10"/>
      <c r="H5" s="9"/>
      <c r="I5" s="7"/>
    </row>
    <row r="6" spans="1:9" x14ac:dyDescent="0.15">
      <c r="A6" s="5"/>
      <c r="B6" s="5"/>
      <c r="C6" s="7"/>
      <c r="D6" s="7"/>
      <c r="E6" s="11"/>
      <c r="F6" s="9"/>
      <c r="G6" s="10"/>
      <c r="H6" s="9"/>
      <c r="I6" s="7"/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369" t="s">
        <v>374</v>
      </c>
      <c r="B11" s="370"/>
      <c r="C11" s="370"/>
      <c r="D11" s="371"/>
      <c r="E11" s="13"/>
      <c r="F11" s="369" t="s">
        <v>296</v>
      </c>
      <c r="G11" s="370"/>
      <c r="H11" s="371"/>
      <c r="I11" s="14"/>
    </row>
    <row r="12" spans="1:9" ht="16.5" x14ac:dyDescent="0.15">
      <c r="A12" s="375" t="s">
        <v>353</v>
      </c>
      <c r="B12" s="375"/>
      <c r="C12" s="376"/>
      <c r="D12" s="376"/>
      <c r="E12" s="376"/>
      <c r="F12" s="376"/>
      <c r="G12" s="376"/>
      <c r="H12" s="376"/>
      <c r="I12" s="376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14"/>
  <sheetViews>
    <sheetView zoomScale="125" zoomScaleNormal="125" workbookViewId="0">
      <selection activeCell="C22" sqref="C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5" t="s">
        <v>35</v>
      </c>
      <c r="C2" s="166"/>
      <c r="D2" s="166"/>
      <c r="E2" s="166"/>
      <c r="F2" s="166"/>
      <c r="G2" s="166"/>
      <c r="H2" s="166"/>
      <c r="I2" s="167"/>
    </row>
    <row r="3" spans="2:9" ht="27.95" customHeight="1" x14ac:dyDescent="0.25">
      <c r="B3" s="139"/>
      <c r="C3" s="140"/>
      <c r="D3" s="168" t="s">
        <v>36</v>
      </c>
      <c r="E3" s="169"/>
      <c r="F3" s="170" t="s">
        <v>37</v>
      </c>
      <c r="G3" s="171"/>
      <c r="H3" s="168" t="s">
        <v>38</v>
      </c>
      <c r="I3" s="172"/>
    </row>
    <row r="4" spans="2:9" ht="27.95" customHeight="1" x14ac:dyDescent="0.25">
      <c r="B4" s="139" t="s">
        <v>39</v>
      </c>
      <c r="C4" s="140" t="s">
        <v>40</v>
      </c>
      <c r="D4" s="140" t="s">
        <v>41</v>
      </c>
      <c r="E4" s="140" t="s">
        <v>42</v>
      </c>
      <c r="F4" s="141" t="s">
        <v>41</v>
      </c>
      <c r="G4" s="141" t="s">
        <v>42</v>
      </c>
      <c r="H4" s="140" t="s">
        <v>41</v>
      </c>
      <c r="I4" s="148" t="s">
        <v>42</v>
      </c>
    </row>
    <row r="5" spans="2:9" ht="27.95" customHeight="1" x14ac:dyDescent="0.15">
      <c r="B5" s="142" t="s">
        <v>43</v>
      </c>
      <c r="C5" s="5">
        <v>13</v>
      </c>
      <c r="D5" s="5">
        <v>0</v>
      </c>
      <c r="E5" s="5">
        <v>1</v>
      </c>
      <c r="F5" s="143">
        <v>0</v>
      </c>
      <c r="G5" s="143">
        <v>1</v>
      </c>
      <c r="H5" s="5">
        <v>1</v>
      </c>
      <c r="I5" s="149">
        <v>2</v>
      </c>
    </row>
    <row r="6" spans="2:9" ht="27.95" customHeight="1" x14ac:dyDescent="0.15">
      <c r="B6" s="142" t="s">
        <v>44</v>
      </c>
      <c r="C6" s="5">
        <v>20</v>
      </c>
      <c r="D6" s="5">
        <v>0</v>
      </c>
      <c r="E6" s="5">
        <v>1</v>
      </c>
      <c r="F6" s="143">
        <v>1</v>
      </c>
      <c r="G6" s="143">
        <v>2</v>
      </c>
      <c r="H6" s="5">
        <v>2</v>
      </c>
      <c r="I6" s="149">
        <v>3</v>
      </c>
    </row>
    <row r="7" spans="2:9" ht="27.95" customHeight="1" x14ac:dyDescent="0.15">
      <c r="B7" s="142" t="s">
        <v>45</v>
      </c>
      <c r="C7" s="5">
        <v>32</v>
      </c>
      <c r="D7" s="5">
        <v>0</v>
      </c>
      <c r="E7" s="5">
        <v>1</v>
      </c>
      <c r="F7" s="143">
        <v>2</v>
      </c>
      <c r="G7" s="143">
        <v>3</v>
      </c>
      <c r="H7" s="5">
        <v>3</v>
      </c>
      <c r="I7" s="149">
        <v>4</v>
      </c>
    </row>
    <row r="8" spans="2:9" ht="27.95" customHeight="1" x14ac:dyDescent="0.15">
      <c r="B8" s="142" t="s">
        <v>46</v>
      </c>
      <c r="C8" s="5">
        <v>50</v>
      </c>
      <c r="D8" s="5">
        <v>1</v>
      </c>
      <c r="E8" s="5">
        <v>2</v>
      </c>
      <c r="F8" s="143">
        <v>3</v>
      </c>
      <c r="G8" s="143">
        <v>4</v>
      </c>
      <c r="H8" s="5">
        <v>5</v>
      </c>
      <c r="I8" s="149">
        <v>6</v>
      </c>
    </row>
    <row r="9" spans="2:9" ht="27.95" customHeight="1" x14ac:dyDescent="0.15">
      <c r="B9" s="142" t="s">
        <v>47</v>
      </c>
      <c r="C9" s="5">
        <v>80</v>
      </c>
      <c r="D9" s="5">
        <v>2</v>
      </c>
      <c r="E9" s="5">
        <v>3</v>
      </c>
      <c r="F9" s="143">
        <v>5</v>
      </c>
      <c r="G9" s="143">
        <v>6</v>
      </c>
      <c r="H9" s="5">
        <v>7</v>
      </c>
      <c r="I9" s="149">
        <v>8</v>
      </c>
    </row>
    <row r="10" spans="2:9" ht="27.95" customHeight="1" x14ac:dyDescent="0.15">
      <c r="B10" s="142" t="s">
        <v>48</v>
      </c>
      <c r="C10" s="5">
        <v>125</v>
      </c>
      <c r="D10" s="5">
        <v>3</v>
      </c>
      <c r="E10" s="5">
        <v>4</v>
      </c>
      <c r="F10" s="143">
        <v>7</v>
      </c>
      <c r="G10" s="143">
        <v>8</v>
      </c>
      <c r="H10" s="5">
        <v>10</v>
      </c>
      <c r="I10" s="149">
        <v>11</v>
      </c>
    </row>
    <row r="11" spans="2:9" ht="27.95" customHeight="1" x14ac:dyDescent="0.15">
      <c r="B11" s="142" t="s">
        <v>49</v>
      </c>
      <c r="C11" s="5">
        <v>200</v>
      </c>
      <c r="D11" s="5">
        <v>5</v>
      </c>
      <c r="E11" s="5">
        <v>6</v>
      </c>
      <c r="F11" s="143">
        <v>10</v>
      </c>
      <c r="G11" s="143">
        <v>11</v>
      </c>
      <c r="H11" s="5">
        <v>14</v>
      </c>
      <c r="I11" s="149">
        <v>15</v>
      </c>
    </row>
    <row r="12" spans="2:9" ht="27.95" customHeight="1" x14ac:dyDescent="0.15">
      <c r="B12" s="144" t="s">
        <v>50</v>
      </c>
      <c r="C12" s="145">
        <v>315</v>
      </c>
      <c r="D12" s="145">
        <v>7</v>
      </c>
      <c r="E12" s="145">
        <v>8</v>
      </c>
      <c r="F12" s="146">
        <v>14</v>
      </c>
      <c r="G12" s="146">
        <v>15</v>
      </c>
      <c r="H12" s="145">
        <v>21</v>
      </c>
      <c r="I12" s="150">
        <v>22</v>
      </c>
    </row>
    <row r="14" spans="2:9" x14ac:dyDescent="0.15">
      <c r="B14" s="147" t="s">
        <v>51</v>
      </c>
      <c r="C14" s="147"/>
      <c r="D14" s="147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V53"/>
  <sheetViews>
    <sheetView view="pageBreakPreview" topLeftCell="A19" zoomScaleNormal="125" workbookViewId="0">
      <selection activeCell="A51" sqref="A51:K51"/>
    </sheetView>
  </sheetViews>
  <sheetFormatPr defaultColWidth="10.375" defaultRowHeight="16.5" customHeight="1" x14ac:dyDescent="0.15"/>
  <cols>
    <col min="1" max="1" width="11.125" style="86" customWidth="1"/>
    <col min="2" max="9" width="10.375" style="86"/>
    <col min="10" max="10" width="8.875" style="86" customWidth="1"/>
    <col min="11" max="11" width="12" style="86" customWidth="1"/>
    <col min="12" max="16384" width="10.375" style="86"/>
  </cols>
  <sheetData>
    <row r="1" spans="1:11" ht="20.25" x14ac:dyDescent="0.15">
      <c r="A1" s="173" t="s">
        <v>52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4.25" x14ac:dyDescent="0.15">
      <c r="A2" s="87" t="s">
        <v>53</v>
      </c>
      <c r="B2" s="174" t="s">
        <v>54</v>
      </c>
      <c r="C2" s="174"/>
      <c r="D2" s="175" t="s">
        <v>55</v>
      </c>
      <c r="E2" s="175"/>
      <c r="F2" s="174" t="s">
        <v>56</v>
      </c>
      <c r="G2" s="174"/>
      <c r="H2" s="88" t="s">
        <v>57</v>
      </c>
      <c r="I2" s="176" t="s">
        <v>58</v>
      </c>
      <c r="J2" s="176"/>
      <c r="K2" s="177"/>
    </row>
    <row r="3" spans="1:11" ht="14.25" x14ac:dyDescent="0.15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spans="1:11" ht="14.25" x14ac:dyDescent="0.15">
      <c r="A4" s="91" t="s">
        <v>62</v>
      </c>
      <c r="B4" s="184" t="s">
        <v>63</v>
      </c>
      <c r="C4" s="185"/>
      <c r="D4" s="186" t="s">
        <v>64</v>
      </c>
      <c r="E4" s="187"/>
      <c r="F4" s="188">
        <v>45132</v>
      </c>
      <c r="G4" s="189"/>
      <c r="H4" s="186" t="s">
        <v>65</v>
      </c>
      <c r="I4" s="187"/>
      <c r="J4" s="56" t="s">
        <v>66</v>
      </c>
      <c r="K4" s="57" t="s">
        <v>67</v>
      </c>
    </row>
    <row r="5" spans="1:11" ht="14.25" x14ac:dyDescent="0.15">
      <c r="A5" s="93" t="s">
        <v>68</v>
      </c>
      <c r="B5" s="184" t="s">
        <v>69</v>
      </c>
      <c r="C5" s="185"/>
      <c r="D5" s="186" t="s">
        <v>70</v>
      </c>
      <c r="E5" s="187"/>
      <c r="F5" s="188">
        <v>45103</v>
      </c>
      <c r="G5" s="189"/>
      <c r="H5" s="186" t="s">
        <v>71</v>
      </c>
      <c r="I5" s="187"/>
      <c r="J5" s="56" t="s">
        <v>66</v>
      </c>
      <c r="K5" s="57" t="s">
        <v>67</v>
      </c>
    </row>
    <row r="6" spans="1:11" ht="14.25" x14ac:dyDescent="0.15">
      <c r="A6" s="91" t="s">
        <v>72</v>
      </c>
      <c r="B6" s="94">
        <v>1</v>
      </c>
      <c r="C6" s="95">
        <v>7</v>
      </c>
      <c r="D6" s="93" t="s">
        <v>73</v>
      </c>
      <c r="E6" s="106"/>
      <c r="F6" s="188">
        <v>45132</v>
      </c>
      <c r="G6" s="189"/>
      <c r="H6" s="186" t="s">
        <v>74</v>
      </c>
      <c r="I6" s="187"/>
      <c r="J6" s="56" t="s">
        <v>66</v>
      </c>
      <c r="K6" s="57" t="s">
        <v>67</v>
      </c>
    </row>
    <row r="7" spans="1:11" ht="14.25" x14ac:dyDescent="0.15">
      <c r="A7" s="91" t="s">
        <v>75</v>
      </c>
      <c r="B7" s="190">
        <v>2307</v>
      </c>
      <c r="C7" s="191"/>
      <c r="D7" s="93" t="s">
        <v>76</v>
      </c>
      <c r="E7" s="105"/>
      <c r="F7" s="188">
        <v>45133</v>
      </c>
      <c r="G7" s="189"/>
      <c r="H7" s="186" t="s">
        <v>77</v>
      </c>
      <c r="I7" s="187"/>
      <c r="J7" s="56" t="s">
        <v>66</v>
      </c>
      <c r="K7" s="57" t="s">
        <v>67</v>
      </c>
    </row>
    <row r="8" spans="1:11" ht="27.95" customHeight="1" x14ac:dyDescent="0.15">
      <c r="A8" s="98" t="s">
        <v>78</v>
      </c>
      <c r="B8" s="192" t="s">
        <v>376</v>
      </c>
      <c r="C8" s="193"/>
      <c r="D8" s="194" t="s">
        <v>79</v>
      </c>
      <c r="E8" s="195"/>
      <c r="F8" s="188">
        <v>45133</v>
      </c>
      <c r="G8" s="189"/>
      <c r="H8" s="194" t="s">
        <v>80</v>
      </c>
      <c r="I8" s="195"/>
      <c r="J8" s="107" t="s">
        <v>66</v>
      </c>
      <c r="K8" s="113" t="s">
        <v>67</v>
      </c>
    </row>
    <row r="9" spans="1:11" ht="14.25" x14ac:dyDescent="0.15">
      <c r="A9" s="196" t="s">
        <v>81</v>
      </c>
      <c r="B9" s="197"/>
      <c r="C9" s="197"/>
      <c r="D9" s="197"/>
      <c r="E9" s="197"/>
      <c r="F9" s="197"/>
      <c r="G9" s="197"/>
      <c r="H9" s="197"/>
      <c r="I9" s="197"/>
      <c r="J9" s="197"/>
      <c r="K9" s="198"/>
    </row>
    <row r="10" spans="1:11" ht="14.25" x14ac:dyDescent="0.15">
      <c r="A10" s="199" t="s">
        <v>82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1"/>
    </row>
    <row r="11" spans="1:11" ht="14.25" x14ac:dyDescent="0.15">
      <c r="A11" s="116" t="s">
        <v>83</v>
      </c>
      <c r="B11" s="117" t="s">
        <v>84</v>
      </c>
      <c r="C11" s="118" t="s">
        <v>85</v>
      </c>
      <c r="D11" s="119"/>
      <c r="E11" s="120" t="s">
        <v>86</v>
      </c>
      <c r="F11" s="117" t="s">
        <v>84</v>
      </c>
      <c r="G11" s="118" t="s">
        <v>85</v>
      </c>
      <c r="H11" s="118" t="s">
        <v>87</v>
      </c>
      <c r="I11" s="120" t="s">
        <v>88</v>
      </c>
      <c r="J11" s="117" t="s">
        <v>84</v>
      </c>
      <c r="K11" s="134" t="s">
        <v>85</v>
      </c>
    </row>
    <row r="12" spans="1:11" ht="14.25" x14ac:dyDescent="0.15">
      <c r="A12" s="93" t="s">
        <v>89</v>
      </c>
      <c r="B12" s="104" t="s">
        <v>84</v>
      </c>
      <c r="C12" s="56" t="s">
        <v>85</v>
      </c>
      <c r="D12" s="105"/>
      <c r="E12" s="106" t="s">
        <v>90</v>
      </c>
      <c r="F12" s="104" t="s">
        <v>84</v>
      </c>
      <c r="G12" s="56" t="s">
        <v>85</v>
      </c>
      <c r="H12" s="56" t="s">
        <v>87</v>
      </c>
      <c r="I12" s="106" t="s">
        <v>91</v>
      </c>
      <c r="J12" s="104" t="s">
        <v>84</v>
      </c>
      <c r="K12" s="57" t="s">
        <v>85</v>
      </c>
    </row>
    <row r="13" spans="1:11" ht="14.25" x14ac:dyDescent="0.15">
      <c r="A13" s="93" t="s">
        <v>92</v>
      </c>
      <c r="B13" s="104" t="s">
        <v>84</v>
      </c>
      <c r="C13" s="56" t="s">
        <v>85</v>
      </c>
      <c r="D13" s="105"/>
      <c r="E13" s="106" t="s">
        <v>93</v>
      </c>
      <c r="F13" s="56" t="s">
        <v>94</v>
      </c>
      <c r="G13" s="56" t="s">
        <v>95</v>
      </c>
      <c r="H13" s="56" t="s">
        <v>87</v>
      </c>
      <c r="I13" s="106" t="s">
        <v>96</v>
      </c>
      <c r="J13" s="104" t="s">
        <v>84</v>
      </c>
      <c r="K13" s="57" t="s">
        <v>85</v>
      </c>
    </row>
    <row r="14" spans="1:11" ht="14.25" x14ac:dyDescent="0.15">
      <c r="A14" s="194" t="s">
        <v>97</v>
      </c>
      <c r="B14" s="195"/>
      <c r="C14" s="195"/>
      <c r="D14" s="195"/>
      <c r="E14" s="195"/>
      <c r="F14" s="195"/>
      <c r="G14" s="195"/>
      <c r="H14" s="195"/>
      <c r="I14" s="195"/>
      <c r="J14" s="195"/>
      <c r="K14" s="202"/>
    </row>
    <row r="15" spans="1:11" ht="14.25" x14ac:dyDescent="0.15">
      <c r="A15" s="199" t="s">
        <v>98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1"/>
    </row>
    <row r="16" spans="1:11" ht="14.25" x14ac:dyDescent="0.15">
      <c r="A16" s="121" t="s">
        <v>99</v>
      </c>
      <c r="B16" s="118" t="s">
        <v>94</v>
      </c>
      <c r="C16" s="118" t="s">
        <v>95</v>
      </c>
      <c r="D16" s="122"/>
      <c r="E16" s="123" t="s">
        <v>100</v>
      </c>
      <c r="F16" s="118" t="s">
        <v>94</v>
      </c>
      <c r="G16" s="118" t="s">
        <v>95</v>
      </c>
      <c r="H16" s="124"/>
      <c r="I16" s="123" t="s">
        <v>101</v>
      </c>
      <c r="J16" s="118" t="s">
        <v>94</v>
      </c>
      <c r="K16" s="134" t="s">
        <v>95</v>
      </c>
    </row>
    <row r="17" spans="1:22" ht="16.5" customHeight="1" x14ac:dyDescent="0.15">
      <c r="A17" s="96" t="s">
        <v>102</v>
      </c>
      <c r="B17" s="56" t="s">
        <v>94</v>
      </c>
      <c r="C17" s="56" t="s">
        <v>95</v>
      </c>
      <c r="D17" s="94"/>
      <c r="E17" s="108" t="s">
        <v>103</v>
      </c>
      <c r="F17" s="56" t="s">
        <v>94</v>
      </c>
      <c r="G17" s="56" t="s">
        <v>95</v>
      </c>
      <c r="H17" s="125"/>
      <c r="I17" s="108" t="s">
        <v>104</v>
      </c>
      <c r="J17" s="56" t="s">
        <v>94</v>
      </c>
      <c r="K17" s="57" t="s">
        <v>95</v>
      </c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</row>
    <row r="18" spans="1:22" ht="18" customHeight="1" x14ac:dyDescent="0.15">
      <c r="A18" s="203" t="s">
        <v>105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5"/>
    </row>
    <row r="19" spans="1:22" s="115" customFormat="1" ht="18" customHeight="1" x14ac:dyDescent="0.15">
      <c r="A19" s="199" t="s">
        <v>106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1"/>
    </row>
    <row r="20" spans="1:22" ht="16.5" customHeight="1" x14ac:dyDescent="0.15">
      <c r="A20" s="206" t="s">
        <v>107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08"/>
    </row>
    <row r="21" spans="1:22" ht="21.75" customHeight="1" x14ac:dyDescent="0.15">
      <c r="A21" s="126" t="s">
        <v>108</v>
      </c>
      <c r="B21" s="108" t="s">
        <v>109</v>
      </c>
      <c r="C21" s="108" t="s">
        <v>110</v>
      </c>
      <c r="D21" s="108" t="s">
        <v>111</v>
      </c>
      <c r="E21" s="108" t="s">
        <v>112</v>
      </c>
      <c r="F21" s="108" t="s">
        <v>113</v>
      </c>
      <c r="G21" s="108" t="s">
        <v>114</v>
      </c>
      <c r="H21" s="108"/>
      <c r="I21" s="108"/>
      <c r="J21" s="108"/>
      <c r="K21" s="114" t="s">
        <v>115</v>
      </c>
    </row>
    <row r="22" spans="1:22" ht="16.5" customHeight="1" x14ac:dyDescent="0.15">
      <c r="A22" s="97" t="s">
        <v>393</v>
      </c>
      <c r="B22" s="127" t="s">
        <v>94</v>
      </c>
      <c r="C22" s="127" t="s">
        <v>94</v>
      </c>
      <c r="D22" s="127" t="s">
        <v>94</v>
      </c>
      <c r="E22" s="127" t="s">
        <v>94</v>
      </c>
      <c r="F22" s="127" t="s">
        <v>94</v>
      </c>
      <c r="G22" s="127" t="s">
        <v>94</v>
      </c>
      <c r="H22" s="127"/>
      <c r="I22" s="127"/>
      <c r="J22" s="127"/>
      <c r="K22" s="136"/>
    </row>
    <row r="23" spans="1:22" ht="16.5" customHeight="1" x14ac:dyDescent="0.15">
      <c r="A23" s="97"/>
      <c r="B23" s="127"/>
      <c r="C23" s="127"/>
      <c r="D23" s="127"/>
      <c r="E23" s="127"/>
      <c r="F23" s="127"/>
      <c r="G23" s="127"/>
      <c r="H23" s="127"/>
      <c r="I23" s="127"/>
      <c r="J23" s="127"/>
      <c r="K23" s="137"/>
    </row>
    <row r="24" spans="1:22" ht="16.5" customHeight="1" x14ac:dyDescent="0.15">
      <c r="A24" s="97"/>
      <c r="B24" s="127"/>
      <c r="C24" s="127"/>
      <c r="D24" s="127"/>
      <c r="E24" s="127"/>
      <c r="F24" s="127"/>
      <c r="G24" s="127"/>
      <c r="H24" s="127"/>
      <c r="I24" s="127"/>
      <c r="J24" s="127"/>
      <c r="K24" s="137"/>
    </row>
    <row r="25" spans="1:22" ht="16.5" customHeight="1" x14ac:dyDescent="0.15">
      <c r="A25" s="97"/>
      <c r="B25" s="127"/>
      <c r="C25" s="127"/>
      <c r="D25" s="127"/>
      <c r="E25" s="127"/>
      <c r="F25" s="127"/>
      <c r="G25" s="127"/>
      <c r="H25" s="127"/>
      <c r="I25" s="127"/>
      <c r="J25" s="127"/>
      <c r="K25" s="138"/>
    </row>
    <row r="26" spans="1:22" ht="16.5" customHeight="1" x14ac:dyDescent="0.15">
      <c r="A26" s="97"/>
      <c r="B26" s="127"/>
      <c r="C26" s="127"/>
      <c r="D26" s="127"/>
      <c r="E26" s="127"/>
      <c r="F26" s="127"/>
      <c r="G26" s="127"/>
      <c r="H26" s="127"/>
      <c r="I26" s="127"/>
      <c r="J26" s="127"/>
      <c r="K26" s="138"/>
    </row>
    <row r="27" spans="1:22" ht="16.5" customHeight="1" x14ac:dyDescent="0.15">
      <c r="A27" s="97"/>
      <c r="B27" s="127"/>
      <c r="C27" s="127"/>
      <c r="D27" s="127"/>
      <c r="E27" s="127"/>
      <c r="F27" s="127"/>
      <c r="G27" s="127"/>
      <c r="H27" s="127"/>
      <c r="I27" s="127"/>
      <c r="J27" s="127"/>
      <c r="K27" s="138"/>
    </row>
    <row r="28" spans="1:22" ht="16.5" customHeight="1" x14ac:dyDescent="0.15">
      <c r="A28" s="97"/>
      <c r="B28" s="127"/>
      <c r="C28" s="127"/>
      <c r="D28" s="127"/>
      <c r="E28" s="127"/>
      <c r="F28" s="127"/>
      <c r="G28" s="127"/>
      <c r="H28" s="127"/>
      <c r="I28" s="127"/>
      <c r="J28" s="127"/>
      <c r="K28" s="138"/>
    </row>
    <row r="29" spans="1:22" ht="18" customHeight="1" x14ac:dyDescent="0.15">
      <c r="A29" s="209" t="s">
        <v>117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1"/>
    </row>
    <row r="30" spans="1:22" ht="18.75" customHeight="1" x14ac:dyDescent="0.15">
      <c r="A30" s="212" t="s">
        <v>394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4"/>
    </row>
    <row r="31" spans="1:22" ht="18.75" customHeight="1" x14ac:dyDescent="0.15">
      <c r="A31" s="215"/>
      <c r="B31" s="216"/>
      <c r="C31" s="216"/>
      <c r="D31" s="216"/>
      <c r="E31" s="216"/>
      <c r="F31" s="216"/>
      <c r="G31" s="216"/>
      <c r="H31" s="216"/>
      <c r="I31" s="216"/>
      <c r="J31" s="216"/>
      <c r="K31" s="217"/>
    </row>
    <row r="32" spans="1:22" ht="18" customHeight="1" x14ac:dyDescent="0.15">
      <c r="A32" s="209" t="s">
        <v>118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1"/>
    </row>
    <row r="33" spans="1:11" ht="14.25" x14ac:dyDescent="0.15">
      <c r="A33" s="218" t="s">
        <v>119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20"/>
    </row>
    <row r="34" spans="1:11" ht="14.25" x14ac:dyDescent="0.15">
      <c r="A34" s="221" t="s">
        <v>120</v>
      </c>
      <c r="B34" s="222"/>
      <c r="C34" s="56" t="s">
        <v>66</v>
      </c>
      <c r="D34" s="56" t="s">
        <v>67</v>
      </c>
      <c r="E34" s="223" t="s">
        <v>121</v>
      </c>
      <c r="F34" s="224"/>
      <c r="G34" s="224"/>
      <c r="H34" s="224"/>
      <c r="I34" s="224"/>
      <c r="J34" s="224"/>
      <c r="K34" s="225"/>
    </row>
    <row r="35" spans="1:11" ht="14.25" x14ac:dyDescent="0.15">
      <c r="A35" s="226" t="s">
        <v>122</v>
      </c>
      <c r="B35" s="226"/>
      <c r="C35" s="226"/>
      <c r="D35" s="226"/>
      <c r="E35" s="226"/>
      <c r="F35" s="226"/>
      <c r="G35" s="226"/>
      <c r="H35" s="226"/>
      <c r="I35" s="226"/>
      <c r="J35" s="226"/>
      <c r="K35" s="226"/>
    </row>
    <row r="36" spans="1:11" ht="14.25" x14ac:dyDescent="0.15">
      <c r="A36" s="227" t="s">
        <v>123</v>
      </c>
      <c r="B36" s="228"/>
      <c r="C36" s="228"/>
      <c r="D36" s="228"/>
      <c r="E36" s="228"/>
      <c r="F36" s="228"/>
      <c r="G36" s="228"/>
      <c r="H36" s="228"/>
      <c r="I36" s="228"/>
      <c r="J36" s="228"/>
      <c r="K36" s="229"/>
    </row>
    <row r="37" spans="1:11" ht="14.25" x14ac:dyDescent="0.15">
      <c r="A37" s="230" t="s">
        <v>124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2"/>
    </row>
    <row r="38" spans="1:11" ht="14.25" x14ac:dyDescent="0.15">
      <c r="A38" s="230" t="s">
        <v>125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32"/>
    </row>
    <row r="39" spans="1:11" ht="14.25" x14ac:dyDescent="0.15">
      <c r="A39" s="230" t="s">
        <v>126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32"/>
    </row>
    <row r="40" spans="1:11" ht="14.25" x14ac:dyDescent="0.15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32"/>
    </row>
    <row r="41" spans="1:11" ht="14.25" x14ac:dyDescent="0.15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32"/>
    </row>
    <row r="42" spans="1:11" ht="14.25" x14ac:dyDescent="0.15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32"/>
    </row>
    <row r="43" spans="1:11" ht="14.25" x14ac:dyDescent="0.15">
      <c r="A43" s="233" t="s">
        <v>127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5"/>
    </row>
    <row r="44" spans="1:11" ht="14.25" x14ac:dyDescent="0.15">
      <c r="A44" s="199" t="s">
        <v>128</v>
      </c>
      <c r="B44" s="200"/>
      <c r="C44" s="200"/>
      <c r="D44" s="200"/>
      <c r="E44" s="200"/>
      <c r="F44" s="200"/>
      <c r="G44" s="200"/>
      <c r="H44" s="200"/>
      <c r="I44" s="200"/>
      <c r="J44" s="200"/>
      <c r="K44" s="201"/>
    </row>
    <row r="45" spans="1:11" ht="14.25" x14ac:dyDescent="0.15">
      <c r="A45" s="121" t="s">
        <v>129</v>
      </c>
      <c r="B45" s="118" t="s">
        <v>94</v>
      </c>
      <c r="C45" s="118" t="s">
        <v>95</v>
      </c>
      <c r="D45" s="118" t="s">
        <v>87</v>
      </c>
      <c r="E45" s="123" t="s">
        <v>130</v>
      </c>
      <c r="F45" s="118" t="s">
        <v>94</v>
      </c>
      <c r="G45" s="118" t="s">
        <v>95</v>
      </c>
      <c r="H45" s="118" t="s">
        <v>87</v>
      </c>
      <c r="I45" s="123" t="s">
        <v>131</v>
      </c>
      <c r="J45" s="118" t="s">
        <v>94</v>
      </c>
      <c r="K45" s="134" t="s">
        <v>95</v>
      </c>
    </row>
    <row r="46" spans="1:11" ht="14.25" x14ac:dyDescent="0.15">
      <c r="A46" s="96" t="s">
        <v>86</v>
      </c>
      <c r="B46" s="56" t="s">
        <v>94</v>
      </c>
      <c r="C46" s="56" t="s">
        <v>95</v>
      </c>
      <c r="D46" s="56" t="s">
        <v>87</v>
      </c>
      <c r="E46" s="108" t="s">
        <v>93</v>
      </c>
      <c r="F46" s="56" t="s">
        <v>94</v>
      </c>
      <c r="G46" s="56" t="s">
        <v>95</v>
      </c>
      <c r="H46" s="56" t="s">
        <v>87</v>
      </c>
      <c r="I46" s="108" t="s">
        <v>104</v>
      </c>
      <c r="J46" s="56" t="s">
        <v>94</v>
      </c>
      <c r="K46" s="57" t="s">
        <v>95</v>
      </c>
    </row>
    <row r="47" spans="1:11" ht="14.25" x14ac:dyDescent="0.15">
      <c r="A47" s="194" t="s">
        <v>97</v>
      </c>
      <c r="B47" s="195"/>
      <c r="C47" s="195"/>
      <c r="D47" s="195"/>
      <c r="E47" s="195"/>
      <c r="F47" s="195"/>
      <c r="G47" s="195"/>
      <c r="H47" s="195"/>
      <c r="I47" s="195"/>
      <c r="J47" s="195"/>
      <c r="K47" s="202"/>
    </row>
    <row r="48" spans="1:11" ht="14.25" x14ac:dyDescent="0.15">
      <c r="A48" s="226" t="s">
        <v>132</v>
      </c>
      <c r="B48" s="226"/>
      <c r="C48" s="226"/>
      <c r="D48" s="226"/>
      <c r="E48" s="226"/>
      <c r="F48" s="226"/>
      <c r="G48" s="226"/>
      <c r="H48" s="226"/>
      <c r="I48" s="226"/>
      <c r="J48" s="226"/>
      <c r="K48" s="226"/>
    </row>
    <row r="49" spans="1:11" ht="14.25" x14ac:dyDescent="0.15">
      <c r="A49" s="227"/>
      <c r="B49" s="228"/>
      <c r="C49" s="228"/>
      <c r="D49" s="228"/>
      <c r="E49" s="228"/>
      <c r="F49" s="228"/>
      <c r="G49" s="228"/>
      <c r="H49" s="228"/>
      <c r="I49" s="228"/>
      <c r="J49" s="228"/>
      <c r="K49" s="229"/>
    </row>
    <row r="50" spans="1:11" ht="14.25" x14ac:dyDescent="0.15">
      <c r="A50" s="128" t="s">
        <v>133</v>
      </c>
      <c r="B50" s="236" t="s">
        <v>134</v>
      </c>
      <c r="C50" s="236"/>
      <c r="D50" s="129" t="s">
        <v>135</v>
      </c>
      <c r="E50" s="130" t="s">
        <v>136</v>
      </c>
      <c r="F50" s="131" t="s">
        <v>137</v>
      </c>
      <c r="G50" s="132">
        <v>45133</v>
      </c>
      <c r="H50" s="237" t="s">
        <v>138</v>
      </c>
      <c r="I50" s="238"/>
      <c r="J50" s="239" t="s">
        <v>139</v>
      </c>
      <c r="K50" s="240"/>
    </row>
    <row r="51" spans="1:11" ht="14.25" x14ac:dyDescent="0.15">
      <c r="A51" s="226" t="s">
        <v>140</v>
      </c>
      <c r="B51" s="226"/>
      <c r="C51" s="226"/>
      <c r="D51" s="226"/>
      <c r="E51" s="226"/>
      <c r="F51" s="226"/>
      <c r="G51" s="226"/>
      <c r="H51" s="226"/>
      <c r="I51" s="226"/>
      <c r="J51" s="226"/>
      <c r="K51" s="226"/>
    </row>
    <row r="52" spans="1:11" ht="14.25" x14ac:dyDescent="0.15">
      <c r="A52" s="241"/>
      <c r="B52" s="242"/>
      <c r="C52" s="242"/>
      <c r="D52" s="242"/>
      <c r="E52" s="242"/>
      <c r="F52" s="242"/>
      <c r="G52" s="242"/>
      <c r="H52" s="242"/>
      <c r="I52" s="242"/>
      <c r="J52" s="242"/>
      <c r="K52" s="243"/>
    </row>
    <row r="53" spans="1:11" ht="14.25" x14ac:dyDescent="0.15">
      <c r="A53" s="128" t="s">
        <v>133</v>
      </c>
      <c r="B53" s="236" t="s">
        <v>134</v>
      </c>
      <c r="C53" s="236"/>
      <c r="D53" s="129" t="s">
        <v>135</v>
      </c>
      <c r="E53" s="133"/>
      <c r="F53" s="131" t="s">
        <v>141</v>
      </c>
      <c r="G53" s="132"/>
      <c r="H53" s="237" t="s">
        <v>138</v>
      </c>
      <c r="I53" s="238"/>
      <c r="J53" s="239"/>
      <c r="K53" s="24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25"/>
  <sheetViews>
    <sheetView view="pageBreakPreview" zoomScale="90" zoomScaleNormal="90" workbookViewId="0">
      <selection activeCell="R20" sqref="R20"/>
    </sheetView>
  </sheetViews>
  <sheetFormatPr defaultColWidth="9" defaultRowHeight="26.1" customHeight="1" x14ac:dyDescent="0.15"/>
  <cols>
    <col min="1" max="1" width="16.625" style="32" customWidth="1"/>
    <col min="2" max="8" width="8.5" style="32" customWidth="1"/>
    <col min="9" max="11" width="5.625" style="32" customWidth="1"/>
    <col min="12" max="12" width="1.375" style="32" customWidth="1"/>
    <col min="13" max="19" width="8.375" style="32" customWidth="1"/>
    <col min="20" max="22" width="5.75" style="32" customWidth="1"/>
    <col min="23" max="16384" width="9" style="32"/>
  </cols>
  <sheetData>
    <row r="1" spans="1:22" ht="30" customHeight="1" x14ac:dyDescent="0.15">
      <c r="A1" s="250" t="s">
        <v>142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</row>
    <row r="2" spans="1:22" s="31" customFormat="1" ht="24.95" customHeight="1" x14ac:dyDescent="0.15">
      <c r="A2" s="33" t="s">
        <v>62</v>
      </c>
      <c r="B2" s="252" t="s">
        <v>63</v>
      </c>
      <c r="C2" s="253"/>
      <c r="D2" s="34"/>
      <c r="E2" s="34"/>
      <c r="F2" s="34"/>
      <c r="G2" s="34"/>
      <c r="H2" s="35" t="s">
        <v>143</v>
      </c>
      <c r="I2" s="254" t="s">
        <v>69</v>
      </c>
      <c r="J2" s="254"/>
      <c r="K2" s="254"/>
      <c r="L2" s="247"/>
      <c r="M2" s="43" t="s">
        <v>57</v>
      </c>
      <c r="N2" s="255" t="s">
        <v>144</v>
      </c>
      <c r="O2" s="256"/>
      <c r="P2" s="256"/>
      <c r="Q2" s="256"/>
      <c r="R2" s="256"/>
      <c r="S2" s="256"/>
      <c r="T2" s="256"/>
      <c r="U2" s="256"/>
      <c r="V2" s="257"/>
    </row>
    <row r="3" spans="1:22" s="31" customFormat="1" ht="23.1" customHeight="1" x14ac:dyDescent="0.15">
      <c r="A3" s="245" t="s">
        <v>145</v>
      </c>
      <c r="B3" s="258" t="s">
        <v>146</v>
      </c>
      <c r="C3" s="246"/>
      <c r="D3" s="246"/>
      <c r="E3" s="246"/>
      <c r="F3" s="246"/>
      <c r="G3" s="246"/>
      <c r="H3" s="246"/>
      <c r="I3" s="246"/>
      <c r="J3" s="246"/>
      <c r="K3" s="246"/>
      <c r="L3" s="248"/>
      <c r="M3" s="258" t="s">
        <v>147</v>
      </c>
      <c r="N3" s="246"/>
      <c r="O3" s="246"/>
      <c r="P3" s="246"/>
      <c r="Q3" s="246"/>
      <c r="R3" s="246"/>
      <c r="S3" s="246"/>
      <c r="T3" s="246"/>
      <c r="U3" s="246"/>
      <c r="V3" s="246"/>
    </row>
    <row r="4" spans="1:22" s="31" customFormat="1" ht="23.1" customHeight="1" x14ac:dyDescent="0.15">
      <c r="A4" s="246"/>
      <c r="B4" s="36" t="s">
        <v>109</v>
      </c>
      <c r="C4" s="36" t="s">
        <v>110</v>
      </c>
      <c r="D4" s="36" t="s">
        <v>111</v>
      </c>
      <c r="E4" s="36" t="s">
        <v>112</v>
      </c>
      <c r="F4" s="36" t="s">
        <v>113</v>
      </c>
      <c r="G4" s="36" t="s">
        <v>114</v>
      </c>
      <c r="H4" s="36" t="s">
        <v>148</v>
      </c>
      <c r="I4" s="44"/>
      <c r="J4" s="44"/>
      <c r="K4" s="44"/>
      <c r="L4" s="248"/>
      <c r="M4" s="36" t="s">
        <v>109</v>
      </c>
      <c r="N4" s="36" t="s">
        <v>110</v>
      </c>
      <c r="O4" s="36" t="s">
        <v>111</v>
      </c>
      <c r="P4" s="36" t="s">
        <v>112</v>
      </c>
      <c r="Q4" s="36" t="s">
        <v>113</v>
      </c>
      <c r="R4" s="36" t="s">
        <v>114</v>
      </c>
      <c r="S4" s="36" t="s">
        <v>148</v>
      </c>
      <c r="T4" s="44"/>
      <c r="U4" s="44"/>
      <c r="V4" s="44"/>
    </row>
    <row r="5" spans="1:22" s="31" customFormat="1" ht="23.1" customHeight="1" x14ac:dyDescent="0.15">
      <c r="A5" s="245"/>
      <c r="B5" s="36" t="s">
        <v>149</v>
      </c>
      <c r="C5" s="36" t="s">
        <v>150</v>
      </c>
      <c r="D5" s="36" t="s">
        <v>151</v>
      </c>
      <c r="E5" s="36" t="s">
        <v>152</v>
      </c>
      <c r="F5" s="36" t="s">
        <v>153</v>
      </c>
      <c r="G5" s="36" t="s">
        <v>154</v>
      </c>
      <c r="H5" s="36" t="s">
        <v>155</v>
      </c>
      <c r="I5" s="33"/>
      <c r="J5" s="33"/>
      <c r="K5" s="33"/>
      <c r="L5" s="248"/>
      <c r="M5" s="36" t="s">
        <v>149</v>
      </c>
      <c r="N5" s="36" t="s">
        <v>150</v>
      </c>
      <c r="O5" s="36" t="s">
        <v>151</v>
      </c>
      <c r="P5" s="36" t="s">
        <v>152</v>
      </c>
      <c r="Q5" s="36" t="s">
        <v>153</v>
      </c>
      <c r="R5" s="36" t="s">
        <v>154</v>
      </c>
      <c r="S5" s="36" t="s">
        <v>155</v>
      </c>
      <c r="T5" s="33"/>
      <c r="U5" s="33"/>
      <c r="V5" s="33"/>
    </row>
    <row r="6" spans="1:22" s="31" customFormat="1" ht="21" customHeight="1" x14ac:dyDescent="0.15">
      <c r="A6" s="37" t="s">
        <v>156</v>
      </c>
      <c r="B6" s="36">
        <f>C6-1</f>
        <v>70</v>
      </c>
      <c r="C6" s="36">
        <f>D6-2</f>
        <v>71</v>
      </c>
      <c r="D6" s="36">
        <v>73</v>
      </c>
      <c r="E6" s="36">
        <f>D6+2</f>
        <v>75</v>
      </c>
      <c r="F6" s="36">
        <f>E6+2</f>
        <v>77</v>
      </c>
      <c r="G6" s="36">
        <f>F6+1</f>
        <v>78</v>
      </c>
      <c r="H6" s="36">
        <f>G6+1</f>
        <v>79</v>
      </c>
      <c r="I6" s="33"/>
      <c r="J6" s="33"/>
      <c r="K6" s="33"/>
      <c r="L6" s="248"/>
      <c r="M6" s="33" t="s">
        <v>157</v>
      </c>
      <c r="N6" s="33" t="s">
        <v>158</v>
      </c>
      <c r="O6" s="33" t="s">
        <v>157</v>
      </c>
      <c r="P6" s="33" t="s">
        <v>157</v>
      </c>
      <c r="Q6" s="33" t="s">
        <v>157</v>
      </c>
      <c r="R6" s="33" t="s">
        <v>157</v>
      </c>
      <c r="S6" s="33" t="s">
        <v>159</v>
      </c>
      <c r="T6" s="33"/>
      <c r="U6" s="33"/>
      <c r="V6" s="33"/>
    </row>
    <row r="7" spans="1:22" s="31" customFormat="1" ht="21" customHeight="1" x14ac:dyDescent="0.15">
      <c r="A7" s="37" t="s">
        <v>160</v>
      </c>
      <c r="B7" s="36">
        <f>C7-1</f>
        <v>67.5</v>
      </c>
      <c r="C7" s="36">
        <f>D7-2</f>
        <v>68.5</v>
      </c>
      <c r="D7" s="36">
        <v>70.5</v>
      </c>
      <c r="E7" s="36">
        <f>D7+2</f>
        <v>72.5</v>
      </c>
      <c r="F7" s="36">
        <f>E7+2</f>
        <v>74.5</v>
      </c>
      <c r="G7" s="36">
        <f>F7+1</f>
        <v>75.5</v>
      </c>
      <c r="H7" s="36">
        <f>G7+1</f>
        <v>76.5</v>
      </c>
      <c r="I7" s="33"/>
      <c r="J7" s="33"/>
      <c r="K7" s="33"/>
      <c r="L7" s="248"/>
      <c r="M7" s="33" t="s">
        <v>161</v>
      </c>
      <c r="N7" s="33" t="s">
        <v>158</v>
      </c>
      <c r="O7" s="33" t="s">
        <v>162</v>
      </c>
      <c r="P7" s="33" t="s">
        <v>161</v>
      </c>
      <c r="Q7" s="33" t="s">
        <v>162</v>
      </c>
      <c r="R7" s="33" t="s">
        <v>161</v>
      </c>
      <c r="S7" s="33" t="s">
        <v>161</v>
      </c>
      <c r="T7" s="33"/>
      <c r="U7" s="33"/>
      <c r="V7" s="33"/>
    </row>
    <row r="8" spans="1:22" s="31" customFormat="1" ht="21" customHeight="1" x14ac:dyDescent="0.15">
      <c r="A8" s="37" t="s">
        <v>163</v>
      </c>
      <c r="B8" s="36">
        <f t="shared" ref="B8:B10" si="0">C8-4</f>
        <v>104</v>
      </c>
      <c r="C8" s="36">
        <f t="shared" ref="C8:C10" si="1">D8-4</f>
        <v>108</v>
      </c>
      <c r="D8" s="36">
        <v>112</v>
      </c>
      <c r="E8" s="36">
        <f t="shared" ref="E8:E10" si="2">D8+4</f>
        <v>116</v>
      </c>
      <c r="F8" s="36">
        <f>E8+4</f>
        <v>120</v>
      </c>
      <c r="G8" s="36">
        <f t="shared" ref="G8:G10" si="3">F8+6</f>
        <v>126</v>
      </c>
      <c r="H8" s="36">
        <f>G8+6</f>
        <v>132</v>
      </c>
      <c r="I8" s="33"/>
      <c r="J8" s="33"/>
      <c r="K8" s="33"/>
      <c r="L8" s="248"/>
      <c r="M8" s="33" t="s">
        <v>164</v>
      </c>
      <c r="N8" s="33" t="s">
        <v>158</v>
      </c>
      <c r="O8" s="33" t="s">
        <v>158</v>
      </c>
      <c r="P8" s="33" t="s">
        <v>164</v>
      </c>
      <c r="Q8" s="33" t="s">
        <v>158</v>
      </c>
      <c r="R8" s="33" t="s">
        <v>164</v>
      </c>
      <c r="S8" s="33" t="s">
        <v>158</v>
      </c>
      <c r="T8" s="33"/>
      <c r="U8" s="33"/>
      <c r="V8" s="33"/>
    </row>
    <row r="9" spans="1:22" s="31" customFormat="1" ht="21" customHeight="1" x14ac:dyDescent="0.15">
      <c r="A9" s="37" t="s">
        <v>165</v>
      </c>
      <c r="B9" s="36">
        <f t="shared" si="0"/>
        <v>98</v>
      </c>
      <c r="C9" s="36">
        <f t="shared" si="1"/>
        <v>102</v>
      </c>
      <c r="D9" s="36">
        <v>106</v>
      </c>
      <c r="E9" s="36">
        <f t="shared" si="2"/>
        <v>110</v>
      </c>
      <c r="F9" s="36">
        <f>E9+5</f>
        <v>115</v>
      </c>
      <c r="G9" s="36">
        <f t="shared" si="3"/>
        <v>121</v>
      </c>
      <c r="H9" s="36">
        <f>G9+7</f>
        <v>128</v>
      </c>
      <c r="I9" s="33"/>
      <c r="J9" s="33"/>
      <c r="K9" s="33"/>
      <c r="L9" s="248"/>
      <c r="M9" s="33" t="s">
        <v>158</v>
      </c>
      <c r="N9" s="33" t="s">
        <v>158</v>
      </c>
      <c r="O9" s="33" t="s">
        <v>158</v>
      </c>
      <c r="P9" s="33" t="s">
        <v>158</v>
      </c>
      <c r="Q9" s="33" t="s">
        <v>158</v>
      </c>
      <c r="R9" s="33" t="s">
        <v>158</v>
      </c>
      <c r="S9" s="33" t="s">
        <v>158</v>
      </c>
      <c r="T9" s="33"/>
      <c r="U9" s="33"/>
      <c r="V9" s="33"/>
    </row>
    <row r="10" spans="1:22" s="31" customFormat="1" ht="21" customHeight="1" x14ac:dyDescent="0.15">
      <c r="A10" s="37" t="s">
        <v>166</v>
      </c>
      <c r="B10" s="36">
        <f t="shared" si="0"/>
        <v>100</v>
      </c>
      <c r="C10" s="36">
        <f t="shared" si="1"/>
        <v>104</v>
      </c>
      <c r="D10" s="36">
        <v>108</v>
      </c>
      <c r="E10" s="36">
        <f t="shared" si="2"/>
        <v>112</v>
      </c>
      <c r="F10" s="36">
        <f>E10+5</f>
        <v>117</v>
      </c>
      <c r="G10" s="36">
        <f t="shared" si="3"/>
        <v>123</v>
      </c>
      <c r="H10" s="36">
        <f>G10+7</f>
        <v>130</v>
      </c>
      <c r="I10" s="33"/>
      <c r="J10" s="33"/>
      <c r="K10" s="33"/>
      <c r="L10" s="248"/>
      <c r="M10" s="33" t="s">
        <v>158</v>
      </c>
      <c r="N10" s="33" t="s">
        <v>158</v>
      </c>
      <c r="O10" s="33" t="s">
        <v>158</v>
      </c>
      <c r="P10" s="33" t="s">
        <v>158</v>
      </c>
      <c r="Q10" s="33" t="s">
        <v>158</v>
      </c>
      <c r="R10" s="33" t="s">
        <v>158</v>
      </c>
      <c r="S10" s="33" t="s">
        <v>158</v>
      </c>
      <c r="T10" s="33"/>
      <c r="U10" s="33"/>
      <c r="V10" s="33"/>
    </row>
    <row r="11" spans="1:22" s="31" customFormat="1" ht="21" customHeight="1" x14ac:dyDescent="0.15">
      <c r="A11" s="37" t="s">
        <v>167</v>
      </c>
      <c r="B11" s="36">
        <f>C11-1.2</f>
        <v>45.599999999999994</v>
      </c>
      <c r="C11" s="36">
        <f>D11-1.2</f>
        <v>46.8</v>
      </c>
      <c r="D11" s="36">
        <v>48</v>
      </c>
      <c r="E11" s="36">
        <f>D11+1.2</f>
        <v>49.2</v>
      </c>
      <c r="F11" s="36">
        <f>E11+1.2</f>
        <v>50.400000000000006</v>
      </c>
      <c r="G11" s="36">
        <f>F11+1.4</f>
        <v>51.800000000000004</v>
      </c>
      <c r="H11" s="36">
        <f>G11+1.4</f>
        <v>53.2</v>
      </c>
      <c r="I11" s="33"/>
      <c r="J11" s="33"/>
      <c r="K11" s="33"/>
      <c r="L11" s="248"/>
      <c r="M11" s="33" t="s">
        <v>168</v>
      </c>
      <c r="N11" s="33" t="s">
        <v>169</v>
      </c>
      <c r="O11" s="33" t="s">
        <v>169</v>
      </c>
      <c r="P11" s="33" t="s">
        <v>168</v>
      </c>
      <c r="Q11" s="33" t="s">
        <v>169</v>
      </c>
      <c r="R11" s="33" t="s">
        <v>168</v>
      </c>
      <c r="S11" s="33" t="s">
        <v>170</v>
      </c>
      <c r="T11" s="33"/>
      <c r="U11" s="33"/>
      <c r="V11" s="33"/>
    </row>
    <row r="12" spans="1:22" s="31" customFormat="1" ht="21" customHeight="1" x14ac:dyDescent="0.15">
      <c r="A12" s="37" t="s">
        <v>171</v>
      </c>
      <c r="B12" s="36">
        <f>C12-1</f>
        <v>51</v>
      </c>
      <c r="C12" s="36">
        <f>D12-1</f>
        <v>52</v>
      </c>
      <c r="D12" s="36">
        <v>53</v>
      </c>
      <c r="E12" s="36">
        <f>D12+1</f>
        <v>54</v>
      </c>
      <c r="F12" s="36">
        <f>E12+1</f>
        <v>55</v>
      </c>
      <c r="G12" s="36">
        <f>F12+1.5</f>
        <v>56.5</v>
      </c>
      <c r="H12" s="36">
        <f>G12+1.5</f>
        <v>58</v>
      </c>
      <c r="I12" s="33"/>
      <c r="J12" s="33"/>
      <c r="K12" s="33"/>
      <c r="L12" s="248"/>
      <c r="M12" s="33" t="s">
        <v>172</v>
      </c>
      <c r="N12" s="33" t="s">
        <v>173</v>
      </c>
      <c r="O12" s="33" t="s">
        <v>158</v>
      </c>
      <c r="P12" s="33" t="s">
        <v>172</v>
      </c>
      <c r="Q12" s="33" t="s">
        <v>158</v>
      </c>
      <c r="R12" s="33" t="s">
        <v>172</v>
      </c>
      <c r="S12" s="33" t="s">
        <v>158</v>
      </c>
      <c r="T12" s="33"/>
      <c r="U12" s="33"/>
      <c r="V12" s="33"/>
    </row>
    <row r="13" spans="1:22" s="31" customFormat="1" ht="21" customHeight="1" x14ac:dyDescent="0.15">
      <c r="A13" s="37" t="s">
        <v>174</v>
      </c>
      <c r="B13" s="36">
        <f>C13-0.6</f>
        <v>60.199999999999996</v>
      </c>
      <c r="C13" s="36">
        <f>D13-1.2</f>
        <v>60.8</v>
      </c>
      <c r="D13" s="36">
        <v>62</v>
      </c>
      <c r="E13" s="36">
        <f>D13+1.2</f>
        <v>63.2</v>
      </c>
      <c r="F13" s="36">
        <f>E13+1.2</f>
        <v>64.400000000000006</v>
      </c>
      <c r="G13" s="36">
        <f>F13+0.6</f>
        <v>65</v>
      </c>
      <c r="H13" s="36">
        <f>G13+0.6</f>
        <v>65.599999999999994</v>
      </c>
      <c r="I13" s="45"/>
      <c r="J13" s="33"/>
      <c r="K13" s="33"/>
      <c r="L13" s="248"/>
      <c r="M13" s="33" t="s">
        <v>175</v>
      </c>
      <c r="N13" s="33" t="s">
        <v>176</v>
      </c>
      <c r="O13" s="33" t="s">
        <v>176</v>
      </c>
      <c r="P13" s="33" t="s">
        <v>175</v>
      </c>
      <c r="Q13" s="33" t="s">
        <v>176</v>
      </c>
      <c r="R13" s="33" t="s">
        <v>175</v>
      </c>
      <c r="S13" s="33" t="s">
        <v>176</v>
      </c>
      <c r="T13" s="33"/>
      <c r="U13" s="33"/>
      <c r="V13" s="33"/>
    </row>
    <row r="14" spans="1:22" s="31" customFormat="1" ht="21" customHeight="1" x14ac:dyDescent="0.15">
      <c r="A14" s="37" t="s">
        <v>177</v>
      </c>
      <c r="B14" s="36">
        <f>C14-0.7</f>
        <v>20.6</v>
      </c>
      <c r="C14" s="36">
        <f>D14-0.7</f>
        <v>21.3</v>
      </c>
      <c r="D14" s="36">
        <v>22</v>
      </c>
      <c r="E14" s="36">
        <f>D14+0.7</f>
        <v>22.7</v>
      </c>
      <c r="F14" s="36">
        <f>E14+0.7</f>
        <v>23.4</v>
      </c>
      <c r="G14" s="36">
        <f>F14+0.95</f>
        <v>24.349999999999998</v>
      </c>
      <c r="H14" s="36">
        <f>G14+0.95</f>
        <v>25.299999999999997</v>
      </c>
      <c r="I14" s="45"/>
      <c r="J14" s="33"/>
      <c r="K14" s="33"/>
      <c r="L14" s="248"/>
      <c r="M14" s="33" t="s">
        <v>159</v>
      </c>
      <c r="N14" s="33" t="s">
        <v>158</v>
      </c>
      <c r="O14" s="33" t="s">
        <v>176</v>
      </c>
      <c r="P14" s="33" t="s">
        <v>159</v>
      </c>
      <c r="Q14" s="33" t="s">
        <v>176</v>
      </c>
      <c r="R14" s="33" t="s">
        <v>159</v>
      </c>
      <c r="S14" s="33" t="s">
        <v>175</v>
      </c>
      <c r="T14" s="33"/>
      <c r="U14" s="33"/>
      <c r="V14" s="33"/>
    </row>
    <row r="15" spans="1:22" s="31" customFormat="1" ht="21" customHeight="1" x14ac:dyDescent="0.15">
      <c r="A15" s="37" t="s">
        <v>178</v>
      </c>
      <c r="B15" s="36">
        <f>C15-0.6</f>
        <v>16.799999999999997</v>
      </c>
      <c r="C15" s="36">
        <f>D15-0.6</f>
        <v>17.399999999999999</v>
      </c>
      <c r="D15" s="36">
        <v>18</v>
      </c>
      <c r="E15" s="36">
        <f>D15+0.6</f>
        <v>18.600000000000001</v>
      </c>
      <c r="F15" s="36">
        <f>E15+0.6</f>
        <v>19.200000000000003</v>
      </c>
      <c r="G15" s="36">
        <f>F15+0.95</f>
        <v>20.150000000000002</v>
      </c>
      <c r="H15" s="36">
        <f>G15+0.95</f>
        <v>21.1</v>
      </c>
      <c r="I15" s="45"/>
      <c r="J15" s="33"/>
      <c r="K15" s="33"/>
      <c r="L15" s="248"/>
      <c r="M15" s="33" t="s">
        <v>158</v>
      </c>
      <c r="N15" s="33" t="s">
        <v>158</v>
      </c>
      <c r="O15" s="33" t="s">
        <v>158</v>
      </c>
      <c r="P15" s="33" t="s">
        <v>158</v>
      </c>
      <c r="Q15" s="33" t="s">
        <v>158</v>
      </c>
      <c r="R15" s="33" t="s">
        <v>158</v>
      </c>
      <c r="S15" s="33" t="s">
        <v>158</v>
      </c>
      <c r="T15" s="33"/>
      <c r="U15" s="33"/>
      <c r="V15" s="33"/>
    </row>
    <row r="16" spans="1:22" s="31" customFormat="1" ht="21" customHeight="1" x14ac:dyDescent="0.15">
      <c r="A16" s="37" t="s">
        <v>179</v>
      </c>
      <c r="B16" s="36">
        <f>C16-0.4</f>
        <v>12.2</v>
      </c>
      <c r="C16" s="36">
        <f>D16-0.4</f>
        <v>12.6</v>
      </c>
      <c r="D16" s="36">
        <v>13</v>
      </c>
      <c r="E16" s="36">
        <f>D16+0.4</f>
        <v>13.4</v>
      </c>
      <c r="F16" s="36">
        <f>E16+0.4</f>
        <v>13.8</v>
      </c>
      <c r="G16" s="36">
        <f>F16+0.6</f>
        <v>14.4</v>
      </c>
      <c r="H16" s="36">
        <f>G16+0.6</f>
        <v>15</v>
      </c>
      <c r="I16" s="45"/>
      <c r="J16" s="33"/>
      <c r="K16" s="33"/>
      <c r="L16" s="248"/>
      <c r="M16" s="33" t="s">
        <v>158</v>
      </c>
      <c r="N16" s="33" t="s">
        <v>158</v>
      </c>
      <c r="O16" s="33" t="s">
        <v>158</v>
      </c>
      <c r="P16" s="33" t="s">
        <v>158</v>
      </c>
      <c r="Q16" s="33" t="s">
        <v>158</v>
      </c>
      <c r="R16" s="33" t="s">
        <v>158</v>
      </c>
      <c r="S16" s="33" t="s">
        <v>158</v>
      </c>
      <c r="T16" s="33"/>
      <c r="U16" s="33"/>
      <c r="V16" s="33"/>
    </row>
    <row r="17" spans="1:22" s="31" customFormat="1" ht="21" customHeight="1" x14ac:dyDescent="0.15">
      <c r="A17" s="37" t="s">
        <v>180</v>
      </c>
      <c r="B17" s="36">
        <f>C17</f>
        <v>11.5</v>
      </c>
      <c r="C17" s="36">
        <f>D17</f>
        <v>11.5</v>
      </c>
      <c r="D17" s="36">
        <v>11.5</v>
      </c>
      <c r="E17" s="36">
        <f t="shared" ref="E17:H17" si="4">D17</f>
        <v>11.5</v>
      </c>
      <c r="F17" s="36">
        <f t="shared" si="4"/>
        <v>11.5</v>
      </c>
      <c r="G17" s="36">
        <f t="shared" si="4"/>
        <v>11.5</v>
      </c>
      <c r="H17" s="36">
        <f t="shared" si="4"/>
        <v>11.5</v>
      </c>
      <c r="I17" s="45"/>
      <c r="J17" s="45"/>
      <c r="K17" s="33"/>
      <c r="L17" s="248"/>
      <c r="M17" s="33" t="s">
        <v>158</v>
      </c>
      <c r="N17" s="33" t="s">
        <v>158</v>
      </c>
      <c r="O17" s="33" t="s">
        <v>158</v>
      </c>
      <c r="P17" s="33" t="s">
        <v>158</v>
      </c>
      <c r="Q17" s="33" t="s">
        <v>158</v>
      </c>
      <c r="R17" s="33" t="s">
        <v>158</v>
      </c>
      <c r="S17" s="33" t="s">
        <v>158</v>
      </c>
      <c r="T17" s="33"/>
      <c r="U17" s="33"/>
      <c r="V17" s="33"/>
    </row>
    <row r="18" spans="1:22" s="31" customFormat="1" ht="21" customHeight="1" x14ac:dyDescent="0.15">
      <c r="A18" s="37" t="s">
        <v>181</v>
      </c>
      <c r="B18" s="36">
        <f>D18-1</f>
        <v>18</v>
      </c>
      <c r="C18" s="36">
        <v>18</v>
      </c>
      <c r="D18" s="36" t="s">
        <v>182</v>
      </c>
      <c r="E18" s="36">
        <v>19</v>
      </c>
      <c r="F18" s="36">
        <v>20</v>
      </c>
      <c r="G18" s="36">
        <v>20</v>
      </c>
      <c r="H18" s="36">
        <v>20</v>
      </c>
      <c r="I18" s="33"/>
      <c r="J18" s="33"/>
      <c r="K18" s="33"/>
      <c r="L18" s="248"/>
      <c r="M18" s="33" t="s">
        <v>183</v>
      </c>
      <c r="N18" s="33" t="s">
        <v>176</v>
      </c>
      <c r="O18" s="33" t="s">
        <v>176</v>
      </c>
      <c r="P18" s="33" t="s">
        <v>183</v>
      </c>
      <c r="Q18" s="33" t="s">
        <v>176</v>
      </c>
      <c r="R18" s="33" t="s">
        <v>183</v>
      </c>
      <c r="S18" s="33" t="s">
        <v>176</v>
      </c>
      <c r="T18" s="33"/>
      <c r="U18" s="33"/>
      <c r="V18" s="33"/>
    </row>
    <row r="19" spans="1:22" s="31" customFormat="1" ht="21" customHeight="1" x14ac:dyDescent="0.15">
      <c r="A19" s="37" t="s">
        <v>184</v>
      </c>
      <c r="B19" s="36">
        <v>13.5</v>
      </c>
      <c r="C19" s="36">
        <v>13.5</v>
      </c>
      <c r="D19" s="36">
        <v>14.5</v>
      </c>
      <c r="E19" s="36">
        <v>14.5</v>
      </c>
      <c r="F19" s="36">
        <v>15.5</v>
      </c>
      <c r="G19" s="36">
        <v>15.5</v>
      </c>
      <c r="H19" s="36">
        <v>15.5</v>
      </c>
      <c r="I19" s="45"/>
      <c r="J19" s="33"/>
      <c r="K19" s="33"/>
      <c r="L19" s="248"/>
      <c r="M19" s="33" t="s">
        <v>159</v>
      </c>
      <c r="N19" s="33" t="s">
        <v>158</v>
      </c>
      <c r="O19" s="33" t="s">
        <v>176</v>
      </c>
      <c r="P19" s="33" t="s">
        <v>159</v>
      </c>
      <c r="Q19" s="33" t="s">
        <v>176</v>
      </c>
      <c r="R19" s="33" t="s">
        <v>159</v>
      </c>
      <c r="S19" s="33" t="s">
        <v>175</v>
      </c>
      <c r="T19" s="33"/>
      <c r="U19" s="33"/>
      <c r="V19" s="33"/>
    </row>
    <row r="20" spans="1:22" s="31" customFormat="1" ht="21" customHeight="1" x14ac:dyDescent="0.15">
      <c r="A20" s="37" t="s">
        <v>185</v>
      </c>
      <c r="B20" s="36">
        <f>C20-0.5</f>
        <v>35</v>
      </c>
      <c r="C20" s="36">
        <f>D20-0.5</f>
        <v>35.5</v>
      </c>
      <c r="D20" s="36">
        <v>36</v>
      </c>
      <c r="E20" s="36">
        <f t="shared" ref="E20:G20" si="5">D20+0.5</f>
        <v>36.5</v>
      </c>
      <c r="F20" s="36">
        <f t="shared" si="5"/>
        <v>37</v>
      </c>
      <c r="G20" s="36">
        <f t="shared" si="5"/>
        <v>37.5</v>
      </c>
      <c r="H20" s="36">
        <f>G20</f>
        <v>37.5</v>
      </c>
      <c r="I20" s="45"/>
      <c r="J20" s="33"/>
      <c r="K20" s="33"/>
      <c r="L20" s="248"/>
      <c r="M20" s="33" t="s">
        <v>158</v>
      </c>
      <c r="N20" s="33" t="s">
        <v>158</v>
      </c>
      <c r="O20" s="33" t="s">
        <v>158</v>
      </c>
      <c r="P20" s="33" t="s">
        <v>158</v>
      </c>
      <c r="Q20" s="33" t="s">
        <v>158</v>
      </c>
      <c r="R20" s="33" t="s">
        <v>158</v>
      </c>
      <c r="S20" s="33" t="s">
        <v>158</v>
      </c>
      <c r="T20" s="33"/>
      <c r="U20" s="33"/>
      <c r="V20" s="33"/>
    </row>
    <row r="21" spans="1:22" s="31" customFormat="1" ht="21" customHeight="1" x14ac:dyDescent="0.15">
      <c r="A21" s="37" t="s">
        <v>186</v>
      </c>
      <c r="B21" s="36">
        <f>C21-0.5</f>
        <v>24.5</v>
      </c>
      <c r="C21" s="36">
        <f>D21-0.5</f>
        <v>25</v>
      </c>
      <c r="D21" s="36">
        <v>25.5</v>
      </c>
      <c r="E21" s="36">
        <f>D21+0.5</f>
        <v>26</v>
      </c>
      <c r="F21" s="36">
        <f>E21+0.5</f>
        <v>26.5</v>
      </c>
      <c r="G21" s="36">
        <f>F21+0.75</f>
        <v>27.25</v>
      </c>
      <c r="H21" s="36">
        <f>G21</f>
        <v>27.25</v>
      </c>
      <c r="I21" s="33"/>
      <c r="J21" s="33"/>
      <c r="K21" s="33"/>
      <c r="L21" s="248"/>
      <c r="M21" s="33" t="s">
        <v>172</v>
      </c>
      <c r="N21" s="33" t="s">
        <v>173</v>
      </c>
      <c r="O21" s="33" t="s">
        <v>158</v>
      </c>
      <c r="P21" s="33" t="s">
        <v>172</v>
      </c>
      <c r="Q21" s="33" t="s">
        <v>158</v>
      </c>
      <c r="R21" s="33" t="s">
        <v>172</v>
      </c>
      <c r="S21" s="33" t="s">
        <v>158</v>
      </c>
      <c r="T21" s="33"/>
      <c r="U21" s="33"/>
      <c r="V21" s="33"/>
    </row>
    <row r="22" spans="1:22" ht="29.1" customHeight="1" x14ac:dyDescent="0.15">
      <c r="A22" s="38"/>
      <c r="B22" s="39"/>
      <c r="C22" s="40"/>
      <c r="D22" s="40"/>
      <c r="E22" s="40"/>
      <c r="F22" s="40"/>
      <c r="G22" s="40"/>
      <c r="H22" s="40"/>
      <c r="I22" s="46"/>
      <c r="J22" s="46"/>
      <c r="K22" s="47"/>
      <c r="L22" s="249"/>
      <c r="M22" s="39"/>
      <c r="N22" s="40"/>
      <c r="O22" s="40"/>
      <c r="P22" s="40"/>
      <c r="Q22" s="40"/>
      <c r="R22" s="40"/>
      <c r="S22" s="40"/>
      <c r="T22" s="46"/>
      <c r="U22" s="46"/>
      <c r="V22" s="47"/>
    </row>
    <row r="23" spans="1:22" ht="14.25" x14ac:dyDescent="0.15">
      <c r="A23" s="41" t="s">
        <v>121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</row>
    <row r="24" spans="1:22" ht="14.25" x14ac:dyDescent="0.15">
      <c r="A24" s="32" t="s">
        <v>187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</row>
    <row r="25" spans="1:22" ht="14.25" x14ac:dyDescent="0.1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1" t="s">
        <v>188</v>
      </c>
      <c r="N25" s="244">
        <v>45108</v>
      </c>
      <c r="O25" s="244"/>
      <c r="P25" s="48"/>
      <c r="Q25" s="48"/>
      <c r="R25" s="48"/>
      <c r="S25" s="41" t="s">
        <v>189</v>
      </c>
      <c r="T25" s="41"/>
      <c r="U25" s="41" t="s">
        <v>190</v>
      </c>
      <c r="V25" s="32" t="s">
        <v>191</v>
      </c>
    </row>
  </sheetData>
  <mergeCells count="9">
    <mergeCell ref="N25:O25"/>
    <mergeCell ref="A3:A5"/>
    <mergeCell ref="L2:L22"/>
    <mergeCell ref="A1:V1"/>
    <mergeCell ref="B2:C2"/>
    <mergeCell ref="I2:K2"/>
    <mergeCell ref="N2:V2"/>
    <mergeCell ref="B3:K3"/>
    <mergeCell ref="M3:V3"/>
  </mergeCells>
  <phoneticPr fontId="37" type="noConversion"/>
  <pageMargins left="0.16111111111111101" right="0.16111111111111101" top="0.21249999999999999" bottom="0.21249999999999999" header="0.5" footer="0.5"/>
  <pageSetup paperSize="9" scale="7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K52"/>
  <sheetViews>
    <sheetView view="pageBreakPreview" zoomScale="110" zoomScaleNormal="110" workbookViewId="0">
      <selection activeCell="H52" sqref="H52:I52"/>
    </sheetView>
  </sheetViews>
  <sheetFormatPr defaultColWidth="10" defaultRowHeight="16.5" customHeight="1" x14ac:dyDescent="0.15"/>
  <cols>
    <col min="1" max="1" width="10.875" style="86" customWidth="1"/>
    <col min="2" max="16384" width="10" style="86"/>
  </cols>
  <sheetData>
    <row r="1" spans="1:11" ht="22.5" customHeight="1" x14ac:dyDescent="0.15">
      <c r="A1" s="259" t="s">
        <v>192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1" ht="17.25" customHeight="1" x14ac:dyDescent="0.15">
      <c r="A2" s="87" t="s">
        <v>53</v>
      </c>
      <c r="B2" s="174" t="s">
        <v>54</v>
      </c>
      <c r="C2" s="174"/>
      <c r="D2" s="175" t="s">
        <v>55</v>
      </c>
      <c r="E2" s="175"/>
      <c r="F2" s="174" t="s">
        <v>56</v>
      </c>
      <c r="G2" s="174"/>
      <c r="H2" s="88" t="s">
        <v>57</v>
      </c>
      <c r="I2" s="176" t="s">
        <v>356</v>
      </c>
      <c r="J2" s="176"/>
      <c r="K2" s="177"/>
    </row>
    <row r="3" spans="1:11" ht="16.5" customHeight="1" x14ac:dyDescent="0.15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spans="1:11" ht="16.5" customHeight="1" x14ac:dyDescent="0.15">
      <c r="A4" s="91" t="s">
        <v>62</v>
      </c>
      <c r="B4" s="184" t="s">
        <v>354</v>
      </c>
      <c r="C4" s="185"/>
      <c r="D4" s="186" t="s">
        <v>64</v>
      </c>
      <c r="E4" s="187"/>
      <c r="F4" s="188">
        <v>45132</v>
      </c>
      <c r="G4" s="189"/>
      <c r="H4" s="186" t="s">
        <v>193</v>
      </c>
      <c r="I4" s="187"/>
      <c r="J4" s="56" t="s">
        <v>66</v>
      </c>
      <c r="K4" s="57" t="s">
        <v>67</v>
      </c>
    </row>
    <row r="5" spans="1:11" ht="16.5" customHeight="1" x14ac:dyDescent="0.15">
      <c r="A5" s="93" t="s">
        <v>68</v>
      </c>
      <c r="B5" s="184" t="s">
        <v>357</v>
      </c>
      <c r="C5" s="185"/>
      <c r="D5" s="186" t="s">
        <v>194</v>
      </c>
      <c r="E5" s="187"/>
      <c r="F5" s="260"/>
      <c r="G5" s="261"/>
      <c r="H5" s="186" t="s">
        <v>195</v>
      </c>
      <c r="I5" s="187"/>
      <c r="J5" s="56" t="s">
        <v>66</v>
      </c>
      <c r="K5" s="57" t="s">
        <v>67</v>
      </c>
    </row>
    <row r="6" spans="1:11" ht="16.5" customHeight="1" x14ac:dyDescent="0.15">
      <c r="A6" s="91" t="s">
        <v>72</v>
      </c>
      <c r="B6" s="94">
        <v>1</v>
      </c>
      <c r="C6" s="95">
        <v>7</v>
      </c>
      <c r="D6" s="186" t="s">
        <v>196</v>
      </c>
      <c r="E6" s="187"/>
      <c r="F6" s="260"/>
      <c r="G6" s="261"/>
      <c r="H6" s="262" t="s">
        <v>197</v>
      </c>
      <c r="I6" s="263"/>
      <c r="J6" s="263"/>
      <c r="K6" s="264"/>
    </row>
    <row r="7" spans="1:11" ht="16.5" customHeight="1" x14ac:dyDescent="0.15">
      <c r="A7" s="91" t="s">
        <v>75</v>
      </c>
      <c r="B7" s="190">
        <v>2307</v>
      </c>
      <c r="C7" s="191"/>
      <c r="D7" s="91" t="s">
        <v>198</v>
      </c>
      <c r="E7" s="92"/>
      <c r="F7" s="260"/>
      <c r="G7" s="261"/>
      <c r="H7" s="265"/>
      <c r="I7" s="184"/>
      <c r="J7" s="184"/>
      <c r="K7" s="185"/>
    </row>
    <row r="8" spans="1:11" ht="27.75" customHeight="1" x14ac:dyDescent="0.15">
      <c r="A8" s="98" t="s">
        <v>78</v>
      </c>
      <c r="B8" s="192" t="s">
        <v>376</v>
      </c>
      <c r="C8" s="193"/>
      <c r="D8" s="194" t="s">
        <v>79</v>
      </c>
      <c r="E8" s="195"/>
      <c r="F8" s="266">
        <v>45133</v>
      </c>
      <c r="G8" s="267"/>
      <c r="H8" s="194"/>
      <c r="I8" s="195"/>
      <c r="J8" s="195"/>
      <c r="K8" s="202"/>
    </row>
    <row r="9" spans="1:11" ht="16.5" customHeight="1" x14ac:dyDescent="0.15">
      <c r="A9" s="268" t="s">
        <v>199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spans="1:11" ht="16.5" customHeight="1" x14ac:dyDescent="0.15">
      <c r="A10" s="99" t="s">
        <v>83</v>
      </c>
      <c r="B10" s="100" t="s">
        <v>84</v>
      </c>
      <c r="C10" s="101" t="s">
        <v>85</v>
      </c>
      <c r="D10" s="102"/>
      <c r="E10" s="103" t="s">
        <v>88</v>
      </c>
      <c r="F10" s="100" t="s">
        <v>84</v>
      </c>
      <c r="G10" s="101" t="s">
        <v>85</v>
      </c>
      <c r="H10" s="100"/>
      <c r="I10" s="103" t="s">
        <v>86</v>
      </c>
      <c r="J10" s="100" t="s">
        <v>84</v>
      </c>
      <c r="K10" s="112" t="s">
        <v>85</v>
      </c>
    </row>
    <row r="11" spans="1:11" ht="16.5" customHeight="1" x14ac:dyDescent="0.15">
      <c r="A11" s="93" t="s">
        <v>89</v>
      </c>
      <c r="B11" s="104" t="s">
        <v>84</v>
      </c>
      <c r="C11" s="56" t="s">
        <v>85</v>
      </c>
      <c r="D11" s="105"/>
      <c r="E11" s="106" t="s">
        <v>91</v>
      </c>
      <c r="F11" s="104" t="s">
        <v>84</v>
      </c>
      <c r="G11" s="56" t="s">
        <v>85</v>
      </c>
      <c r="H11" s="104"/>
      <c r="I11" s="106" t="s">
        <v>96</v>
      </c>
      <c r="J11" s="104" t="s">
        <v>84</v>
      </c>
      <c r="K11" s="57" t="s">
        <v>85</v>
      </c>
    </row>
    <row r="12" spans="1:11" ht="16.5" customHeight="1" x14ac:dyDescent="0.15">
      <c r="A12" s="194" t="s">
        <v>121</v>
      </c>
      <c r="B12" s="195"/>
      <c r="C12" s="195"/>
      <c r="D12" s="195"/>
      <c r="E12" s="195"/>
      <c r="F12" s="195"/>
      <c r="G12" s="195"/>
      <c r="H12" s="195"/>
      <c r="I12" s="195"/>
      <c r="J12" s="195"/>
      <c r="K12" s="202"/>
    </row>
    <row r="13" spans="1:11" ht="16.5" customHeight="1" x14ac:dyDescent="0.15">
      <c r="A13" s="269" t="s">
        <v>200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</row>
    <row r="14" spans="1:11" ht="16.5" customHeight="1" x14ac:dyDescent="0.15">
      <c r="A14" s="270"/>
      <c r="B14" s="271"/>
      <c r="C14" s="271"/>
      <c r="D14" s="271"/>
      <c r="E14" s="271"/>
      <c r="F14" s="271"/>
      <c r="G14" s="271"/>
      <c r="H14" s="271"/>
      <c r="I14" s="272"/>
      <c r="J14" s="272"/>
      <c r="K14" s="273"/>
    </row>
    <row r="15" spans="1:11" ht="16.5" customHeight="1" x14ac:dyDescent="0.15">
      <c r="A15" s="274"/>
      <c r="B15" s="275"/>
      <c r="C15" s="275"/>
      <c r="D15" s="276"/>
      <c r="E15" s="277"/>
      <c r="F15" s="275"/>
      <c r="G15" s="275"/>
      <c r="H15" s="276"/>
      <c r="I15" s="278"/>
      <c r="J15" s="279"/>
      <c r="K15" s="280"/>
    </row>
    <row r="16" spans="1:11" ht="16.5" customHeight="1" x14ac:dyDescent="0.15">
      <c r="A16" s="281"/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 ht="16.5" customHeight="1" x14ac:dyDescent="0.15">
      <c r="A17" s="269" t="s">
        <v>201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</row>
    <row r="18" spans="1:11" ht="16.5" customHeight="1" x14ac:dyDescent="0.15">
      <c r="A18" s="270"/>
      <c r="B18" s="271"/>
      <c r="C18" s="271"/>
      <c r="D18" s="271"/>
      <c r="E18" s="271"/>
      <c r="F18" s="271"/>
      <c r="G18" s="271"/>
      <c r="H18" s="271"/>
      <c r="I18" s="272"/>
      <c r="J18" s="272"/>
      <c r="K18" s="273"/>
    </row>
    <row r="19" spans="1:11" ht="16.5" customHeight="1" x14ac:dyDescent="0.15">
      <c r="A19" s="274"/>
      <c r="B19" s="275"/>
      <c r="C19" s="275"/>
      <c r="D19" s="276"/>
      <c r="E19" s="277"/>
      <c r="F19" s="275"/>
      <c r="G19" s="275"/>
      <c r="H19" s="276"/>
      <c r="I19" s="278"/>
      <c r="J19" s="279"/>
      <c r="K19" s="280"/>
    </row>
    <row r="20" spans="1:11" ht="16.5" customHeight="1" x14ac:dyDescent="0.15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spans="1:11" ht="16.5" customHeight="1" x14ac:dyDescent="0.15">
      <c r="A21" s="284" t="s">
        <v>118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</row>
    <row r="22" spans="1:11" ht="16.5" customHeight="1" x14ac:dyDescent="0.15">
      <c r="A22" s="285" t="s">
        <v>119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ht="16.5" customHeight="1" x14ac:dyDescent="0.15">
      <c r="A23" s="221" t="s">
        <v>120</v>
      </c>
      <c r="B23" s="222"/>
      <c r="C23" s="56" t="s">
        <v>66</v>
      </c>
      <c r="D23" s="56" t="s">
        <v>67</v>
      </c>
      <c r="E23" s="288"/>
      <c r="F23" s="288"/>
      <c r="G23" s="288"/>
      <c r="H23" s="288"/>
      <c r="I23" s="288"/>
      <c r="J23" s="288"/>
      <c r="K23" s="289"/>
    </row>
    <row r="24" spans="1:11" ht="16.5" customHeight="1" x14ac:dyDescent="0.15">
      <c r="A24" s="290" t="s">
        <v>202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2"/>
    </row>
    <row r="25" spans="1:11" ht="16.5" customHeight="1" x14ac:dyDescent="0.15">
      <c r="A25" s="293"/>
      <c r="B25" s="294"/>
      <c r="C25" s="294"/>
      <c r="D25" s="294"/>
      <c r="E25" s="294"/>
      <c r="F25" s="294"/>
      <c r="G25" s="294"/>
      <c r="H25" s="294"/>
      <c r="I25" s="294"/>
      <c r="J25" s="294"/>
      <c r="K25" s="295"/>
    </row>
    <row r="26" spans="1:11" ht="16.5" customHeight="1" x14ac:dyDescent="0.15">
      <c r="A26" s="268" t="s">
        <v>128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</row>
    <row r="27" spans="1:11" ht="16.5" customHeight="1" x14ac:dyDescent="0.15">
      <c r="A27" s="89" t="s">
        <v>129</v>
      </c>
      <c r="B27" s="101" t="s">
        <v>94</v>
      </c>
      <c r="C27" s="101" t="s">
        <v>95</v>
      </c>
      <c r="D27" s="101" t="s">
        <v>87</v>
      </c>
      <c r="E27" s="90" t="s">
        <v>130</v>
      </c>
      <c r="F27" s="101" t="s">
        <v>94</v>
      </c>
      <c r="G27" s="101" t="s">
        <v>95</v>
      </c>
      <c r="H27" s="101" t="s">
        <v>87</v>
      </c>
      <c r="I27" s="90" t="s">
        <v>131</v>
      </c>
      <c r="J27" s="101" t="s">
        <v>94</v>
      </c>
      <c r="K27" s="112" t="s">
        <v>95</v>
      </c>
    </row>
    <row r="28" spans="1:11" ht="16.5" customHeight="1" x14ac:dyDescent="0.15">
      <c r="A28" s="96" t="s">
        <v>86</v>
      </c>
      <c r="B28" s="56" t="s">
        <v>94</v>
      </c>
      <c r="C28" s="56" t="s">
        <v>95</v>
      </c>
      <c r="D28" s="56" t="s">
        <v>87</v>
      </c>
      <c r="E28" s="108" t="s">
        <v>93</v>
      </c>
      <c r="F28" s="56" t="s">
        <v>94</v>
      </c>
      <c r="G28" s="56" t="s">
        <v>95</v>
      </c>
      <c r="H28" s="56" t="s">
        <v>87</v>
      </c>
      <c r="I28" s="108" t="s">
        <v>104</v>
      </c>
      <c r="J28" s="56" t="s">
        <v>94</v>
      </c>
      <c r="K28" s="57" t="s">
        <v>95</v>
      </c>
    </row>
    <row r="29" spans="1:11" ht="16.5" customHeight="1" x14ac:dyDescent="0.15">
      <c r="A29" s="186" t="s">
        <v>97</v>
      </c>
      <c r="B29" s="296"/>
      <c r="C29" s="296"/>
      <c r="D29" s="296"/>
      <c r="E29" s="296"/>
      <c r="F29" s="296"/>
      <c r="G29" s="296"/>
      <c r="H29" s="296"/>
      <c r="I29" s="296"/>
      <c r="J29" s="296"/>
      <c r="K29" s="297"/>
    </row>
    <row r="30" spans="1:11" ht="16.5" customHeight="1" x14ac:dyDescent="0.15">
      <c r="A30" s="233"/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11" ht="16.5" customHeight="1" x14ac:dyDescent="0.15">
      <c r="A31" s="298" t="s">
        <v>203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98"/>
    </row>
    <row r="32" spans="1:11" ht="17.25" customHeight="1" x14ac:dyDescent="0.15">
      <c r="A32" s="299"/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spans="1:11" ht="17.25" customHeight="1" x14ac:dyDescent="0.15">
      <c r="A33" s="230"/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7.25" customHeight="1" x14ac:dyDescent="0.15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232"/>
    </row>
    <row r="35" spans="1:11" ht="17.25" customHeight="1" x14ac:dyDescent="0.15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232"/>
    </row>
    <row r="36" spans="1:11" ht="17.25" customHeight="1" x14ac:dyDescent="0.15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32"/>
    </row>
    <row r="37" spans="1:11" ht="17.25" customHeight="1" x14ac:dyDescent="0.15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32"/>
    </row>
    <row r="38" spans="1:11" ht="17.25" customHeight="1" x14ac:dyDescent="0.15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32"/>
    </row>
    <row r="39" spans="1:11" ht="17.25" customHeight="1" x14ac:dyDescent="0.15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32"/>
    </row>
    <row r="40" spans="1:11" ht="17.25" customHeight="1" x14ac:dyDescent="0.15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32"/>
    </row>
    <row r="41" spans="1:11" ht="17.25" customHeight="1" x14ac:dyDescent="0.15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32"/>
    </row>
    <row r="42" spans="1:11" ht="17.25" customHeight="1" x14ac:dyDescent="0.15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32"/>
    </row>
    <row r="43" spans="1:11" ht="17.25" customHeight="1" x14ac:dyDescent="0.15">
      <c r="A43" s="233" t="s">
        <v>127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5"/>
    </row>
    <row r="44" spans="1:11" ht="16.5" customHeight="1" x14ac:dyDescent="0.15">
      <c r="A44" s="298" t="s">
        <v>204</v>
      </c>
      <c r="B44" s="298"/>
      <c r="C44" s="298"/>
      <c r="D44" s="298"/>
      <c r="E44" s="298"/>
      <c r="F44" s="298"/>
      <c r="G44" s="298"/>
      <c r="H44" s="298"/>
      <c r="I44" s="298"/>
      <c r="J44" s="298"/>
      <c r="K44" s="298"/>
    </row>
    <row r="45" spans="1:11" ht="18" customHeight="1" x14ac:dyDescent="0.15">
      <c r="A45" s="302" t="s">
        <v>121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4"/>
    </row>
    <row r="46" spans="1:11" ht="18" customHeight="1" x14ac:dyDescent="0.15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4"/>
    </row>
    <row r="47" spans="1:11" ht="18" customHeight="1" x14ac:dyDescent="0.15">
      <c r="A47" s="293"/>
      <c r="B47" s="294"/>
      <c r="C47" s="294"/>
      <c r="D47" s="294"/>
      <c r="E47" s="294"/>
      <c r="F47" s="294"/>
      <c r="G47" s="294"/>
      <c r="H47" s="294"/>
      <c r="I47" s="294"/>
      <c r="J47" s="294"/>
      <c r="K47" s="295"/>
    </row>
    <row r="48" spans="1:11" ht="21" customHeight="1" x14ac:dyDescent="0.15">
      <c r="A48" s="109" t="s">
        <v>133</v>
      </c>
      <c r="B48" s="305" t="s">
        <v>134</v>
      </c>
      <c r="C48" s="305"/>
      <c r="D48" s="110" t="s">
        <v>135</v>
      </c>
      <c r="E48" s="111" t="s">
        <v>136</v>
      </c>
      <c r="F48" s="110" t="s">
        <v>137</v>
      </c>
      <c r="G48" s="132">
        <v>45133</v>
      </c>
      <c r="H48" s="306" t="s">
        <v>138</v>
      </c>
      <c r="I48" s="306"/>
      <c r="J48" s="305" t="s">
        <v>378</v>
      </c>
      <c r="K48" s="307"/>
    </row>
    <row r="49" spans="1:11" ht="16.5" customHeight="1" x14ac:dyDescent="0.15">
      <c r="A49" s="308" t="s">
        <v>140</v>
      </c>
      <c r="B49" s="309"/>
      <c r="C49" s="309"/>
      <c r="D49" s="309"/>
      <c r="E49" s="309"/>
      <c r="F49" s="309"/>
      <c r="G49" s="309"/>
      <c r="H49" s="309"/>
      <c r="I49" s="309"/>
      <c r="J49" s="309"/>
      <c r="K49" s="310"/>
    </row>
    <row r="50" spans="1:11" ht="16.5" customHeight="1" x14ac:dyDescent="0.15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13"/>
    </row>
    <row r="51" spans="1:11" ht="16.5" customHeight="1" x14ac:dyDescent="0.15">
      <c r="A51" s="314"/>
      <c r="B51" s="315"/>
      <c r="C51" s="315"/>
      <c r="D51" s="315"/>
      <c r="E51" s="315"/>
      <c r="F51" s="315"/>
      <c r="G51" s="315"/>
      <c r="H51" s="315"/>
      <c r="I51" s="315"/>
      <c r="J51" s="315"/>
      <c r="K51" s="316"/>
    </row>
    <row r="52" spans="1:11" ht="21" customHeight="1" x14ac:dyDescent="0.15">
      <c r="A52" s="109" t="s">
        <v>133</v>
      </c>
      <c r="B52" s="305" t="s">
        <v>134</v>
      </c>
      <c r="C52" s="305"/>
      <c r="D52" s="110" t="s">
        <v>135</v>
      </c>
      <c r="E52" s="110"/>
      <c r="F52" s="110" t="s">
        <v>137</v>
      </c>
      <c r="G52" s="110"/>
      <c r="H52" s="306" t="s">
        <v>138</v>
      </c>
      <c r="I52" s="306"/>
      <c r="J52" s="317"/>
      <c r="K52" s="31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T25"/>
  <sheetViews>
    <sheetView view="pageBreakPreview" zoomScale="80" zoomScaleNormal="90" workbookViewId="0">
      <selection activeCell="M20" sqref="M20:R21"/>
    </sheetView>
  </sheetViews>
  <sheetFormatPr defaultColWidth="9" defaultRowHeight="26.1" customHeight="1" x14ac:dyDescent="0.15"/>
  <cols>
    <col min="1" max="1" width="17.125" style="32" customWidth="1"/>
    <col min="2" max="11" width="10" style="32" customWidth="1"/>
    <col min="12" max="12" width="1.375" style="32" customWidth="1"/>
    <col min="13" max="20" width="10.125" style="32" customWidth="1"/>
    <col min="21" max="16384" width="9" style="32"/>
  </cols>
  <sheetData>
    <row r="1" spans="1:20" ht="30" customHeight="1" x14ac:dyDescent="0.15">
      <c r="A1" s="250" t="s">
        <v>142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</row>
    <row r="2" spans="1:20" s="31" customFormat="1" ht="24.95" customHeight="1" x14ac:dyDescent="0.15">
      <c r="A2" s="33" t="s">
        <v>62</v>
      </c>
      <c r="B2" s="321" t="s">
        <v>63</v>
      </c>
      <c r="C2" s="253"/>
      <c r="D2" s="34"/>
      <c r="E2" s="34"/>
      <c r="F2" s="34"/>
      <c r="G2" s="34"/>
      <c r="H2" s="35" t="s">
        <v>143</v>
      </c>
      <c r="I2" s="254" t="s">
        <v>69</v>
      </c>
      <c r="J2" s="254"/>
      <c r="K2" s="254"/>
      <c r="L2" s="247"/>
      <c r="M2" s="43" t="s">
        <v>57</v>
      </c>
      <c r="N2" s="255" t="s">
        <v>58</v>
      </c>
      <c r="O2" s="256"/>
      <c r="P2" s="256"/>
      <c r="Q2" s="256"/>
      <c r="R2" s="256"/>
      <c r="S2" s="256"/>
      <c r="T2" s="257"/>
    </row>
    <row r="3" spans="1:20" s="31" customFormat="1" ht="23.1" customHeight="1" x14ac:dyDescent="0.15">
      <c r="A3" s="245" t="s">
        <v>145</v>
      </c>
      <c r="B3" s="258" t="s">
        <v>146</v>
      </c>
      <c r="C3" s="246"/>
      <c r="D3" s="246"/>
      <c r="E3" s="246"/>
      <c r="F3" s="246"/>
      <c r="G3" s="246"/>
      <c r="H3" s="246"/>
      <c r="I3" s="246"/>
      <c r="J3" s="246"/>
      <c r="K3" s="246"/>
      <c r="L3" s="248"/>
      <c r="M3" s="258" t="s">
        <v>147</v>
      </c>
      <c r="N3" s="246"/>
      <c r="O3" s="246"/>
      <c r="P3" s="246"/>
      <c r="Q3" s="246"/>
      <c r="R3" s="246"/>
      <c r="S3" s="246"/>
      <c r="T3" s="246"/>
    </row>
    <row r="4" spans="1:20" s="31" customFormat="1" ht="23.1" customHeight="1" x14ac:dyDescent="0.15">
      <c r="A4" s="246"/>
      <c r="B4" s="36" t="s">
        <v>109</v>
      </c>
      <c r="C4" s="36" t="s">
        <v>110</v>
      </c>
      <c r="D4" s="36" t="s">
        <v>111</v>
      </c>
      <c r="E4" s="36" t="s">
        <v>112</v>
      </c>
      <c r="F4" s="36" t="s">
        <v>113</v>
      </c>
      <c r="G4" s="36" t="s">
        <v>114</v>
      </c>
      <c r="H4" s="36" t="s">
        <v>148</v>
      </c>
      <c r="I4" s="44"/>
      <c r="J4" s="44"/>
      <c r="K4" s="44"/>
      <c r="L4" s="248"/>
      <c r="M4" s="319" t="s">
        <v>205</v>
      </c>
      <c r="N4" s="319"/>
      <c r="O4" s="319"/>
      <c r="P4" s="319"/>
      <c r="Q4" s="319"/>
      <c r="R4" s="319"/>
      <c r="S4" s="319"/>
      <c r="T4" s="320"/>
    </row>
    <row r="5" spans="1:20" s="31" customFormat="1" ht="23.1" customHeight="1" x14ac:dyDescent="0.15">
      <c r="A5" s="245"/>
      <c r="B5" s="36" t="s">
        <v>149</v>
      </c>
      <c r="C5" s="36" t="s">
        <v>150</v>
      </c>
      <c r="D5" s="36" t="s">
        <v>151</v>
      </c>
      <c r="E5" s="36" t="s">
        <v>152</v>
      </c>
      <c r="F5" s="36" t="s">
        <v>153</v>
      </c>
      <c r="G5" s="36" t="s">
        <v>154</v>
      </c>
      <c r="H5" s="36" t="s">
        <v>155</v>
      </c>
      <c r="I5" s="33"/>
      <c r="J5" s="33"/>
      <c r="K5" s="33"/>
      <c r="L5" s="248"/>
      <c r="M5" s="79" t="s">
        <v>206</v>
      </c>
      <c r="N5" s="79" t="s">
        <v>207</v>
      </c>
      <c r="O5" s="79"/>
      <c r="P5" s="79"/>
      <c r="Q5" s="79" t="s">
        <v>208</v>
      </c>
      <c r="R5" s="79" t="s">
        <v>209</v>
      </c>
      <c r="S5" s="79"/>
      <c r="T5" s="82"/>
    </row>
    <row r="6" spans="1:20" s="31" customFormat="1" ht="21" customHeight="1" x14ac:dyDescent="0.15">
      <c r="A6" s="37" t="s">
        <v>156</v>
      </c>
      <c r="B6" s="36">
        <f>C6-1</f>
        <v>70</v>
      </c>
      <c r="C6" s="36">
        <f>D6-2</f>
        <v>71</v>
      </c>
      <c r="D6" s="36">
        <v>73</v>
      </c>
      <c r="E6" s="36">
        <f>D6+2</f>
        <v>75</v>
      </c>
      <c r="F6" s="36">
        <f>E6+2</f>
        <v>77</v>
      </c>
      <c r="G6" s="36">
        <f>F6+1</f>
        <v>78</v>
      </c>
      <c r="H6" s="36">
        <f>G6+1</f>
        <v>79</v>
      </c>
      <c r="I6" s="33"/>
      <c r="J6" s="33"/>
      <c r="K6" s="33"/>
      <c r="L6" s="248"/>
      <c r="M6" s="80" t="s">
        <v>210</v>
      </c>
      <c r="N6" s="80" t="s">
        <v>211</v>
      </c>
      <c r="O6" s="81"/>
      <c r="P6" s="81"/>
      <c r="Q6" s="80" t="s">
        <v>212</v>
      </c>
      <c r="R6" s="80" t="s">
        <v>213</v>
      </c>
      <c r="S6" s="83"/>
      <c r="T6" s="84"/>
    </row>
    <row r="7" spans="1:20" s="31" customFormat="1" ht="21" customHeight="1" x14ac:dyDescent="0.15">
      <c r="A7" s="37" t="s">
        <v>160</v>
      </c>
      <c r="B7" s="36">
        <f>C7-1</f>
        <v>67.5</v>
      </c>
      <c r="C7" s="36">
        <f>D7-2</f>
        <v>68.5</v>
      </c>
      <c r="D7" s="36">
        <v>70.5</v>
      </c>
      <c r="E7" s="36">
        <f>D7+2</f>
        <v>72.5</v>
      </c>
      <c r="F7" s="36">
        <f>E7+2</f>
        <v>74.5</v>
      </c>
      <c r="G7" s="36">
        <f>F7+1</f>
        <v>75.5</v>
      </c>
      <c r="H7" s="36">
        <f>G7+1</f>
        <v>76.5</v>
      </c>
      <c r="I7" s="33"/>
      <c r="J7" s="33"/>
      <c r="K7" s="33"/>
      <c r="L7" s="248"/>
      <c r="M7" s="80" t="s">
        <v>214</v>
      </c>
      <c r="N7" s="80" t="s">
        <v>215</v>
      </c>
      <c r="O7" s="81"/>
      <c r="P7" s="81"/>
      <c r="Q7" s="80" t="s">
        <v>212</v>
      </c>
      <c r="R7" s="80" t="s">
        <v>216</v>
      </c>
      <c r="S7" s="81"/>
      <c r="T7" s="81"/>
    </row>
    <row r="8" spans="1:20" s="31" customFormat="1" ht="21" customHeight="1" x14ac:dyDescent="0.15">
      <c r="A8" s="37" t="s">
        <v>163</v>
      </c>
      <c r="B8" s="36">
        <f t="shared" ref="B8:B10" si="0">C8-4</f>
        <v>104</v>
      </c>
      <c r="C8" s="36">
        <f t="shared" ref="C8:C10" si="1">D8-4</f>
        <v>108</v>
      </c>
      <c r="D8" s="36">
        <v>112</v>
      </c>
      <c r="E8" s="36">
        <f t="shared" ref="E8:E10" si="2">D8+4</f>
        <v>116</v>
      </c>
      <c r="F8" s="36">
        <f>E8+4</f>
        <v>120</v>
      </c>
      <c r="G8" s="36">
        <f t="shared" ref="G8:G10" si="3">F8+6</f>
        <v>126</v>
      </c>
      <c r="H8" s="36">
        <f>G8+6</f>
        <v>132</v>
      </c>
      <c r="I8" s="33"/>
      <c r="J8" s="33"/>
      <c r="K8" s="33"/>
      <c r="L8" s="248"/>
      <c r="M8" s="80" t="s">
        <v>217</v>
      </c>
      <c r="N8" s="80" t="s">
        <v>218</v>
      </c>
      <c r="O8" s="80"/>
      <c r="P8" s="80"/>
      <c r="Q8" s="80" t="s">
        <v>218</v>
      </c>
      <c r="R8" s="80" t="s">
        <v>219</v>
      </c>
      <c r="S8" s="80"/>
      <c r="T8" s="80"/>
    </row>
    <row r="9" spans="1:20" s="31" customFormat="1" ht="21" customHeight="1" x14ac:dyDescent="0.15">
      <c r="A9" s="37" t="s">
        <v>165</v>
      </c>
      <c r="B9" s="36">
        <f t="shared" si="0"/>
        <v>98</v>
      </c>
      <c r="C9" s="36">
        <f t="shared" si="1"/>
        <v>102</v>
      </c>
      <c r="D9" s="36">
        <v>106</v>
      </c>
      <c r="E9" s="36">
        <f t="shared" si="2"/>
        <v>110</v>
      </c>
      <c r="F9" s="36">
        <f>E9+5</f>
        <v>115</v>
      </c>
      <c r="G9" s="36">
        <f t="shared" si="3"/>
        <v>121</v>
      </c>
      <c r="H9" s="36">
        <f>G9+7</f>
        <v>128</v>
      </c>
      <c r="I9" s="33"/>
      <c r="J9" s="33"/>
      <c r="K9" s="33"/>
      <c r="L9" s="248"/>
      <c r="M9" s="80" t="s">
        <v>220</v>
      </c>
      <c r="N9" s="80" t="s">
        <v>221</v>
      </c>
      <c r="O9" s="80"/>
      <c r="P9" s="80"/>
      <c r="Q9" s="81" t="s">
        <v>222</v>
      </c>
      <c r="R9" s="81" t="s">
        <v>223</v>
      </c>
      <c r="S9" s="81"/>
      <c r="T9" s="81"/>
    </row>
    <row r="10" spans="1:20" s="31" customFormat="1" ht="21" customHeight="1" x14ac:dyDescent="0.15">
      <c r="A10" s="37" t="s">
        <v>166</v>
      </c>
      <c r="B10" s="36">
        <f t="shared" si="0"/>
        <v>100</v>
      </c>
      <c r="C10" s="36">
        <f t="shared" si="1"/>
        <v>104</v>
      </c>
      <c r="D10" s="36">
        <v>108</v>
      </c>
      <c r="E10" s="36">
        <f t="shared" si="2"/>
        <v>112</v>
      </c>
      <c r="F10" s="36">
        <f>E10+5</f>
        <v>117</v>
      </c>
      <c r="G10" s="36">
        <f t="shared" si="3"/>
        <v>123</v>
      </c>
      <c r="H10" s="36">
        <f>G10+7</f>
        <v>130</v>
      </c>
      <c r="I10" s="33"/>
      <c r="J10" s="33"/>
      <c r="K10" s="33"/>
      <c r="L10" s="248"/>
      <c r="M10" s="80" t="s">
        <v>224</v>
      </c>
      <c r="N10" s="80" t="s">
        <v>224</v>
      </c>
      <c r="O10" s="80"/>
      <c r="P10" s="80"/>
      <c r="Q10" s="80" t="s">
        <v>225</v>
      </c>
      <c r="R10" s="80" t="s">
        <v>210</v>
      </c>
      <c r="S10" s="80"/>
      <c r="T10" s="80"/>
    </row>
    <row r="11" spans="1:20" s="31" customFormat="1" ht="21" customHeight="1" x14ac:dyDescent="0.15">
      <c r="A11" s="37" t="s">
        <v>167</v>
      </c>
      <c r="B11" s="36">
        <f>C11-1.2</f>
        <v>45.599999999999994</v>
      </c>
      <c r="C11" s="36">
        <f>D11-1.2</f>
        <v>46.8</v>
      </c>
      <c r="D11" s="36">
        <v>48</v>
      </c>
      <c r="E11" s="36">
        <f>D11+1.2</f>
        <v>49.2</v>
      </c>
      <c r="F11" s="36">
        <f>E11+1.2</f>
        <v>50.400000000000006</v>
      </c>
      <c r="G11" s="36">
        <f>F11+1.4</f>
        <v>51.800000000000004</v>
      </c>
      <c r="H11" s="36">
        <f>G11+1.4</f>
        <v>53.2</v>
      </c>
      <c r="I11" s="33"/>
      <c r="J11" s="33"/>
      <c r="K11" s="33"/>
      <c r="L11" s="248"/>
      <c r="M11" s="80" t="s">
        <v>158</v>
      </c>
      <c r="N11" s="80" t="s">
        <v>158</v>
      </c>
      <c r="O11" s="80"/>
      <c r="P11" s="80"/>
      <c r="Q11" s="80" t="s">
        <v>158</v>
      </c>
      <c r="R11" s="80" t="s">
        <v>158</v>
      </c>
      <c r="S11" s="80"/>
      <c r="T11" s="80"/>
    </row>
    <row r="12" spans="1:20" s="31" customFormat="1" ht="21" customHeight="1" x14ac:dyDescent="0.15">
      <c r="A12" s="37" t="s">
        <v>171</v>
      </c>
      <c r="B12" s="36">
        <f>C12-1</f>
        <v>51</v>
      </c>
      <c r="C12" s="36">
        <f>D12-1</f>
        <v>52</v>
      </c>
      <c r="D12" s="36">
        <v>53</v>
      </c>
      <c r="E12" s="36">
        <f>D12+1</f>
        <v>54</v>
      </c>
      <c r="F12" s="36">
        <f>E12+1</f>
        <v>55</v>
      </c>
      <c r="G12" s="36">
        <f>F12+1.5</f>
        <v>56.5</v>
      </c>
      <c r="H12" s="36">
        <f>G12+1.5</f>
        <v>58</v>
      </c>
      <c r="I12" s="33"/>
      <c r="J12" s="33"/>
      <c r="K12" s="33"/>
      <c r="L12" s="248"/>
      <c r="M12" s="80" t="s">
        <v>158</v>
      </c>
      <c r="N12" s="80" t="s">
        <v>224</v>
      </c>
      <c r="O12" s="80"/>
      <c r="P12" s="80"/>
      <c r="Q12" s="80" t="s">
        <v>158</v>
      </c>
      <c r="R12" s="80" t="s">
        <v>158</v>
      </c>
      <c r="S12" s="80"/>
      <c r="T12" s="80"/>
    </row>
    <row r="13" spans="1:20" s="31" customFormat="1" ht="21" customHeight="1" x14ac:dyDescent="0.15">
      <c r="A13" s="37" t="s">
        <v>174</v>
      </c>
      <c r="B13" s="36">
        <f>C13-0.6</f>
        <v>60.199999999999996</v>
      </c>
      <c r="C13" s="36">
        <f>D13-1.2</f>
        <v>60.8</v>
      </c>
      <c r="D13" s="36">
        <v>62</v>
      </c>
      <c r="E13" s="36">
        <f>D13+1.2</f>
        <v>63.2</v>
      </c>
      <c r="F13" s="36">
        <f>E13+1.2</f>
        <v>64.400000000000006</v>
      </c>
      <c r="G13" s="36">
        <f>F13+0.6</f>
        <v>65</v>
      </c>
      <c r="H13" s="36">
        <f>G13+0.6</f>
        <v>65.599999999999994</v>
      </c>
      <c r="I13" s="45"/>
      <c r="J13" s="33"/>
      <c r="K13" s="33"/>
      <c r="L13" s="248"/>
      <c r="M13" s="80" t="s">
        <v>226</v>
      </c>
      <c r="N13" s="80" t="s">
        <v>226</v>
      </c>
      <c r="O13" s="80"/>
      <c r="P13" s="80"/>
      <c r="Q13" s="80" t="s">
        <v>227</v>
      </c>
      <c r="R13" s="80" t="s">
        <v>227</v>
      </c>
      <c r="S13" s="80"/>
      <c r="T13" s="80"/>
    </row>
    <row r="14" spans="1:20" s="31" customFormat="1" ht="21" customHeight="1" x14ac:dyDescent="0.15">
      <c r="A14" s="37" t="s">
        <v>177</v>
      </c>
      <c r="B14" s="36">
        <f>C14-0.7</f>
        <v>20.6</v>
      </c>
      <c r="C14" s="36">
        <f>D14-0.7</f>
        <v>21.3</v>
      </c>
      <c r="D14" s="36">
        <v>22</v>
      </c>
      <c r="E14" s="36">
        <f>D14+0.7</f>
        <v>22.7</v>
      </c>
      <c r="F14" s="36">
        <f>E14+0.7</f>
        <v>23.4</v>
      </c>
      <c r="G14" s="36">
        <f>F14+0.95</f>
        <v>24.349999999999998</v>
      </c>
      <c r="H14" s="36">
        <f>G14+0.95</f>
        <v>25.299999999999997</v>
      </c>
      <c r="I14" s="45"/>
      <c r="J14" s="33"/>
      <c r="K14" s="33"/>
      <c r="L14" s="248"/>
      <c r="M14" s="80" t="s">
        <v>210</v>
      </c>
      <c r="N14" s="80" t="s">
        <v>210</v>
      </c>
      <c r="O14" s="80"/>
      <c r="P14" s="80"/>
      <c r="Q14" s="80" t="s">
        <v>158</v>
      </c>
      <c r="R14" s="80" t="s">
        <v>158</v>
      </c>
      <c r="S14" s="80"/>
      <c r="T14" s="80"/>
    </row>
    <row r="15" spans="1:20" s="31" customFormat="1" ht="21" customHeight="1" x14ac:dyDescent="0.15">
      <c r="A15" s="37" t="s">
        <v>178</v>
      </c>
      <c r="B15" s="36">
        <f>C15-0.6</f>
        <v>16.799999999999997</v>
      </c>
      <c r="C15" s="36">
        <f>D15-0.6</f>
        <v>17.399999999999999</v>
      </c>
      <c r="D15" s="36">
        <v>18</v>
      </c>
      <c r="E15" s="36">
        <f>D15+0.6</f>
        <v>18.600000000000001</v>
      </c>
      <c r="F15" s="36">
        <f>E15+0.6</f>
        <v>19.200000000000003</v>
      </c>
      <c r="G15" s="36">
        <f>F15+0.95</f>
        <v>20.150000000000002</v>
      </c>
      <c r="H15" s="36">
        <f>G15+0.95</f>
        <v>21.1</v>
      </c>
      <c r="I15" s="45"/>
      <c r="J15" s="33"/>
      <c r="K15" s="33"/>
      <c r="L15" s="248"/>
      <c r="M15" s="80" t="s">
        <v>211</v>
      </c>
      <c r="N15" s="80" t="s">
        <v>211</v>
      </c>
      <c r="O15" s="80"/>
      <c r="P15" s="80"/>
      <c r="Q15" s="80" t="s">
        <v>212</v>
      </c>
      <c r="R15" s="80" t="s">
        <v>228</v>
      </c>
      <c r="S15" s="80"/>
      <c r="T15" s="80"/>
    </row>
    <row r="16" spans="1:20" s="31" customFormat="1" ht="21" customHeight="1" x14ac:dyDescent="0.15">
      <c r="A16" s="37" t="s">
        <v>179</v>
      </c>
      <c r="B16" s="36">
        <f>C16-0.4</f>
        <v>12.2</v>
      </c>
      <c r="C16" s="36">
        <f>D16-0.4</f>
        <v>12.6</v>
      </c>
      <c r="D16" s="36">
        <v>13</v>
      </c>
      <c r="E16" s="36">
        <f>D16+0.4</f>
        <v>13.4</v>
      </c>
      <c r="F16" s="36">
        <f>E16+0.4</f>
        <v>13.8</v>
      </c>
      <c r="G16" s="36">
        <f>F16+0.6</f>
        <v>14.4</v>
      </c>
      <c r="H16" s="36">
        <f>G16+0.6</f>
        <v>15</v>
      </c>
      <c r="I16" s="45"/>
      <c r="J16" s="33"/>
      <c r="K16" s="33"/>
      <c r="L16" s="248"/>
      <c r="M16" s="80" t="s">
        <v>215</v>
      </c>
      <c r="N16" s="80" t="s">
        <v>210</v>
      </c>
      <c r="O16" s="80"/>
      <c r="P16" s="80"/>
      <c r="Q16" s="80" t="s">
        <v>229</v>
      </c>
      <c r="R16" s="80" t="s">
        <v>225</v>
      </c>
      <c r="S16" s="80"/>
      <c r="T16" s="80"/>
    </row>
    <row r="17" spans="1:20" s="31" customFormat="1" ht="21" customHeight="1" x14ac:dyDescent="0.15">
      <c r="A17" s="37" t="s">
        <v>180</v>
      </c>
      <c r="B17" s="36">
        <f>C17</f>
        <v>11.5</v>
      </c>
      <c r="C17" s="36">
        <f>D17</f>
        <v>11.5</v>
      </c>
      <c r="D17" s="36">
        <v>11.5</v>
      </c>
      <c r="E17" s="36">
        <f t="shared" ref="E17:H17" si="4">D17</f>
        <v>11.5</v>
      </c>
      <c r="F17" s="36">
        <f t="shared" si="4"/>
        <v>11.5</v>
      </c>
      <c r="G17" s="36">
        <f t="shared" si="4"/>
        <v>11.5</v>
      </c>
      <c r="H17" s="36">
        <f t="shared" si="4"/>
        <v>11.5</v>
      </c>
      <c r="I17" s="45"/>
      <c r="J17" s="45"/>
      <c r="K17" s="33"/>
      <c r="L17" s="248"/>
      <c r="M17" s="80" t="s">
        <v>215</v>
      </c>
      <c r="N17" s="80" t="s">
        <v>210</v>
      </c>
      <c r="O17" s="80"/>
      <c r="P17" s="80"/>
      <c r="Q17" s="80" t="s">
        <v>212</v>
      </c>
      <c r="R17" s="80" t="s">
        <v>216</v>
      </c>
      <c r="S17" s="80"/>
      <c r="T17" s="80"/>
    </row>
    <row r="18" spans="1:20" s="31" customFormat="1" ht="21" customHeight="1" x14ac:dyDescent="0.15">
      <c r="A18" s="37" t="s">
        <v>181</v>
      </c>
      <c r="B18" s="36">
        <f>D18-1</f>
        <v>18</v>
      </c>
      <c r="C18" s="36">
        <v>18</v>
      </c>
      <c r="D18" s="36" t="s">
        <v>182</v>
      </c>
      <c r="E18" s="36">
        <v>19</v>
      </c>
      <c r="F18" s="36">
        <v>20</v>
      </c>
      <c r="G18" s="36">
        <v>20</v>
      </c>
      <c r="H18" s="36">
        <v>20</v>
      </c>
      <c r="I18" s="33"/>
      <c r="J18" s="33"/>
      <c r="K18" s="33"/>
      <c r="L18" s="248"/>
      <c r="M18" s="80" t="s">
        <v>211</v>
      </c>
      <c r="N18" s="80" t="s">
        <v>214</v>
      </c>
      <c r="O18" s="80"/>
      <c r="P18" s="80"/>
      <c r="Q18" s="80" t="s">
        <v>226</v>
      </c>
      <c r="R18" s="80" t="s">
        <v>213</v>
      </c>
      <c r="S18" s="80"/>
      <c r="T18" s="80"/>
    </row>
    <row r="19" spans="1:20" s="31" customFormat="1" ht="21" customHeight="1" x14ac:dyDescent="0.15">
      <c r="A19" s="37" t="s">
        <v>184</v>
      </c>
      <c r="B19" s="36">
        <v>13.5</v>
      </c>
      <c r="C19" s="36">
        <v>13.5</v>
      </c>
      <c r="D19" s="36">
        <v>14.5</v>
      </c>
      <c r="E19" s="36">
        <v>14.5</v>
      </c>
      <c r="F19" s="36">
        <v>15.5</v>
      </c>
      <c r="G19" s="36">
        <v>15.5</v>
      </c>
      <c r="H19" s="36">
        <v>15.5</v>
      </c>
      <c r="I19" s="45"/>
      <c r="J19" s="33"/>
      <c r="K19" s="33"/>
      <c r="L19" s="248"/>
      <c r="M19" s="80" t="s">
        <v>215</v>
      </c>
      <c r="N19" s="80" t="s">
        <v>230</v>
      </c>
      <c r="O19" s="80"/>
      <c r="P19" s="80"/>
      <c r="Q19" s="80" t="s">
        <v>210</v>
      </c>
      <c r="R19" s="80" t="s">
        <v>231</v>
      </c>
      <c r="S19" s="85"/>
      <c r="T19" s="85"/>
    </row>
    <row r="20" spans="1:20" s="31" customFormat="1" ht="21" customHeight="1" x14ac:dyDescent="0.15">
      <c r="A20" s="37" t="s">
        <v>185</v>
      </c>
      <c r="B20" s="36">
        <f>C20-0.5</f>
        <v>35</v>
      </c>
      <c r="C20" s="36">
        <f>D20-0.5</f>
        <v>35.5</v>
      </c>
      <c r="D20" s="36">
        <v>36</v>
      </c>
      <c r="E20" s="36">
        <f t="shared" ref="E20:G20" si="5">D20+0.5</f>
        <v>36.5</v>
      </c>
      <c r="F20" s="36">
        <f t="shared" si="5"/>
        <v>37</v>
      </c>
      <c r="G20" s="36">
        <f t="shared" si="5"/>
        <v>37.5</v>
      </c>
      <c r="H20" s="36">
        <f>G20</f>
        <v>37.5</v>
      </c>
      <c r="I20" s="45"/>
      <c r="J20" s="33"/>
      <c r="K20" s="33"/>
      <c r="L20" s="248"/>
      <c r="M20" s="80" t="s">
        <v>210</v>
      </c>
      <c r="N20" s="80" t="s">
        <v>210</v>
      </c>
      <c r="O20" s="80"/>
      <c r="P20" s="80"/>
      <c r="Q20" s="80" t="s">
        <v>158</v>
      </c>
      <c r="R20" s="80" t="s">
        <v>158</v>
      </c>
      <c r="S20" s="85"/>
      <c r="T20" s="85"/>
    </row>
    <row r="21" spans="1:20" s="31" customFormat="1" ht="21" customHeight="1" x14ac:dyDescent="0.15">
      <c r="A21" s="37" t="s">
        <v>186</v>
      </c>
      <c r="B21" s="36">
        <f>C21-0.5</f>
        <v>24.5</v>
      </c>
      <c r="C21" s="36">
        <f>D21-0.5</f>
        <v>25</v>
      </c>
      <c r="D21" s="36">
        <v>25.5</v>
      </c>
      <c r="E21" s="36">
        <f>D21+0.5</f>
        <v>26</v>
      </c>
      <c r="F21" s="36">
        <f>E21+0.5</f>
        <v>26.5</v>
      </c>
      <c r="G21" s="36">
        <f>F21+0.75</f>
        <v>27.25</v>
      </c>
      <c r="H21" s="36">
        <f>G21</f>
        <v>27.25</v>
      </c>
      <c r="I21" s="33"/>
      <c r="J21" s="33"/>
      <c r="K21" s="33"/>
      <c r="L21" s="248"/>
      <c r="M21" s="80" t="s">
        <v>211</v>
      </c>
      <c r="N21" s="80" t="s">
        <v>211</v>
      </c>
      <c r="O21" s="80"/>
      <c r="P21" s="80"/>
      <c r="Q21" s="80" t="s">
        <v>212</v>
      </c>
      <c r="R21" s="80" t="s">
        <v>228</v>
      </c>
      <c r="S21" s="33"/>
      <c r="T21" s="33"/>
    </row>
    <row r="22" spans="1:20" ht="29.1" customHeight="1" x14ac:dyDescent="0.15">
      <c r="A22" s="38"/>
      <c r="B22" s="39"/>
      <c r="C22" s="40"/>
      <c r="D22" s="40"/>
      <c r="E22" s="40"/>
      <c r="F22" s="40"/>
      <c r="G22" s="40"/>
      <c r="H22" s="40"/>
      <c r="I22" s="46"/>
      <c r="J22" s="46"/>
      <c r="K22" s="47"/>
      <c r="L22" s="249"/>
      <c r="M22" s="39"/>
      <c r="N22" s="40"/>
      <c r="O22" s="40"/>
      <c r="P22" s="40"/>
      <c r="Q22" s="40"/>
      <c r="R22" s="46"/>
      <c r="S22" s="46"/>
      <c r="T22" s="47"/>
    </row>
    <row r="23" spans="1:20" ht="14.25" x14ac:dyDescent="0.15">
      <c r="A23" s="41" t="s">
        <v>121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1:20" ht="14.25" x14ac:dyDescent="0.15">
      <c r="A24" s="32" t="s">
        <v>187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ht="14.25" x14ac:dyDescent="0.1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1" t="s">
        <v>188</v>
      </c>
      <c r="N25" s="244">
        <v>45116</v>
      </c>
      <c r="O25" s="244"/>
      <c r="P25" s="48"/>
      <c r="Q25" s="41" t="s">
        <v>189</v>
      </c>
      <c r="R25" s="41"/>
      <c r="S25" s="41" t="s">
        <v>190</v>
      </c>
      <c r="T25" s="32" t="s">
        <v>232</v>
      </c>
    </row>
  </sheetData>
  <mergeCells count="10">
    <mergeCell ref="M4:T4"/>
    <mergeCell ref="N25:O25"/>
    <mergeCell ref="A3:A5"/>
    <mergeCell ref="L2:L22"/>
    <mergeCell ref="A1:T1"/>
    <mergeCell ref="B2:C2"/>
    <mergeCell ref="I2:K2"/>
    <mergeCell ref="N2:T2"/>
    <mergeCell ref="B3:K3"/>
    <mergeCell ref="M3:T3"/>
  </mergeCells>
  <phoneticPr fontId="37" type="noConversion"/>
  <pageMargins left="0.75138888888888899" right="0.75138888888888899" top="1" bottom="1" header="0.5" footer="0.5"/>
  <pageSetup paperSize="9" scale="6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M45"/>
  <sheetViews>
    <sheetView tabSelected="1" zoomScale="110" zoomScaleNormal="110" workbookViewId="0">
      <selection activeCell="A19" sqref="A19:K19"/>
    </sheetView>
  </sheetViews>
  <sheetFormatPr defaultColWidth="10.125" defaultRowHeight="14.25" x14ac:dyDescent="0.1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12.625" style="51" customWidth="1"/>
    <col min="6" max="6" width="10.375" style="51" customWidth="1"/>
    <col min="7" max="7" width="9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5.5" x14ac:dyDescent="0.15">
      <c r="A1" s="322" t="s">
        <v>233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 x14ac:dyDescent="0.15">
      <c r="A2" s="52" t="s">
        <v>53</v>
      </c>
      <c r="B2" s="323" t="s">
        <v>54</v>
      </c>
      <c r="C2" s="323"/>
      <c r="D2" s="53" t="s">
        <v>62</v>
      </c>
      <c r="E2" s="54" t="s">
        <v>355</v>
      </c>
      <c r="F2" s="55" t="s">
        <v>234</v>
      </c>
      <c r="G2" s="184" t="s">
        <v>357</v>
      </c>
      <c r="H2" s="185"/>
      <c r="I2" s="74" t="s">
        <v>57</v>
      </c>
      <c r="J2" s="324" t="s">
        <v>358</v>
      </c>
      <c r="K2" s="325"/>
    </row>
    <row r="3" spans="1:11" x14ac:dyDescent="0.15">
      <c r="A3" s="58" t="s">
        <v>75</v>
      </c>
      <c r="B3" s="326">
        <v>2307</v>
      </c>
      <c r="C3" s="326"/>
      <c r="D3" s="60" t="s">
        <v>235</v>
      </c>
      <c r="E3" s="327">
        <v>45132</v>
      </c>
      <c r="F3" s="327"/>
      <c r="G3" s="327"/>
      <c r="H3" s="288" t="s">
        <v>236</v>
      </c>
      <c r="I3" s="288"/>
      <c r="J3" s="288"/>
      <c r="K3" s="289"/>
    </row>
    <row r="4" spans="1:11" x14ac:dyDescent="0.15">
      <c r="A4" s="61" t="s">
        <v>72</v>
      </c>
      <c r="B4" s="59">
        <v>1</v>
      </c>
      <c r="C4" s="59">
        <v>7</v>
      </c>
      <c r="D4" s="62" t="s">
        <v>237</v>
      </c>
      <c r="E4" s="328" t="s">
        <v>238</v>
      </c>
      <c r="F4" s="328"/>
      <c r="G4" s="328"/>
      <c r="H4" s="222" t="s">
        <v>239</v>
      </c>
      <c r="I4" s="222"/>
      <c r="J4" s="71" t="s">
        <v>66</v>
      </c>
      <c r="K4" s="77" t="s">
        <v>67</v>
      </c>
    </row>
    <row r="5" spans="1:11" x14ac:dyDescent="0.15">
      <c r="A5" s="61" t="s">
        <v>240</v>
      </c>
      <c r="B5" s="326">
        <v>1</v>
      </c>
      <c r="C5" s="326"/>
      <c r="D5" s="60" t="s">
        <v>238</v>
      </c>
      <c r="E5" s="60"/>
      <c r="F5" s="60"/>
      <c r="G5" s="60" t="s">
        <v>241</v>
      </c>
      <c r="H5" s="222" t="s">
        <v>242</v>
      </c>
      <c r="I5" s="222"/>
      <c r="J5" s="71" t="s">
        <v>66</v>
      </c>
      <c r="K5" s="77" t="s">
        <v>67</v>
      </c>
    </row>
    <row r="6" spans="1:11" x14ac:dyDescent="0.15">
      <c r="A6" s="63" t="s">
        <v>243</v>
      </c>
      <c r="B6" s="329">
        <v>250</v>
      </c>
      <c r="C6" s="329"/>
      <c r="D6" s="64" t="s">
        <v>244</v>
      </c>
      <c r="E6" s="65">
        <v>2307</v>
      </c>
      <c r="F6" s="66"/>
      <c r="G6" s="64"/>
      <c r="H6" s="330" t="s">
        <v>245</v>
      </c>
      <c r="I6" s="330"/>
      <c r="J6" s="66" t="s">
        <v>66</v>
      </c>
      <c r="K6" s="78" t="s">
        <v>67</v>
      </c>
    </row>
    <row r="7" spans="1:11" x14ac:dyDescent="0.15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 x14ac:dyDescent="0.15">
      <c r="A8" s="70" t="s">
        <v>246</v>
      </c>
      <c r="B8" s="55" t="s">
        <v>247</v>
      </c>
      <c r="C8" s="55" t="s">
        <v>248</v>
      </c>
      <c r="D8" s="55" t="s">
        <v>249</v>
      </c>
      <c r="E8" s="55" t="s">
        <v>250</v>
      </c>
      <c r="F8" s="55" t="s">
        <v>251</v>
      </c>
      <c r="G8" s="331" t="s">
        <v>375</v>
      </c>
      <c r="H8" s="332"/>
      <c r="I8" s="332"/>
      <c r="J8" s="332"/>
      <c r="K8" s="333"/>
    </row>
    <row r="9" spans="1:11" x14ac:dyDescent="0.15">
      <c r="A9" s="221" t="s">
        <v>252</v>
      </c>
      <c r="B9" s="222"/>
      <c r="C9" s="71" t="s">
        <v>66</v>
      </c>
      <c r="D9" s="71" t="s">
        <v>67</v>
      </c>
      <c r="E9" s="60" t="s">
        <v>253</v>
      </c>
      <c r="F9" s="72" t="s">
        <v>254</v>
      </c>
      <c r="G9" s="334"/>
      <c r="H9" s="335"/>
      <c r="I9" s="335"/>
      <c r="J9" s="335"/>
      <c r="K9" s="336"/>
    </row>
    <row r="10" spans="1:11" x14ac:dyDescent="0.15">
      <c r="A10" s="221" t="s">
        <v>255</v>
      </c>
      <c r="B10" s="222"/>
      <c r="C10" s="71" t="s">
        <v>66</v>
      </c>
      <c r="D10" s="71" t="s">
        <v>67</v>
      </c>
      <c r="E10" s="60" t="s">
        <v>256</v>
      </c>
      <c r="F10" s="72" t="s">
        <v>257</v>
      </c>
      <c r="G10" s="334" t="s">
        <v>258</v>
      </c>
      <c r="H10" s="335"/>
      <c r="I10" s="335"/>
      <c r="J10" s="335"/>
      <c r="K10" s="336"/>
    </row>
    <row r="11" spans="1:11" x14ac:dyDescent="0.15">
      <c r="A11" s="337" t="s">
        <v>199</v>
      </c>
      <c r="B11" s="338"/>
      <c r="C11" s="338"/>
      <c r="D11" s="338"/>
      <c r="E11" s="338"/>
      <c r="F11" s="338"/>
      <c r="G11" s="338"/>
      <c r="H11" s="338"/>
      <c r="I11" s="338"/>
      <c r="J11" s="338"/>
      <c r="K11" s="339"/>
    </row>
    <row r="12" spans="1:11" x14ac:dyDescent="0.15">
      <c r="A12" s="58" t="s">
        <v>88</v>
      </c>
      <c r="B12" s="71" t="s">
        <v>84</v>
      </c>
      <c r="C12" s="71" t="s">
        <v>85</v>
      </c>
      <c r="D12" s="72"/>
      <c r="E12" s="60" t="s">
        <v>86</v>
      </c>
      <c r="F12" s="71" t="s">
        <v>84</v>
      </c>
      <c r="G12" s="71" t="s">
        <v>85</v>
      </c>
      <c r="H12" s="71"/>
      <c r="I12" s="60" t="s">
        <v>259</v>
      </c>
      <c r="J12" s="71" t="s">
        <v>84</v>
      </c>
      <c r="K12" s="77" t="s">
        <v>85</v>
      </c>
    </row>
    <row r="13" spans="1:11" x14ac:dyDescent="0.15">
      <c r="A13" s="58" t="s">
        <v>91</v>
      </c>
      <c r="B13" s="71" t="s">
        <v>84</v>
      </c>
      <c r="C13" s="71" t="s">
        <v>85</v>
      </c>
      <c r="D13" s="72"/>
      <c r="E13" s="60" t="s">
        <v>96</v>
      </c>
      <c r="F13" s="71" t="s">
        <v>84</v>
      </c>
      <c r="G13" s="71" t="s">
        <v>85</v>
      </c>
      <c r="H13" s="71"/>
      <c r="I13" s="60" t="s">
        <v>260</v>
      </c>
      <c r="J13" s="71" t="s">
        <v>84</v>
      </c>
      <c r="K13" s="77" t="s">
        <v>85</v>
      </c>
    </row>
    <row r="14" spans="1:11" x14ac:dyDescent="0.15">
      <c r="A14" s="63" t="s">
        <v>261</v>
      </c>
      <c r="B14" s="66" t="s">
        <v>84</v>
      </c>
      <c r="C14" s="66" t="s">
        <v>85</v>
      </c>
      <c r="D14" s="65"/>
      <c r="E14" s="64" t="s">
        <v>262</v>
      </c>
      <c r="F14" s="66" t="s">
        <v>84</v>
      </c>
      <c r="G14" s="66" t="s">
        <v>85</v>
      </c>
      <c r="H14" s="66"/>
      <c r="I14" s="64" t="s">
        <v>263</v>
      </c>
      <c r="J14" s="66" t="s">
        <v>84</v>
      </c>
      <c r="K14" s="78" t="s">
        <v>85</v>
      </c>
    </row>
    <row r="15" spans="1:11" x14ac:dyDescent="0.15">
      <c r="A15" s="67"/>
      <c r="B15" s="73"/>
      <c r="C15" s="73"/>
      <c r="D15" s="68"/>
      <c r="E15" s="67"/>
      <c r="F15" s="73"/>
      <c r="G15" s="73"/>
      <c r="H15" s="73"/>
      <c r="I15" s="67"/>
      <c r="J15" s="73"/>
      <c r="K15" s="73"/>
    </row>
    <row r="16" spans="1:11" s="49" customFormat="1" x14ac:dyDescent="0.15">
      <c r="A16" s="285" t="s">
        <v>264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x14ac:dyDescent="0.15">
      <c r="A17" s="221" t="s">
        <v>377</v>
      </c>
      <c r="B17" s="222"/>
      <c r="C17" s="222"/>
      <c r="D17" s="222"/>
      <c r="E17" s="222"/>
      <c r="F17" s="222"/>
      <c r="G17" s="222"/>
      <c r="H17" s="222"/>
      <c r="I17" s="222"/>
      <c r="J17" s="222"/>
      <c r="K17" s="340"/>
    </row>
    <row r="18" spans="1:11" x14ac:dyDescent="0.15">
      <c r="A18" s="221" t="s">
        <v>265</v>
      </c>
      <c r="B18" s="222"/>
      <c r="C18" s="222"/>
      <c r="D18" s="222"/>
      <c r="E18" s="222"/>
      <c r="F18" s="222"/>
      <c r="G18" s="222"/>
      <c r="H18" s="222"/>
      <c r="I18" s="222"/>
      <c r="J18" s="222"/>
      <c r="K18" s="340"/>
    </row>
    <row r="19" spans="1:11" x14ac:dyDescent="0.15">
      <c r="A19" s="341" t="s">
        <v>383</v>
      </c>
      <c r="B19" s="342"/>
      <c r="C19" s="342"/>
      <c r="D19" s="342"/>
      <c r="E19" s="342"/>
      <c r="F19" s="342"/>
      <c r="G19" s="342"/>
      <c r="H19" s="342"/>
      <c r="I19" s="342"/>
      <c r="J19" s="342"/>
      <c r="K19" s="343"/>
    </row>
    <row r="20" spans="1:11" x14ac:dyDescent="0.15">
      <c r="A20" s="344"/>
      <c r="B20" s="345"/>
      <c r="C20" s="345"/>
      <c r="D20" s="345"/>
      <c r="E20" s="345"/>
      <c r="F20" s="345"/>
      <c r="G20" s="345"/>
      <c r="H20" s="345"/>
      <c r="I20" s="345"/>
      <c r="J20" s="345"/>
      <c r="K20" s="346"/>
    </row>
    <row r="21" spans="1:11" x14ac:dyDescent="0.15">
      <c r="A21" s="344"/>
      <c r="B21" s="345"/>
      <c r="C21" s="345"/>
      <c r="D21" s="345"/>
      <c r="E21" s="345"/>
      <c r="F21" s="345"/>
      <c r="G21" s="345"/>
      <c r="H21" s="345"/>
      <c r="I21" s="345"/>
      <c r="J21" s="345"/>
      <c r="K21" s="346"/>
    </row>
    <row r="22" spans="1:11" x14ac:dyDescent="0.15">
      <c r="A22" s="344"/>
      <c r="B22" s="345"/>
      <c r="C22" s="345"/>
      <c r="D22" s="345"/>
      <c r="E22" s="345"/>
      <c r="F22" s="345"/>
      <c r="G22" s="345"/>
      <c r="H22" s="345"/>
      <c r="I22" s="345"/>
      <c r="J22" s="345"/>
      <c r="K22" s="346"/>
    </row>
    <row r="23" spans="1:11" x14ac:dyDescent="0.15">
      <c r="A23" s="347"/>
      <c r="B23" s="348"/>
      <c r="C23" s="348"/>
      <c r="D23" s="348"/>
      <c r="E23" s="348"/>
      <c r="F23" s="348"/>
      <c r="G23" s="348"/>
      <c r="H23" s="348"/>
      <c r="I23" s="348"/>
      <c r="J23" s="348"/>
      <c r="K23" s="349"/>
    </row>
    <row r="24" spans="1:11" x14ac:dyDescent="0.15">
      <c r="A24" s="221" t="s">
        <v>120</v>
      </c>
      <c r="B24" s="222"/>
      <c r="C24" s="71" t="s">
        <v>66</v>
      </c>
      <c r="D24" s="71" t="s">
        <v>67</v>
      </c>
      <c r="E24" s="288"/>
      <c r="F24" s="288"/>
      <c r="G24" s="288"/>
      <c r="H24" s="288"/>
      <c r="I24" s="288"/>
      <c r="J24" s="288"/>
      <c r="K24" s="289"/>
    </row>
    <row r="25" spans="1:11" x14ac:dyDescent="0.15">
      <c r="A25" s="75" t="s">
        <v>266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1"/>
    </row>
    <row r="26" spans="1:11" x14ac:dyDescent="0.15">
      <c r="A26" s="352"/>
      <c r="B26" s="352"/>
      <c r="C26" s="352"/>
      <c r="D26" s="352"/>
      <c r="E26" s="352"/>
      <c r="F26" s="352"/>
      <c r="G26" s="352"/>
      <c r="H26" s="352"/>
      <c r="I26" s="352"/>
      <c r="J26" s="352"/>
      <c r="K26" s="352"/>
    </row>
    <row r="27" spans="1:11" x14ac:dyDescent="0.15">
      <c r="A27" s="353" t="s">
        <v>267</v>
      </c>
      <c r="B27" s="332"/>
      <c r="C27" s="332"/>
      <c r="D27" s="332"/>
      <c r="E27" s="332"/>
      <c r="F27" s="332"/>
      <c r="G27" s="332"/>
      <c r="H27" s="332"/>
      <c r="I27" s="332"/>
      <c r="J27" s="332"/>
      <c r="K27" s="333"/>
    </row>
    <row r="28" spans="1:11" ht="15.75" customHeight="1" x14ac:dyDescent="0.15">
      <c r="A28" s="354"/>
      <c r="B28" s="355"/>
      <c r="C28" s="355"/>
      <c r="D28" s="355"/>
      <c r="E28" s="355"/>
      <c r="F28" s="355"/>
      <c r="G28" s="355"/>
      <c r="H28" s="355"/>
      <c r="I28" s="355"/>
      <c r="J28" s="355"/>
      <c r="K28" s="356"/>
    </row>
    <row r="29" spans="1:11" ht="15.75" customHeight="1" x14ac:dyDescent="0.15">
      <c r="A29" s="354"/>
      <c r="B29" s="355"/>
      <c r="C29" s="355"/>
      <c r="D29" s="355"/>
      <c r="E29" s="355"/>
      <c r="F29" s="355"/>
      <c r="G29" s="355"/>
      <c r="H29" s="355"/>
      <c r="I29" s="355"/>
      <c r="J29" s="355"/>
      <c r="K29" s="356"/>
    </row>
    <row r="30" spans="1:11" ht="15.75" customHeight="1" x14ac:dyDescent="0.15">
      <c r="A30" s="354"/>
      <c r="B30" s="355"/>
      <c r="C30" s="355"/>
      <c r="D30" s="355"/>
      <c r="E30" s="355"/>
      <c r="F30" s="355"/>
      <c r="G30" s="355"/>
      <c r="H30" s="355"/>
      <c r="I30" s="355"/>
      <c r="J30" s="355"/>
      <c r="K30" s="356"/>
    </row>
    <row r="31" spans="1:11" ht="15.75" customHeight="1" x14ac:dyDescent="0.15">
      <c r="A31" s="354"/>
      <c r="B31" s="355"/>
      <c r="C31" s="355"/>
      <c r="D31" s="355"/>
      <c r="E31" s="355"/>
      <c r="F31" s="355"/>
      <c r="G31" s="355"/>
      <c r="H31" s="355"/>
      <c r="I31" s="355"/>
      <c r="J31" s="355"/>
      <c r="K31" s="356"/>
    </row>
    <row r="32" spans="1:11" ht="15.75" customHeight="1" x14ac:dyDescent="0.15">
      <c r="A32" s="354"/>
      <c r="B32" s="355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1:13" ht="15.75" customHeight="1" x14ac:dyDescent="0.15">
      <c r="A33" s="354"/>
      <c r="B33" s="355"/>
      <c r="C33" s="355"/>
      <c r="D33" s="355"/>
      <c r="E33" s="355"/>
      <c r="F33" s="355"/>
      <c r="G33" s="355"/>
      <c r="H33" s="355"/>
      <c r="I33" s="355"/>
      <c r="J33" s="355"/>
      <c r="K33" s="356"/>
    </row>
    <row r="34" spans="1:13" ht="15.75" customHeight="1" x14ac:dyDescent="0.15">
      <c r="A34" s="354"/>
      <c r="B34" s="355"/>
      <c r="C34" s="355"/>
      <c r="D34" s="355"/>
      <c r="E34" s="355"/>
      <c r="F34" s="355"/>
      <c r="G34" s="355"/>
      <c r="H34" s="355"/>
      <c r="I34" s="355"/>
      <c r="J34" s="355"/>
      <c r="K34" s="356"/>
    </row>
    <row r="35" spans="1:13" ht="15.75" customHeight="1" x14ac:dyDescent="0.15">
      <c r="A35" s="354"/>
      <c r="B35" s="355"/>
      <c r="C35" s="355"/>
      <c r="D35" s="355"/>
      <c r="E35" s="355"/>
      <c r="F35" s="355"/>
      <c r="G35" s="355"/>
      <c r="H35" s="355"/>
      <c r="I35" s="355"/>
      <c r="J35" s="355"/>
      <c r="K35" s="356"/>
    </row>
    <row r="36" spans="1:13" ht="23.1" customHeight="1" x14ac:dyDescent="0.15">
      <c r="A36" s="357"/>
      <c r="B36" s="358"/>
      <c r="C36" s="358"/>
      <c r="D36" s="358"/>
      <c r="E36" s="358"/>
      <c r="F36" s="358"/>
      <c r="G36" s="358"/>
      <c r="H36" s="358"/>
      <c r="I36" s="358"/>
      <c r="J36" s="358"/>
      <c r="K36" s="359"/>
    </row>
    <row r="37" spans="1:13" ht="18.75" customHeight="1" x14ac:dyDescent="0.15">
      <c r="A37" s="360" t="s">
        <v>268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62"/>
    </row>
    <row r="38" spans="1:13" s="50" customFormat="1" ht="18.75" customHeight="1" x14ac:dyDescent="0.15">
      <c r="A38" s="221" t="s">
        <v>269</v>
      </c>
      <c r="B38" s="222"/>
      <c r="C38" s="222"/>
      <c r="D38" s="288" t="s">
        <v>270</v>
      </c>
      <c r="E38" s="288"/>
      <c r="F38" s="363" t="s">
        <v>271</v>
      </c>
      <c r="G38" s="364"/>
      <c r="H38" s="222" t="s">
        <v>272</v>
      </c>
      <c r="I38" s="222"/>
      <c r="J38" s="222" t="s">
        <v>273</v>
      </c>
      <c r="K38" s="340"/>
    </row>
    <row r="39" spans="1:13" ht="18.75" customHeight="1" x14ac:dyDescent="0.15">
      <c r="A39" s="61" t="s">
        <v>121</v>
      </c>
      <c r="B39" s="222" t="s">
        <v>274</v>
      </c>
      <c r="C39" s="222"/>
      <c r="D39" s="222"/>
      <c r="E39" s="222"/>
      <c r="F39" s="222"/>
      <c r="G39" s="222"/>
      <c r="H39" s="222"/>
      <c r="I39" s="222"/>
      <c r="J39" s="222"/>
      <c r="K39" s="340"/>
      <c r="M39" s="50"/>
    </row>
    <row r="40" spans="1:13" ht="30.95" customHeight="1" x14ac:dyDescent="0.15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340"/>
    </row>
    <row r="41" spans="1:13" ht="18.75" customHeight="1" x14ac:dyDescent="0.15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340"/>
    </row>
    <row r="42" spans="1:13" ht="32.1" customHeight="1" thickBot="1" x14ac:dyDescent="0.2">
      <c r="A42" s="63" t="s">
        <v>133</v>
      </c>
      <c r="B42" s="365" t="s">
        <v>275</v>
      </c>
      <c r="C42" s="365"/>
      <c r="D42" s="64" t="s">
        <v>276</v>
      </c>
      <c r="E42" s="65" t="s">
        <v>379</v>
      </c>
      <c r="F42" s="64" t="s">
        <v>137</v>
      </c>
      <c r="G42" s="76">
        <v>45133</v>
      </c>
      <c r="H42" s="366" t="s">
        <v>138</v>
      </c>
      <c r="I42" s="366"/>
      <c r="J42" s="365" t="s">
        <v>378</v>
      </c>
      <c r="K42" s="367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7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200025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5"/>
  <sheetViews>
    <sheetView zoomScale="80" zoomScaleNormal="80" workbookViewId="0">
      <selection activeCell="N16" sqref="N16"/>
    </sheetView>
  </sheetViews>
  <sheetFormatPr defaultColWidth="9" defaultRowHeight="26.1" customHeight="1" x14ac:dyDescent="0.15"/>
  <cols>
    <col min="1" max="1" width="17.125" style="32" customWidth="1"/>
    <col min="2" max="11" width="9" style="32" customWidth="1"/>
    <col min="12" max="12" width="1.375" style="32" customWidth="1"/>
    <col min="13" max="22" width="10.5" style="32" customWidth="1"/>
    <col min="23" max="16384" width="9" style="32"/>
  </cols>
  <sheetData>
    <row r="1" spans="1:22" ht="30" customHeight="1" x14ac:dyDescent="0.15">
      <c r="A1" s="250" t="s">
        <v>142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</row>
    <row r="2" spans="1:22" s="31" customFormat="1" ht="24.95" customHeight="1" x14ac:dyDescent="0.15">
      <c r="A2" s="33" t="s">
        <v>62</v>
      </c>
      <c r="B2" s="321" t="s">
        <v>63</v>
      </c>
      <c r="C2" s="253"/>
      <c r="D2" s="34"/>
      <c r="E2" s="34"/>
      <c r="F2" s="34"/>
      <c r="G2" s="34"/>
      <c r="H2" s="35" t="s">
        <v>143</v>
      </c>
      <c r="I2" s="254" t="s">
        <v>69</v>
      </c>
      <c r="J2" s="254"/>
      <c r="K2" s="254"/>
      <c r="L2" s="247"/>
      <c r="M2" s="43" t="s">
        <v>57</v>
      </c>
      <c r="N2" s="255" t="s">
        <v>58</v>
      </c>
      <c r="O2" s="256"/>
      <c r="P2" s="256"/>
      <c r="Q2" s="256"/>
      <c r="R2" s="256"/>
      <c r="S2" s="256"/>
      <c r="T2" s="256"/>
      <c r="U2" s="256"/>
      <c r="V2" s="257"/>
    </row>
    <row r="3" spans="1:22" s="31" customFormat="1" ht="23.1" customHeight="1" x14ac:dyDescent="0.15">
      <c r="A3" s="245" t="s">
        <v>145</v>
      </c>
      <c r="B3" s="258" t="s">
        <v>146</v>
      </c>
      <c r="C3" s="246"/>
      <c r="D3" s="246"/>
      <c r="E3" s="246"/>
      <c r="F3" s="246"/>
      <c r="G3" s="246"/>
      <c r="H3" s="246"/>
      <c r="I3" s="246"/>
      <c r="J3" s="246"/>
      <c r="K3" s="246"/>
      <c r="L3" s="248"/>
      <c r="M3" s="258" t="s">
        <v>147</v>
      </c>
      <c r="N3" s="246"/>
      <c r="O3" s="246"/>
      <c r="P3" s="246"/>
      <c r="Q3" s="246"/>
      <c r="R3" s="246"/>
      <c r="S3" s="246"/>
      <c r="T3" s="246"/>
      <c r="U3" s="246"/>
      <c r="V3" s="246"/>
    </row>
    <row r="4" spans="1:22" s="31" customFormat="1" ht="23.1" customHeight="1" x14ac:dyDescent="0.15">
      <c r="A4" s="246"/>
      <c r="B4" s="36" t="s">
        <v>109</v>
      </c>
      <c r="C4" s="36" t="s">
        <v>110</v>
      </c>
      <c r="D4" s="36" t="s">
        <v>111</v>
      </c>
      <c r="E4" s="36" t="s">
        <v>112</v>
      </c>
      <c r="F4" s="36" t="s">
        <v>113</v>
      </c>
      <c r="G4" s="36" t="s">
        <v>114</v>
      </c>
      <c r="H4" s="36" t="s">
        <v>148</v>
      </c>
      <c r="I4" s="44"/>
      <c r="J4" s="44"/>
      <c r="K4" s="44"/>
      <c r="L4" s="248"/>
      <c r="M4" s="36" t="s">
        <v>109</v>
      </c>
      <c r="N4" s="36" t="s">
        <v>110</v>
      </c>
      <c r="O4" s="36" t="s">
        <v>111</v>
      </c>
      <c r="P4" s="36" t="s">
        <v>112</v>
      </c>
      <c r="Q4" s="36" t="s">
        <v>113</v>
      </c>
      <c r="R4" s="36" t="s">
        <v>114</v>
      </c>
      <c r="S4" s="36" t="s">
        <v>148</v>
      </c>
      <c r="T4" s="44"/>
      <c r="U4" s="44"/>
      <c r="V4" s="44"/>
    </row>
    <row r="5" spans="1:22" s="31" customFormat="1" ht="23.1" customHeight="1" x14ac:dyDescent="0.15">
      <c r="A5" s="245"/>
      <c r="B5" s="36" t="s">
        <v>149</v>
      </c>
      <c r="C5" s="36" t="s">
        <v>150</v>
      </c>
      <c r="D5" s="36" t="s">
        <v>151</v>
      </c>
      <c r="E5" s="36" t="s">
        <v>152</v>
      </c>
      <c r="F5" s="36" t="s">
        <v>153</v>
      </c>
      <c r="G5" s="36" t="s">
        <v>154</v>
      </c>
      <c r="H5" s="36" t="s">
        <v>155</v>
      </c>
      <c r="I5" s="33"/>
      <c r="J5" s="33"/>
      <c r="K5" s="33"/>
      <c r="L5" s="248"/>
      <c r="M5" s="36" t="s">
        <v>149</v>
      </c>
      <c r="N5" s="36" t="s">
        <v>150</v>
      </c>
      <c r="O5" s="36" t="s">
        <v>151</v>
      </c>
      <c r="P5" s="36" t="s">
        <v>152</v>
      </c>
      <c r="Q5" s="36" t="s">
        <v>153</v>
      </c>
      <c r="R5" s="36" t="s">
        <v>154</v>
      </c>
      <c r="S5" s="36" t="s">
        <v>155</v>
      </c>
      <c r="T5" s="33"/>
      <c r="U5" s="33"/>
      <c r="V5" s="33"/>
    </row>
    <row r="6" spans="1:22" s="31" customFormat="1" ht="21" customHeight="1" x14ac:dyDescent="0.15">
      <c r="A6" s="37" t="s">
        <v>156</v>
      </c>
      <c r="B6" s="36">
        <f>C6-1</f>
        <v>70</v>
      </c>
      <c r="C6" s="36">
        <f>D6-2</f>
        <v>71</v>
      </c>
      <c r="D6" s="36">
        <v>73</v>
      </c>
      <c r="E6" s="36">
        <f>D6+2</f>
        <v>75</v>
      </c>
      <c r="F6" s="36">
        <f>E6+2</f>
        <v>77</v>
      </c>
      <c r="G6" s="36">
        <f>F6+1</f>
        <v>78</v>
      </c>
      <c r="H6" s="36">
        <f>G6+1</f>
        <v>79</v>
      </c>
      <c r="I6" s="33"/>
      <c r="J6" s="33"/>
      <c r="K6" s="33"/>
      <c r="L6" s="248"/>
      <c r="M6" s="33" t="s">
        <v>164</v>
      </c>
      <c r="N6" s="33" t="s">
        <v>158</v>
      </c>
      <c r="O6" s="33" t="s">
        <v>157</v>
      </c>
      <c r="P6" s="33" t="s">
        <v>164</v>
      </c>
      <c r="Q6" s="33" t="s">
        <v>157</v>
      </c>
      <c r="R6" s="33" t="s">
        <v>157</v>
      </c>
      <c r="S6" s="33" t="s">
        <v>164</v>
      </c>
      <c r="T6" s="33"/>
      <c r="U6" s="33"/>
      <c r="V6" s="33"/>
    </row>
    <row r="7" spans="1:22" s="31" customFormat="1" ht="21" customHeight="1" x14ac:dyDescent="0.15">
      <c r="A7" s="37" t="s">
        <v>160</v>
      </c>
      <c r="B7" s="36">
        <f>C7-1</f>
        <v>67.5</v>
      </c>
      <c r="C7" s="36">
        <f>D7-2</f>
        <v>68.5</v>
      </c>
      <c r="D7" s="36">
        <v>70.5</v>
      </c>
      <c r="E7" s="36">
        <f>D7+2</f>
        <v>72.5</v>
      </c>
      <c r="F7" s="36">
        <f>E7+2</f>
        <v>74.5</v>
      </c>
      <c r="G7" s="36">
        <f>F7+1</f>
        <v>75.5</v>
      </c>
      <c r="H7" s="36">
        <f>G7+1</f>
        <v>76.5</v>
      </c>
      <c r="I7" s="33"/>
      <c r="J7" s="33"/>
      <c r="K7" s="33"/>
      <c r="L7" s="248"/>
      <c r="M7" s="33" t="s">
        <v>161</v>
      </c>
      <c r="N7" s="33" t="s">
        <v>158</v>
      </c>
      <c r="O7" s="33" t="s">
        <v>162</v>
      </c>
      <c r="P7" s="33" t="s">
        <v>161</v>
      </c>
      <c r="Q7" s="33" t="s">
        <v>162</v>
      </c>
      <c r="R7" s="33" t="s">
        <v>161</v>
      </c>
      <c r="S7" s="33" t="s">
        <v>161</v>
      </c>
      <c r="T7" s="33"/>
      <c r="U7" s="33"/>
      <c r="V7" s="33"/>
    </row>
    <row r="8" spans="1:22" s="31" customFormat="1" ht="21" customHeight="1" x14ac:dyDescent="0.15">
      <c r="A8" s="37" t="s">
        <v>163</v>
      </c>
      <c r="B8" s="36">
        <f t="shared" ref="B8:B10" si="0">C8-4</f>
        <v>104</v>
      </c>
      <c r="C8" s="36">
        <f t="shared" ref="C8:C10" si="1">D8-4</f>
        <v>108</v>
      </c>
      <c r="D8" s="36">
        <v>112</v>
      </c>
      <c r="E8" s="36">
        <f t="shared" ref="E8:E10" si="2">D8+4</f>
        <v>116</v>
      </c>
      <c r="F8" s="36">
        <f>E8+4</f>
        <v>120</v>
      </c>
      <c r="G8" s="36">
        <f t="shared" ref="G8:G10" si="3">F8+6</f>
        <v>126</v>
      </c>
      <c r="H8" s="36">
        <f>G8+6</f>
        <v>132</v>
      </c>
      <c r="I8" s="33"/>
      <c r="J8" s="33"/>
      <c r="K8" s="33"/>
      <c r="L8" s="248"/>
      <c r="M8" s="33" t="s">
        <v>164</v>
      </c>
      <c r="N8" s="33" t="s">
        <v>158</v>
      </c>
      <c r="O8" s="33" t="s">
        <v>158</v>
      </c>
      <c r="P8" s="33" t="s">
        <v>164</v>
      </c>
      <c r="Q8" s="33" t="s">
        <v>158</v>
      </c>
      <c r="R8" s="33" t="s">
        <v>164</v>
      </c>
      <c r="S8" s="33" t="s">
        <v>158</v>
      </c>
      <c r="T8" s="33"/>
      <c r="U8" s="33"/>
      <c r="V8" s="33"/>
    </row>
    <row r="9" spans="1:22" s="31" customFormat="1" ht="21" customHeight="1" x14ac:dyDescent="0.15">
      <c r="A9" s="37" t="s">
        <v>165</v>
      </c>
      <c r="B9" s="36">
        <f t="shared" si="0"/>
        <v>98</v>
      </c>
      <c r="C9" s="36">
        <f t="shared" si="1"/>
        <v>102</v>
      </c>
      <c r="D9" s="36">
        <v>106</v>
      </c>
      <c r="E9" s="36">
        <f t="shared" si="2"/>
        <v>110</v>
      </c>
      <c r="F9" s="36">
        <f>E9+5</f>
        <v>115</v>
      </c>
      <c r="G9" s="36">
        <f t="shared" si="3"/>
        <v>121</v>
      </c>
      <c r="H9" s="36">
        <f>G9+7</f>
        <v>128</v>
      </c>
      <c r="I9" s="33"/>
      <c r="J9" s="33"/>
      <c r="K9" s="33"/>
      <c r="L9" s="248"/>
      <c r="M9" s="33" t="s">
        <v>158</v>
      </c>
      <c r="N9" s="33" t="s">
        <v>158</v>
      </c>
      <c r="O9" s="33" t="s">
        <v>158</v>
      </c>
      <c r="P9" s="33" t="s">
        <v>158</v>
      </c>
      <c r="Q9" s="33" t="s">
        <v>158</v>
      </c>
      <c r="R9" s="33" t="s">
        <v>158</v>
      </c>
      <c r="S9" s="33" t="s">
        <v>158</v>
      </c>
      <c r="T9" s="33"/>
      <c r="U9" s="33"/>
      <c r="V9" s="33"/>
    </row>
    <row r="10" spans="1:22" s="31" customFormat="1" ht="21" customHeight="1" x14ac:dyDescent="0.15">
      <c r="A10" s="37" t="s">
        <v>166</v>
      </c>
      <c r="B10" s="36">
        <f t="shared" si="0"/>
        <v>100</v>
      </c>
      <c r="C10" s="36">
        <f t="shared" si="1"/>
        <v>104</v>
      </c>
      <c r="D10" s="36">
        <v>108</v>
      </c>
      <c r="E10" s="36">
        <f t="shared" si="2"/>
        <v>112</v>
      </c>
      <c r="F10" s="36">
        <f>E10+5</f>
        <v>117</v>
      </c>
      <c r="G10" s="36">
        <f t="shared" si="3"/>
        <v>123</v>
      </c>
      <c r="H10" s="36">
        <f>G10+7</f>
        <v>130</v>
      </c>
      <c r="I10" s="33"/>
      <c r="J10" s="33"/>
      <c r="K10" s="33"/>
      <c r="L10" s="248"/>
      <c r="M10" s="33" t="s">
        <v>158</v>
      </c>
      <c r="N10" s="33" t="s">
        <v>158</v>
      </c>
      <c r="O10" s="33" t="s">
        <v>158</v>
      </c>
      <c r="P10" s="33" t="s">
        <v>158</v>
      </c>
      <c r="Q10" s="33" t="s">
        <v>158</v>
      </c>
      <c r="R10" s="33" t="s">
        <v>158</v>
      </c>
      <c r="S10" s="33" t="s">
        <v>158</v>
      </c>
      <c r="T10" s="33"/>
      <c r="U10" s="33"/>
      <c r="V10" s="33"/>
    </row>
    <row r="11" spans="1:22" s="31" customFormat="1" ht="21" customHeight="1" x14ac:dyDescent="0.15">
      <c r="A11" s="37" t="s">
        <v>167</v>
      </c>
      <c r="B11" s="36">
        <f>C11-1.2</f>
        <v>45.599999999999994</v>
      </c>
      <c r="C11" s="36">
        <f>D11-1.2</f>
        <v>46.8</v>
      </c>
      <c r="D11" s="36">
        <v>48</v>
      </c>
      <c r="E11" s="36">
        <f>D11+1.2</f>
        <v>49.2</v>
      </c>
      <c r="F11" s="36">
        <f>E11+1.2</f>
        <v>50.400000000000006</v>
      </c>
      <c r="G11" s="36">
        <f>F11+1.4</f>
        <v>51.800000000000004</v>
      </c>
      <c r="H11" s="36">
        <f>G11+1.4</f>
        <v>53.2</v>
      </c>
      <c r="I11" s="33"/>
      <c r="J11" s="33"/>
      <c r="K11" s="33"/>
      <c r="L11" s="248"/>
      <c r="M11" s="33" t="s">
        <v>169</v>
      </c>
      <c r="N11" s="33" t="s">
        <v>169</v>
      </c>
      <c r="O11" s="33" t="s">
        <v>169</v>
      </c>
      <c r="P11" s="33" t="s">
        <v>158</v>
      </c>
      <c r="Q11" s="33" t="s">
        <v>169</v>
      </c>
      <c r="R11" s="33" t="s">
        <v>168</v>
      </c>
      <c r="S11" s="33" t="s">
        <v>168</v>
      </c>
      <c r="T11" s="33"/>
      <c r="U11" s="33"/>
      <c r="V11" s="33"/>
    </row>
    <row r="12" spans="1:22" s="31" customFormat="1" ht="21" customHeight="1" x14ac:dyDescent="0.15">
      <c r="A12" s="37" t="s">
        <v>171</v>
      </c>
      <c r="B12" s="36">
        <f>C12-1</f>
        <v>51</v>
      </c>
      <c r="C12" s="36">
        <f>D12-1</f>
        <v>52</v>
      </c>
      <c r="D12" s="36">
        <v>53</v>
      </c>
      <c r="E12" s="36">
        <f>D12+1</f>
        <v>54</v>
      </c>
      <c r="F12" s="36">
        <f>E12+1</f>
        <v>55</v>
      </c>
      <c r="G12" s="36">
        <f>F12+1.5</f>
        <v>56.5</v>
      </c>
      <c r="H12" s="36">
        <f>G12+1.5</f>
        <v>58</v>
      </c>
      <c r="I12" s="33"/>
      <c r="J12" s="33"/>
      <c r="K12" s="33"/>
      <c r="L12" s="248"/>
      <c r="M12" s="33" t="s">
        <v>172</v>
      </c>
      <c r="N12" s="33" t="s">
        <v>173</v>
      </c>
      <c r="O12" s="33" t="s">
        <v>158</v>
      </c>
      <c r="P12" s="33" t="s">
        <v>172</v>
      </c>
      <c r="Q12" s="33" t="s">
        <v>158</v>
      </c>
      <c r="R12" s="33" t="s">
        <v>172</v>
      </c>
      <c r="S12" s="33" t="s">
        <v>158</v>
      </c>
      <c r="T12" s="33"/>
      <c r="U12" s="33"/>
      <c r="V12" s="33"/>
    </row>
    <row r="13" spans="1:22" s="31" customFormat="1" ht="21" customHeight="1" x14ac:dyDescent="0.15">
      <c r="A13" s="37" t="s">
        <v>174</v>
      </c>
      <c r="B13" s="36">
        <f>C13-0.6</f>
        <v>60.199999999999996</v>
      </c>
      <c r="C13" s="36">
        <f>D13-1.2</f>
        <v>60.8</v>
      </c>
      <c r="D13" s="36">
        <v>62</v>
      </c>
      <c r="E13" s="36">
        <f>D13+1.2</f>
        <v>63.2</v>
      </c>
      <c r="F13" s="36">
        <f>E13+1.2</f>
        <v>64.400000000000006</v>
      </c>
      <c r="G13" s="36">
        <f>F13+0.6</f>
        <v>65</v>
      </c>
      <c r="H13" s="36">
        <f>G13+0.6</f>
        <v>65.599999999999994</v>
      </c>
      <c r="I13" s="45"/>
      <c r="J13" s="33"/>
      <c r="K13" s="33"/>
      <c r="L13" s="248"/>
      <c r="M13" s="33" t="s">
        <v>158</v>
      </c>
      <c r="N13" s="33" t="s">
        <v>176</v>
      </c>
      <c r="O13" s="33" t="s">
        <v>176</v>
      </c>
      <c r="P13" s="33" t="s">
        <v>175</v>
      </c>
      <c r="Q13" s="33" t="s">
        <v>176</v>
      </c>
      <c r="R13" s="33" t="s">
        <v>175</v>
      </c>
      <c r="S13" s="33" t="s">
        <v>158</v>
      </c>
      <c r="T13" s="33"/>
      <c r="U13" s="33"/>
      <c r="V13" s="33"/>
    </row>
    <row r="14" spans="1:22" s="31" customFormat="1" ht="21" customHeight="1" x14ac:dyDescent="0.15">
      <c r="A14" s="37" t="s">
        <v>177</v>
      </c>
      <c r="B14" s="36">
        <f>C14-0.7</f>
        <v>20.6</v>
      </c>
      <c r="C14" s="36">
        <f>D14-0.7</f>
        <v>21.3</v>
      </c>
      <c r="D14" s="36">
        <v>22</v>
      </c>
      <c r="E14" s="36">
        <f>D14+0.7</f>
        <v>22.7</v>
      </c>
      <c r="F14" s="36">
        <f>E14+0.7</f>
        <v>23.4</v>
      </c>
      <c r="G14" s="36">
        <f>F14+0.95</f>
        <v>24.349999999999998</v>
      </c>
      <c r="H14" s="36">
        <f>G14+0.95</f>
        <v>25.299999999999997</v>
      </c>
      <c r="I14" s="45"/>
      <c r="J14" s="33"/>
      <c r="K14" s="33"/>
      <c r="L14" s="248"/>
      <c r="M14" s="33" t="s">
        <v>159</v>
      </c>
      <c r="N14" s="33" t="s">
        <v>158</v>
      </c>
      <c r="O14" s="33" t="s">
        <v>176</v>
      </c>
      <c r="P14" s="33" t="s">
        <v>159</v>
      </c>
      <c r="Q14" s="33" t="s">
        <v>158</v>
      </c>
      <c r="R14" s="33" t="s">
        <v>159</v>
      </c>
      <c r="S14" s="33" t="s">
        <v>175</v>
      </c>
      <c r="T14" s="33"/>
      <c r="U14" s="33"/>
      <c r="V14" s="33"/>
    </row>
    <row r="15" spans="1:22" s="31" customFormat="1" ht="21" customHeight="1" x14ac:dyDescent="0.15">
      <c r="A15" s="37" t="s">
        <v>178</v>
      </c>
      <c r="B15" s="36">
        <f>C15-0.6</f>
        <v>16.799999999999997</v>
      </c>
      <c r="C15" s="36">
        <f>D15-0.6</f>
        <v>17.399999999999999</v>
      </c>
      <c r="D15" s="36">
        <v>18</v>
      </c>
      <c r="E15" s="36">
        <f>D15+0.6</f>
        <v>18.600000000000001</v>
      </c>
      <c r="F15" s="36">
        <f>E15+0.6</f>
        <v>19.200000000000003</v>
      </c>
      <c r="G15" s="36">
        <f>F15+0.95</f>
        <v>20.150000000000002</v>
      </c>
      <c r="H15" s="36">
        <f>G15+0.95</f>
        <v>21.1</v>
      </c>
      <c r="I15" s="45"/>
      <c r="J15" s="33"/>
      <c r="K15" s="33"/>
      <c r="L15" s="248"/>
      <c r="M15" s="33" t="s">
        <v>158</v>
      </c>
      <c r="N15" s="33" t="s">
        <v>158</v>
      </c>
      <c r="O15" s="33" t="s">
        <v>158</v>
      </c>
      <c r="P15" s="33" t="s">
        <v>158</v>
      </c>
      <c r="Q15" s="33" t="s">
        <v>158</v>
      </c>
      <c r="R15" s="33" t="s">
        <v>158</v>
      </c>
      <c r="S15" s="33" t="s">
        <v>158</v>
      </c>
      <c r="T15" s="33"/>
      <c r="U15" s="33"/>
      <c r="V15" s="33"/>
    </row>
    <row r="16" spans="1:22" s="31" customFormat="1" ht="21" customHeight="1" x14ac:dyDescent="0.15">
      <c r="A16" s="37" t="s">
        <v>179</v>
      </c>
      <c r="B16" s="36">
        <f>C16-0.4</f>
        <v>12.2</v>
      </c>
      <c r="C16" s="36">
        <f>D16-0.4</f>
        <v>12.6</v>
      </c>
      <c r="D16" s="36">
        <v>13</v>
      </c>
      <c r="E16" s="36">
        <f>D16+0.4</f>
        <v>13.4</v>
      </c>
      <c r="F16" s="36">
        <f>E16+0.4</f>
        <v>13.8</v>
      </c>
      <c r="G16" s="36">
        <f>F16+0.6</f>
        <v>14.4</v>
      </c>
      <c r="H16" s="36">
        <f>G16+0.6</f>
        <v>15</v>
      </c>
      <c r="I16" s="45"/>
      <c r="J16" s="33"/>
      <c r="K16" s="33"/>
      <c r="L16" s="248"/>
      <c r="M16" s="33" t="s">
        <v>158</v>
      </c>
      <c r="N16" s="33" t="s">
        <v>158</v>
      </c>
      <c r="O16" s="33" t="s">
        <v>158</v>
      </c>
      <c r="P16" s="33" t="s">
        <v>158</v>
      </c>
      <c r="Q16" s="33" t="s">
        <v>158</v>
      </c>
      <c r="R16" s="33" t="s">
        <v>158</v>
      </c>
      <c r="S16" s="33" t="s">
        <v>158</v>
      </c>
      <c r="T16" s="33"/>
      <c r="U16" s="33"/>
      <c r="V16" s="33"/>
    </row>
    <row r="17" spans="1:22" s="31" customFormat="1" ht="21" customHeight="1" x14ac:dyDescent="0.15">
      <c r="A17" s="37" t="s">
        <v>180</v>
      </c>
      <c r="B17" s="36">
        <f>C17</f>
        <v>11.5</v>
      </c>
      <c r="C17" s="36">
        <f>D17</f>
        <v>11.5</v>
      </c>
      <c r="D17" s="36">
        <v>11.5</v>
      </c>
      <c r="E17" s="36">
        <f t="shared" ref="E17:H17" si="4">D17</f>
        <v>11.5</v>
      </c>
      <c r="F17" s="36">
        <f t="shared" si="4"/>
        <v>11.5</v>
      </c>
      <c r="G17" s="36">
        <f t="shared" si="4"/>
        <v>11.5</v>
      </c>
      <c r="H17" s="36">
        <f t="shared" si="4"/>
        <v>11.5</v>
      </c>
      <c r="I17" s="45"/>
      <c r="J17" s="45"/>
      <c r="K17" s="33"/>
      <c r="L17" s="248"/>
      <c r="M17" s="33" t="s">
        <v>158</v>
      </c>
      <c r="N17" s="33" t="s">
        <v>158</v>
      </c>
      <c r="O17" s="33" t="s">
        <v>158</v>
      </c>
      <c r="P17" s="33" t="s">
        <v>158</v>
      </c>
      <c r="Q17" s="33" t="s">
        <v>158</v>
      </c>
      <c r="R17" s="33" t="s">
        <v>158</v>
      </c>
      <c r="S17" s="33" t="s">
        <v>158</v>
      </c>
      <c r="T17" s="33"/>
      <c r="U17" s="33"/>
      <c r="V17" s="33"/>
    </row>
    <row r="18" spans="1:22" s="31" customFormat="1" ht="21" customHeight="1" x14ac:dyDescent="0.15">
      <c r="A18" s="37" t="s">
        <v>181</v>
      </c>
      <c r="B18" s="36">
        <f>D18-1</f>
        <v>18</v>
      </c>
      <c r="C18" s="36">
        <v>18</v>
      </c>
      <c r="D18" s="36" t="s">
        <v>182</v>
      </c>
      <c r="E18" s="36">
        <v>19</v>
      </c>
      <c r="F18" s="36">
        <v>20</v>
      </c>
      <c r="G18" s="36">
        <v>20</v>
      </c>
      <c r="H18" s="36">
        <v>20</v>
      </c>
      <c r="I18" s="33"/>
      <c r="J18" s="33"/>
      <c r="K18" s="33"/>
      <c r="L18" s="248"/>
      <c r="M18" s="33" t="s">
        <v>158</v>
      </c>
      <c r="N18" s="33" t="s">
        <v>176</v>
      </c>
      <c r="O18" s="33" t="s">
        <v>158</v>
      </c>
      <c r="P18" s="33" t="s">
        <v>183</v>
      </c>
      <c r="Q18" s="33" t="s">
        <v>158</v>
      </c>
      <c r="R18" s="33" t="s">
        <v>183</v>
      </c>
      <c r="S18" s="33" t="s">
        <v>176</v>
      </c>
      <c r="T18" s="33"/>
      <c r="U18" s="33"/>
      <c r="V18" s="33"/>
    </row>
    <row r="19" spans="1:22" s="31" customFormat="1" ht="21" customHeight="1" x14ac:dyDescent="0.15">
      <c r="A19" s="37" t="s">
        <v>184</v>
      </c>
      <c r="B19" s="36">
        <v>13.5</v>
      </c>
      <c r="C19" s="36">
        <v>13.5</v>
      </c>
      <c r="D19" s="36">
        <v>14.5</v>
      </c>
      <c r="E19" s="36">
        <v>14.5</v>
      </c>
      <c r="F19" s="36">
        <v>15.5</v>
      </c>
      <c r="G19" s="36">
        <v>15.5</v>
      </c>
      <c r="H19" s="36">
        <v>15.5</v>
      </c>
      <c r="I19" s="45"/>
      <c r="J19" s="33"/>
      <c r="K19" s="33"/>
      <c r="L19" s="248"/>
      <c r="M19" s="33" t="s">
        <v>159</v>
      </c>
      <c r="N19" s="33" t="s">
        <v>158</v>
      </c>
      <c r="O19" s="33" t="s">
        <v>176</v>
      </c>
      <c r="P19" s="33" t="s">
        <v>158</v>
      </c>
      <c r="Q19" s="33" t="s">
        <v>176</v>
      </c>
      <c r="R19" s="33" t="s">
        <v>159</v>
      </c>
      <c r="S19" s="33" t="s">
        <v>175</v>
      </c>
      <c r="T19" s="33"/>
      <c r="U19" s="33"/>
      <c r="V19" s="33"/>
    </row>
    <row r="20" spans="1:22" s="31" customFormat="1" ht="21" customHeight="1" x14ac:dyDescent="0.15">
      <c r="A20" s="37" t="s">
        <v>185</v>
      </c>
      <c r="B20" s="36">
        <f>C20-0.5</f>
        <v>35</v>
      </c>
      <c r="C20" s="36">
        <f>D20-0.5</f>
        <v>35.5</v>
      </c>
      <c r="D20" s="36">
        <v>36</v>
      </c>
      <c r="E20" s="36">
        <f t="shared" ref="E20:G20" si="5">D20+0.5</f>
        <v>36.5</v>
      </c>
      <c r="F20" s="36">
        <f t="shared" si="5"/>
        <v>37</v>
      </c>
      <c r="G20" s="36">
        <f t="shared" si="5"/>
        <v>37.5</v>
      </c>
      <c r="H20" s="36">
        <f>G20</f>
        <v>37.5</v>
      </c>
      <c r="I20" s="45"/>
      <c r="J20" s="33"/>
      <c r="K20" s="33"/>
      <c r="L20" s="248"/>
      <c r="M20" s="33" t="s">
        <v>169</v>
      </c>
      <c r="N20" s="33" t="s">
        <v>169</v>
      </c>
      <c r="O20" s="33" t="s">
        <v>169</v>
      </c>
      <c r="P20" s="33" t="s">
        <v>158</v>
      </c>
      <c r="Q20" s="33" t="s">
        <v>169</v>
      </c>
      <c r="R20" s="33" t="s">
        <v>168</v>
      </c>
      <c r="S20" s="33" t="s">
        <v>168</v>
      </c>
      <c r="T20" s="33"/>
      <c r="U20" s="33"/>
      <c r="V20" s="33"/>
    </row>
    <row r="21" spans="1:22" s="31" customFormat="1" ht="21" customHeight="1" x14ac:dyDescent="0.15">
      <c r="A21" s="37" t="s">
        <v>186</v>
      </c>
      <c r="B21" s="36">
        <f>C21-0.5</f>
        <v>24.5</v>
      </c>
      <c r="C21" s="36">
        <f>D21-0.5</f>
        <v>25</v>
      </c>
      <c r="D21" s="36">
        <v>25.5</v>
      </c>
      <c r="E21" s="36">
        <f>D21+0.5</f>
        <v>26</v>
      </c>
      <c r="F21" s="36">
        <f>E21+0.5</f>
        <v>26.5</v>
      </c>
      <c r="G21" s="36">
        <f>F21+0.75</f>
        <v>27.25</v>
      </c>
      <c r="H21" s="36">
        <f>G21</f>
        <v>27.25</v>
      </c>
      <c r="I21" s="33"/>
      <c r="J21" s="33"/>
      <c r="K21" s="33"/>
      <c r="L21" s="248"/>
      <c r="M21" s="33" t="s">
        <v>172</v>
      </c>
      <c r="N21" s="33" t="s">
        <v>173</v>
      </c>
      <c r="O21" s="33" t="s">
        <v>158</v>
      </c>
      <c r="P21" s="33" t="s">
        <v>172</v>
      </c>
      <c r="Q21" s="33" t="s">
        <v>158</v>
      </c>
      <c r="R21" s="33" t="s">
        <v>172</v>
      </c>
      <c r="S21" s="33" t="s">
        <v>158</v>
      </c>
      <c r="T21" s="33"/>
      <c r="U21" s="33"/>
      <c r="V21" s="33"/>
    </row>
    <row r="22" spans="1:22" ht="29.1" customHeight="1" x14ac:dyDescent="0.15">
      <c r="A22" s="38"/>
      <c r="B22" s="39"/>
      <c r="C22" s="40"/>
      <c r="D22" s="40"/>
      <c r="E22" s="40"/>
      <c r="F22" s="40"/>
      <c r="G22" s="40"/>
      <c r="H22" s="40"/>
      <c r="I22" s="46"/>
      <c r="J22" s="46"/>
      <c r="K22" s="47"/>
      <c r="L22" s="249"/>
      <c r="M22" s="39"/>
      <c r="N22" s="40"/>
      <c r="O22" s="40"/>
      <c r="P22" s="40"/>
      <c r="Q22" s="40"/>
      <c r="R22" s="40"/>
      <c r="S22" s="40"/>
      <c r="T22" s="46"/>
      <c r="U22" s="46"/>
      <c r="V22" s="47"/>
    </row>
    <row r="23" spans="1:22" ht="14.25" x14ac:dyDescent="0.15">
      <c r="A23" s="41" t="s">
        <v>121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</row>
    <row r="24" spans="1:22" ht="14.25" x14ac:dyDescent="0.15">
      <c r="A24" s="32" t="s">
        <v>187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</row>
    <row r="25" spans="1:22" ht="14.25" x14ac:dyDescent="0.1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1" t="s">
        <v>188</v>
      </c>
      <c r="N25" s="244">
        <v>45116</v>
      </c>
      <c r="O25" s="244"/>
      <c r="P25" s="48"/>
      <c r="Q25" s="48"/>
      <c r="R25" s="48"/>
      <c r="S25" s="41" t="s">
        <v>277</v>
      </c>
      <c r="T25" s="41"/>
      <c r="U25" s="41" t="s">
        <v>190</v>
      </c>
      <c r="V25" s="32" t="s">
        <v>232</v>
      </c>
    </row>
  </sheetData>
  <mergeCells count="9">
    <mergeCell ref="N25:O25"/>
    <mergeCell ref="A3:A5"/>
    <mergeCell ref="L2:L22"/>
    <mergeCell ref="A1:V1"/>
    <mergeCell ref="B2:C2"/>
    <mergeCell ref="I2:K2"/>
    <mergeCell ref="N2:V2"/>
    <mergeCell ref="B3:K3"/>
    <mergeCell ref="M3:V3"/>
  </mergeCells>
  <phoneticPr fontId="37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22"/>
  <sheetViews>
    <sheetView workbookViewId="0">
      <selection activeCell="F35" sqref="F35"/>
    </sheetView>
  </sheetViews>
  <sheetFormatPr defaultColWidth="9" defaultRowHeight="14.25" x14ac:dyDescent="0.15"/>
  <cols>
    <col min="1" max="1" width="7" customWidth="1"/>
    <col min="2" max="2" width="12.125" customWidth="1"/>
    <col min="3" max="3" width="38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8" t="s">
        <v>278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</row>
    <row r="2" spans="1:15" s="1" customFormat="1" ht="16.5" x14ac:dyDescent="0.3">
      <c r="A2" s="377" t="s">
        <v>279</v>
      </c>
      <c r="B2" s="378" t="s">
        <v>280</v>
      </c>
      <c r="C2" s="378" t="s">
        <v>281</v>
      </c>
      <c r="D2" s="378" t="s">
        <v>282</v>
      </c>
      <c r="E2" s="378" t="s">
        <v>283</v>
      </c>
      <c r="F2" s="378" t="s">
        <v>284</v>
      </c>
      <c r="G2" s="378" t="s">
        <v>285</v>
      </c>
      <c r="H2" s="378" t="s">
        <v>286</v>
      </c>
      <c r="I2" s="3" t="s">
        <v>287</v>
      </c>
      <c r="J2" s="3" t="s">
        <v>288</v>
      </c>
      <c r="K2" s="3" t="s">
        <v>289</v>
      </c>
      <c r="L2" s="3" t="s">
        <v>290</v>
      </c>
      <c r="M2" s="3" t="s">
        <v>291</v>
      </c>
      <c r="N2" s="378" t="s">
        <v>292</v>
      </c>
      <c r="O2" s="378" t="s">
        <v>293</v>
      </c>
    </row>
    <row r="3" spans="1:15" s="1" customFormat="1" ht="16.5" x14ac:dyDescent="0.3">
      <c r="A3" s="377"/>
      <c r="B3" s="379"/>
      <c r="C3" s="379"/>
      <c r="D3" s="379"/>
      <c r="E3" s="379"/>
      <c r="F3" s="379"/>
      <c r="G3" s="379"/>
      <c r="H3" s="379"/>
      <c r="I3" s="3" t="s">
        <v>294</v>
      </c>
      <c r="J3" s="3" t="s">
        <v>294</v>
      </c>
      <c r="K3" s="3" t="s">
        <v>294</v>
      </c>
      <c r="L3" s="3" t="s">
        <v>294</v>
      </c>
      <c r="M3" s="3" t="s">
        <v>294</v>
      </c>
      <c r="N3" s="379"/>
      <c r="O3" s="379"/>
    </row>
    <row r="4" spans="1:15" ht="18" customHeight="1" x14ac:dyDescent="0.15">
      <c r="A4" s="5">
        <v>1</v>
      </c>
      <c r="B4" s="6" t="s">
        <v>380</v>
      </c>
      <c r="C4" s="8" t="s">
        <v>359</v>
      </c>
      <c r="D4" s="6" t="s">
        <v>383</v>
      </c>
      <c r="E4" s="8" t="s">
        <v>363</v>
      </c>
      <c r="F4" s="7"/>
      <c r="G4" s="7" t="s">
        <v>66</v>
      </c>
      <c r="H4" s="7" t="s">
        <v>66</v>
      </c>
      <c r="I4" s="7">
        <v>2</v>
      </c>
      <c r="J4" s="7"/>
      <c r="K4" s="7"/>
      <c r="L4" s="7"/>
      <c r="M4" s="7">
        <v>3</v>
      </c>
      <c r="N4" s="7">
        <f>SUM(I4:M4)</f>
        <v>5</v>
      </c>
      <c r="O4" s="7" t="s">
        <v>295</v>
      </c>
    </row>
    <row r="5" spans="1:15" x14ac:dyDescent="0.15">
      <c r="A5" s="5">
        <v>2</v>
      </c>
      <c r="B5" s="15" t="s">
        <v>381</v>
      </c>
      <c r="C5" s="8" t="s">
        <v>359</v>
      </c>
      <c r="D5" s="6" t="s">
        <v>383</v>
      </c>
      <c r="E5" s="8" t="s">
        <v>361</v>
      </c>
      <c r="F5" s="7"/>
      <c r="G5" s="7" t="s">
        <v>66</v>
      </c>
      <c r="H5" s="7" t="s">
        <v>66</v>
      </c>
      <c r="I5" s="7">
        <v>2</v>
      </c>
      <c r="J5" s="7"/>
      <c r="K5" s="7"/>
      <c r="L5" s="7">
        <v>1</v>
      </c>
      <c r="M5" s="7">
        <v>2</v>
      </c>
      <c r="N5" s="7">
        <f t="shared" ref="N5:N6" si="0">SUM(I5:M5)</f>
        <v>5</v>
      </c>
      <c r="O5" s="7" t="s">
        <v>295</v>
      </c>
    </row>
    <row r="6" spans="1:15" x14ac:dyDescent="0.15">
      <c r="A6" s="5">
        <v>3</v>
      </c>
      <c r="B6" s="6" t="s">
        <v>382</v>
      </c>
      <c r="C6" s="8" t="s">
        <v>359</v>
      </c>
      <c r="D6" s="6" t="s">
        <v>383</v>
      </c>
      <c r="E6" s="8" t="s">
        <v>361</v>
      </c>
      <c r="F6" s="7"/>
      <c r="G6" s="7" t="s">
        <v>66</v>
      </c>
      <c r="H6" s="7" t="s">
        <v>66</v>
      </c>
      <c r="I6" s="7">
        <v>1</v>
      </c>
      <c r="J6" s="7"/>
      <c r="K6" s="7"/>
      <c r="L6" s="7"/>
      <c r="M6" s="7">
        <v>1</v>
      </c>
      <c r="N6" s="7">
        <f t="shared" si="0"/>
        <v>2</v>
      </c>
      <c r="O6" s="7" t="s">
        <v>295</v>
      </c>
    </row>
    <row r="7" spans="1:15" x14ac:dyDescent="0.15">
      <c r="A7" s="30"/>
      <c r="B7" s="6"/>
      <c r="C7" s="8"/>
      <c r="D7" s="6"/>
      <c r="E7" s="8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15">
      <c r="A8" s="30"/>
      <c r="B8" s="6"/>
      <c r="C8" s="8"/>
      <c r="D8" s="6"/>
      <c r="E8" s="8"/>
      <c r="F8" s="7"/>
      <c r="G8" s="24"/>
      <c r="H8" s="7"/>
      <c r="I8" s="7"/>
      <c r="J8" s="7"/>
      <c r="K8" s="7"/>
      <c r="L8" s="7"/>
      <c r="M8" s="5"/>
      <c r="N8" s="7"/>
      <c r="O8" s="7"/>
    </row>
    <row r="9" spans="1:15" x14ac:dyDescent="0.15">
      <c r="A9" s="30"/>
      <c r="B9" s="6"/>
      <c r="C9" s="8"/>
      <c r="D9" s="7"/>
      <c r="E9" s="11"/>
      <c r="F9" s="7"/>
      <c r="G9" s="24"/>
      <c r="H9" s="7"/>
      <c r="I9" s="7"/>
      <c r="J9" s="7"/>
      <c r="K9" s="7"/>
      <c r="L9" s="7"/>
      <c r="M9" s="5"/>
      <c r="N9" s="7"/>
      <c r="O9" s="7"/>
    </row>
    <row r="10" spans="1:15" x14ac:dyDescent="0.15">
      <c r="A10" s="30"/>
      <c r="B10" s="6"/>
      <c r="C10" s="8"/>
      <c r="D10" s="8"/>
      <c r="E10" s="11"/>
      <c r="F10" s="7"/>
      <c r="G10" s="24"/>
      <c r="H10" s="7"/>
      <c r="I10" s="7"/>
      <c r="J10" s="7"/>
      <c r="K10" s="7"/>
      <c r="L10" s="7"/>
      <c r="M10" s="7"/>
      <c r="N10" s="7"/>
      <c r="O10" s="7"/>
    </row>
    <row r="11" spans="1:15" x14ac:dyDescent="0.15">
      <c r="A11" s="30"/>
      <c r="B11" s="6"/>
      <c r="C11" s="8"/>
      <c r="D11" s="8"/>
      <c r="E11" s="11"/>
      <c r="F11" s="7"/>
      <c r="G11" s="24"/>
      <c r="H11" s="7"/>
      <c r="I11" s="7"/>
      <c r="J11" s="7"/>
      <c r="K11" s="7"/>
      <c r="L11" s="7"/>
      <c r="M11" s="7"/>
      <c r="N11" s="7"/>
      <c r="O11" s="7"/>
    </row>
    <row r="12" spans="1:15" x14ac:dyDescent="0.15">
      <c r="A12" s="30"/>
      <c r="B12" s="6"/>
      <c r="D12" s="7"/>
      <c r="E12" s="11"/>
      <c r="F12" s="7"/>
      <c r="G12" s="24"/>
      <c r="H12" s="7"/>
      <c r="I12" s="7"/>
      <c r="J12" s="7"/>
      <c r="K12" s="7"/>
      <c r="L12" s="7"/>
      <c r="M12" s="7"/>
      <c r="N12" s="7"/>
      <c r="O12" s="7"/>
    </row>
    <row r="13" spans="1:15" x14ac:dyDescent="0.15">
      <c r="A13" s="30"/>
      <c r="B13" s="6"/>
      <c r="C13" s="8"/>
      <c r="D13" s="7"/>
      <c r="E13" s="11"/>
      <c r="F13" s="7"/>
      <c r="G13" s="24"/>
      <c r="H13" s="7"/>
      <c r="I13" s="7"/>
      <c r="J13" s="7"/>
      <c r="K13" s="7"/>
      <c r="L13" s="7"/>
      <c r="M13" s="7"/>
      <c r="N13" s="7"/>
      <c r="O13" s="7"/>
    </row>
    <row r="14" spans="1:15" x14ac:dyDescent="0.15">
      <c r="A14" s="30"/>
      <c r="B14" s="6"/>
      <c r="C14" s="8"/>
      <c r="D14" s="7"/>
      <c r="E14" s="11"/>
      <c r="F14" s="7"/>
      <c r="G14" s="24"/>
      <c r="H14" s="7"/>
      <c r="I14" s="7"/>
      <c r="J14" s="7"/>
      <c r="K14" s="7"/>
      <c r="L14" s="7"/>
      <c r="M14" s="7"/>
      <c r="N14" s="7"/>
      <c r="O14" s="7"/>
    </row>
    <row r="15" spans="1:15" x14ac:dyDescent="0.15">
      <c r="A15" s="30"/>
      <c r="B15" s="7"/>
      <c r="C15" s="8"/>
      <c r="D15" s="7"/>
      <c r="E15" s="11"/>
      <c r="F15" s="7"/>
      <c r="G15" s="24"/>
      <c r="H15" s="7"/>
      <c r="I15" s="7"/>
      <c r="J15" s="7"/>
      <c r="K15" s="7"/>
      <c r="L15" s="7"/>
      <c r="M15" s="7"/>
      <c r="N15" s="7"/>
      <c r="O15" s="7"/>
    </row>
    <row r="16" spans="1:15" x14ac:dyDescent="0.15">
      <c r="A16" s="30"/>
      <c r="B16" s="7"/>
      <c r="C16" s="8"/>
      <c r="D16" s="7"/>
      <c r="E16" s="11"/>
      <c r="F16" s="7"/>
      <c r="G16" s="24"/>
      <c r="H16" s="7"/>
      <c r="I16" s="7"/>
      <c r="J16" s="7"/>
      <c r="K16" s="7"/>
      <c r="L16" s="7"/>
      <c r="M16" s="7"/>
      <c r="N16" s="7"/>
      <c r="O16" s="7"/>
    </row>
    <row r="17" spans="1:15" x14ac:dyDescent="0.15">
      <c r="A17" s="30"/>
      <c r="B17" s="7"/>
      <c r="C17" s="8"/>
      <c r="D17" s="7"/>
      <c r="E17" s="11"/>
      <c r="F17" s="7"/>
      <c r="G17" s="24"/>
      <c r="H17" s="7"/>
      <c r="I17" s="7"/>
      <c r="J17" s="7"/>
      <c r="K17" s="7"/>
      <c r="L17" s="7"/>
      <c r="M17" s="7"/>
      <c r="N17" s="7"/>
      <c r="O17" s="7"/>
    </row>
    <row r="18" spans="1:15" x14ac:dyDescent="0.15">
      <c r="A18" s="30"/>
      <c r="B18" s="7"/>
      <c r="C18" s="8"/>
      <c r="D18" s="7"/>
      <c r="E18" s="11"/>
      <c r="F18" s="7"/>
      <c r="G18" s="24"/>
      <c r="H18" s="7"/>
      <c r="I18" s="7"/>
      <c r="J18" s="7"/>
      <c r="K18" s="7"/>
      <c r="L18" s="7"/>
      <c r="M18" s="7"/>
      <c r="N18" s="7"/>
      <c r="O18" s="7"/>
    </row>
    <row r="19" spans="1:15" x14ac:dyDescent="0.15">
      <c r="A19" s="30"/>
      <c r="B19" s="7"/>
      <c r="C19" s="27"/>
      <c r="D19" s="11"/>
      <c r="E19" s="11"/>
      <c r="F19" s="7"/>
      <c r="G19" s="24"/>
      <c r="H19" s="5"/>
      <c r="I19" s="7"/>
      <c r="J19" s="7"/>
      <c r="K19" s="7"/>
      <c r="L19" s="7"/>
      <c r="M19" s="7"/>
      <c r="N19" s="7"/>
      <c r="O19" s="7"/>
    </row>
    <row r="20" spans="1:15" x14ac:dyDescent="0.15">
      <c r="A20" s="30"/>
      <c r="B20" s="7"/>
      <c r="C20" s="27"/>
      <c r="D20" s="7"/>
      <c r="E20" s="11"/>
      <c r="F20" s="7"/>
      <c r="G20" s="24"/>
      <c r="H20" s="5"/>
      <c r="I20" s="7"/>
      <c r="J20" s="7"/>
      <c r="K20" s="7"/>
      <c r="L20" s="7"/>
      <c r="M20" s="7"/>
      <c r="N20" s="7"/>
      <c r="O20" s="7"/>
    </row>
    <row r="21" spans="1:15" s="2" customFormat="1" ht="18.75" x14ac:dyDescent="0.15">
      <c r="A21" s="369" t="s">
        <v>364</v>
      </c>
      <c r="B21" s="370"/>
      <c r="C21" s="370"/>
      <c r="D21" s="371"/>
      <c r="E21" s="372"/>
      <c r="F21" s="373"/>
      <c r="G21" s="373"/>
      <c r="H21" s="373"/>
      <c r="I21" s="374"/>
      <c r="J21" s="369" t="s">
        <v>296</v>
      </c>
      <c r="K21" s="370"/>
      <c r="L21" s="370"/>
      <c r="M21" s="371"/>
      <c r="N21" s="12"/>
      <c r="O21" s="14"/>
    </row>
    <row r="22" spans="1:15" ht="16.5" x14ac:dyDescent="0.15">
      <c r="A22" s="375" t="s">
        <v>297</v>
      </c>
      <c r="B22" s="376"/>
      <c r="C22" s="376"/>
      <c r="D22" s="376"/>
      <c r="E22" s="376"/>
      <c r="F22" s="376"/>
      <c r="G22" s="376"/>
      <c r="H22" s="376"/>
      <c r="I22" s="376"/>
      <c r="J22" s="376"/>
      <c r="K22" s="376"/>
      <c r="L22" s="376"/>
      <c r="M22" s="376"/>
      <c r="N22" s="376"/>
      <c r="O22" s="376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'!Print_Area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2023-07-26T01:09:29Z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BC0EC3D17E5F46E59E3336CE2FDD0C3A_13</vt:lpwstr>
  </property>
</Properties>
</file>