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<sst xmlns="http://schemas.openxmlformats.org/spreadsheetml/2006/main" count="2787" uniqueCount="510">
  <si>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</si>
  <si>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</si>
  <si>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</si>
  <si>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</si>
  <si>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</si>
  <si>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</si>
  <si>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</si>
  <si>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</si>
  <si>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</si>
  <si>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</si>
  <si>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</si>
  <si>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</si>
  <si>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</si>
  <si>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</si>
  <si>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</si>
  <si>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</si>
  <si>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</si>
  <si>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</si>
  <si>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</si>
  <si>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</si>
  <si>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</si>
  <si>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</si>
  <si>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</si>
  <si>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</si>
  <si>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</si>
  <si>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</si>
  <si>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</si>
  <si>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</si>
  <si>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</si>
  <si>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</si>
  <si>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</si>
  <si>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</si>
  <si>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</si>
  <si>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</si>
  <si>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</si>
  <si>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</si>
  <si>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</si>
  <si>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</si>
  <si>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</si>
  <si>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</si>
  <si>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</si>
  <si>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</si>
  <si>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</si>
  <si>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</si>
  <si>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</si>
  <si>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</si>
  <si>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</si>
  <si>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</si>
  <si>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</si>
  <si>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</si>
  <si>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</si>
  <si>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</si>
  <si>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</si>
  <si>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</si>
  <si>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</si>
  <si>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</si>
  <si>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</si>
  <si>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</si>
  <si>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</si>
  <si>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</si>
  <si>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</si>
  <si>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</si>
  <si>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</si>
  <si>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TAWWBL91772</t>
  </si>
  <si>
    <t>合同交期</t>
  </si>
  <si>
    <t>2023.7.22</t>
  </si>
  <si>
    <t>产前确认样</t>
  </si>
  <si>
    <t>有</t>
  </si>
  <si>
    <t>无</t>
  </si>
  <si>
    <t>品名</t>
  </si>
  <si>
    <t>男式套复合冲锋衣</t>
  </si>
  <si>
    <t>上线日</t>
  </si>
  <si>
    <t>2023.4.23</t>
  </si>
  <si>
    <t>原辅材料卡</t>
  </si>
  <si>
    <t>色/号型数</t>
  </si>
  <si>
    <t>缝制预计完成日</t>
  </si>
  <si>
    <t>2023.5.20</t>
  </si>
  <si>
    <t>大货面料确认样</t>
  </si>
  <si>
    <t>订单数量</t>
  </si>
  <si>
    <t>包装预计完成日</t>
  </si>
  <si>
    <t>2023.5.25</t>
  </si>
  <si>
    <t>印花、刺绣确认样</t>
  </si>
  <si>
    <t>采购凭证编号：</t>
  </si>
  <si>
    <t>预计发货时间</t>
  </si>
  <si>
    <t>2023.7.17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</si>
  <si>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</si>
  <si>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</si>
  <si>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</si>
  <si>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</si>
  <si>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</si>
  <si>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</si>
  <si>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</si>
  <si>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</si>
  <si>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</si>
  <si>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</si>
  <si>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</si>
  <si>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</si>
  <si>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</si>
  <si>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</si>
  <si>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</si>
  <si>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</si>
  <si>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</si>
  <si>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</si>
  <si>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</si>
  <si>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</si>
  <si>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</si>
  <si>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</si>
  <si>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</si>
  <si>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</si>
  <si>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</si>
  <si>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</si>
  <si>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</si>
  <si>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</si>
  <si>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</si>
  <si>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</si>
  <si>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</si>
  <si>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</si>
  <si>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</si>
  <si>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</si>
  <si>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</si>
  <si>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</si>
  <si>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</si>
  <si>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</si>
  <si>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</si>
  <si>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</si>
  <si>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</t>
  </si>
  <si>
    <t>雪松石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</si>
  <si>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</si>
  <si>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</si>
  <si>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</si>
  <si>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</si>
  <si>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</si>
  <si>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</si>
  <si>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</si>
  <si>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</si>
  <si>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</si>
  <si>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</si>
  <si>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</si>
  <si>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</si>
  <si>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</si>
  <si>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</si>
  <si>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</si>
  <si>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</si>
  <si>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</si>
  <si>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</si>
  <si>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</si>
  <si>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</si>
  <si>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</si>
  <si>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</si>
  <si>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</si>
  <si>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</si>
  <si>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</si>
  <si>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</si>
  <si>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男式套复合冲锋衣-外件</t>
  </si>
  <si>
    <t>金缕衣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</si>
  <si>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</si>
  <si>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</si>
  <si>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</si>
  <si>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</si>
  <si>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</si>
  <si>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</si>
  <si>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</si>
  <si>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</si>
  <si>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</si>
  <si>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</si>
  <si>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</si>
  <si>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</si>
  <si>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</si>
  <si>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</si>
  <si>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</si>
  <si>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</si>
  <si>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</si>
  <si>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</si>
  <si>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</si>
  <si>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</si>
  <si>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</si>
  <si>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</si>
  <si>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</si>
  <si>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118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</si>
  <si>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</si>
  <si>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</si>
  <si>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</si>
  <si>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</si>
  <si>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</si>
  <si>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</si>
  <si>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</si>
  <si>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</si>
  <si>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</si>
  <si>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</si>
  <si>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</si>
  <si>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</si>
  <si>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</si>
  <si>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</si>
  <si>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</si>
  <si>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</si>
  <si>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</si>
  <si>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</si>
  <si>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</si>
  <si>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</si>
  <si>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</si>
  <si>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</si>
  <si>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</si>
  <si>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</si>
  <si>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</si>
  <si>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</si>
  <si>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</si>
  <si>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胸袋口长</t>
  </si>
  <si>
    <t>男式套复合冲锋衣-内胆</t>
  </si>
  <si>
    <t>112</t>
  </si>
  <si>
    <t>108</t>
  </si>
  <si>
    <t>袖口围/2（拉量）</t>
  </si>
  <si>
    <t>袖口围/2（平量）</t>
  </si>
  <si>
    <t>-0.5/-0.3</t>
  </si>
  <si>
    <t>备注：</t>
  </si>
  <si>
    <t xml:space="preserve">     初期请洗测2-3件，有问题的另加测量数量。</t>
  </si>
  <si>
    <t>验货时间：4/30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</si>
  <si>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</si>
  <si>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</si>
  <si>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</si>
  <si>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</si>
  <si>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</si>
  <si>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</si>
  <si>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</si>
  <si>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</si>
  <si>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</si>
  <si>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</si>
  <si>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</si>
  <si>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</si>
  <si>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3.划粉印一件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</si>
  <si>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</si>
  <si>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</si>
  <si>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</si>
  <si>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</si>
  <si>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</si>
  <si>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</si>
  <si>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</si>
  <si>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</si>
  <si>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</si>
  <si>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</si>
  <si>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</si>
  <si>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</si>
  <si>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</si>
  <si>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</si>
  <si>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</si>
  <si>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</si>
  <si>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</si>
  <si>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</si>
  <si>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</si>
  <si>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</si>
  <si>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</si>
  <si>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</si>
  <si>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</si>
  <si>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</si>
  <si>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</si>
  <si>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</si>
  <si>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</si>
  <si>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</si>
  <si>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</si>
  <si>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</si>
  <si>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</si>
  <si>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</si>
  <si>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</si>
  <si>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</si>
  <si>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</si>
  <si>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</si>
  <si>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</si>
  <si>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</si>
  <si>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</si>
  <si>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</si>
  <si>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</si>
  <si>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</si>
  <si>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</si>
  <si>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</si>
  <si>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</si>
  <si>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</si>
  <si>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</si>
  <si>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</si>
  <si>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</si>
  <si>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</si>
  <si>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</si>
  <si>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</si>
  <si>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</si>
  <si>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</si>
  <si>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</si>
  <si>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</si>
  <si>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</si>
  <si>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</si>
  <si>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</si>
  <si>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</si>
  <si>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验货时间：2023/5/10</t>
  </si>
  <si>
    <t>QC出货报告书</t>
  </si>
  <si>
    <t>合同日期</t>
  </si>
  <si>
    <t>2023.7.22交1099件，2023.9.5交11301件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</si>
  <si>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</si>
  <si>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</si>
  <si>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</si>
  <si>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</si>
  <si>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</si>
  <si>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</si>
  <si>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</si>
  <si>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</si>
  <si>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</si>
  <si>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</si>
  <si>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</si>
  <si>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</si>
  <si>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</si>
  <si>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</si>
  <si>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</si>
  <si>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</si>
  <si>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</si>
  <si>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</si>
  <si>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</si>
  <si>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</si>
  <si>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</si>
  <si>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</si>
  <si>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</si>
  <si>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</si>
  <si>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</si>
  <si>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</si>
  <si>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</si>
  <si>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</si>
  <si>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</si>
  <si>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</si>
  <si>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</si>
  <si>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</si>
  <si>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</si>
  <si>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</si>
  <si>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黑色：35/42/59/64</t>
  </si>
  <si>
    <t>极地白：73/86/92</t>
  </si>
  <si>
    <t>雪松石：15/28/34</t>
  </si>
  <si>
    <t>共抽验10箱，每箱8件，合计：80件</t>
  </si>
  <si>
    <t>情况说明：</t>
  </si>
  <si>
    <t xml:space="preserve">【问题点描述】  </t>
  </si>
  <si>
    <t>线毛两件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</si>
  <si>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</si>
  <si>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</si>
  <si>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</si>
  <si>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</si>
  <si>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</si>
  <si>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</si>
  <si>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</si>
  <si>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</si>
  <si>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</si>
  <si>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2023.7.15</t>
  </si>
  <si>
    <t>-2√</t>
  </si>
  <si>
    <t>-0.3/√</t>
  </si>
  <si>
    <t>验货时间：2023/7/15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</si>
  <si>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</si>
  <si>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</si>
  <si>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</si>
  <si>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</si>
  <si>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</si>
  <si>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</si>
  <si>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</si>
  <si>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</si>
  <si>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</si>
  <si>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</si>
  <si>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</si>
  <si>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</si>
  <si>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</si>
  <si>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</si>
  <si>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</si>
  <si>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</si>
  <si>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</si>
  <si>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</si>
  <si>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</si>
  <si>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</si>
  <si>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</si>
  <si>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</si>
  <si>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</si>
  <si>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</si>
  <si>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</si>
  <si>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</si>
  <si>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</si>
  <si>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</si>
  <si>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</si>
  <si>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</si>
  <si>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</si>
  <si>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</si>
  <si>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</si>
  <si>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</si>
  <si>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</si>
  <si>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</si>
  <si>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</si>
  <si>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</si>
  <si>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</si>
  <si>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</si>
  <si>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4538</t>
  </si>
  <si>
    <t>80D空变仿棉绒</t>
  </si>
  <si>
    <t>YES</t>
  </si>
  <si>
    <t>4539</t>
  </si>
  <si>
    <t>4540</t>
  </si>
  <si>
    <t>5052</t>
  </si>
  <si>
    <t>5053</t>
  </si>
  <si>
    <t>5054</t>
  </si>
  <si>
    <t>5126</t>
  </si>
  <si>
    <t>5127</t>
  </si>
  <si>
    <t>5128</t>
  </si>
  <si>
    <t>制表时间：3-31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</si>
  <si>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</si>
  <si>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</si>
  <si>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</si>
  <si>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</si>
  <si>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</si>
  <si>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</si>
  <si>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</si>
  <si>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</si>
  <si>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</si>
  <si>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</si>
  <si>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</si>
  <si>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制表时间：4-2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</si>
  <si>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</si>
  <si>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</si>
  <si>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</si>
  <si>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</si>
  <si>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</si>
  <si>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</si>
  <si>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</si>
  <si>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</si>
  <si>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</si>
  <si>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</si>
  <si>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</si>
  <si>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</si>
  <si>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</si>
  <si>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</si>
  <si>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</si>
  <si>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</si>
  <si>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</si>
  <si>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</si>
  <si>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</si>
  <si>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</si>
  <si>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</si>
  <si>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</si>
  <si>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</si>
  <si>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</si>
  <si>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</si>
  <si>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</si>
  <si>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</si>
  <si>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</si>
  <si>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</si>
  <si>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</si>
  <si>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</si>
  <si>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</si>
  <si>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</si>
  <si>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</si>
  <si>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</si>
  <si>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</si>
  <si>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</si>
  <si>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</si>
  <si>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</si>
  <si>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</si>
  <si>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</si>
  <si>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</si>
  <si>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</si>
  <si>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</si>
  <si>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</si>
  <si>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</si>
  <si>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</si>
  <si>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</si>
  <si>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</si>
  <si>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</si>
  <si>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</si>
  <si>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</si>
  <si>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</si>
  <si>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</si>
  <si>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</si>
  <si>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</si>
  <si>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</si>
  <si>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</si>
  <si>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</si>
  <si>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</si>
  <si>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Y转印花</t>
  </si>
  <si>
    <t>洗测2次</t>
  </si>
  <si>
    <t>T800</t>
  </si>
  <si>
    <t>制表时间：3-5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</si>
  <si>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</si>
  <si>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</si>
  <si>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</si>
  <si>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</si>
  <si>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</si>
  <si>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</si>
  <si>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</si>
  <si>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</si>
  <si>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</si>
  <si>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5162</t>
  </si>
  <si>
    <t>5163</t>
  </si>
  <si>
    <t>5164</t>
  </si>
  <si>
    <t>6155</t>
  </si>
  <si>
    <t>藏蓝</t>
  </si>
  <si>
    <t>TAWWAL91505</t>
  </si>
  <si>
    <t>6156</t>
  </si>
  <si>
    <t>TAWWAK91509</t>
  </si>
  <si>
    <t>制表时间：4-20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</si>
  <si>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</si>
  <si>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</si>
  <si>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</si>
  <si>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</si>
  <si>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</si>
  <si>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</si>
  <si>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</si>
  <si>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</si>
  <si>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</si>
  <si>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制表时间：4-15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</si>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</sst>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4" borderId="70" applyNumberFormat="0" applyFon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72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18" borderId="73" applyNumberFormat="0" applyAlignment="0" applyProtection="0">
      <alignment vertical="center"/>
    </xf>
    <xf numFmtId="0" fontId="56" fillId="18" borderId="69" applyNumberFormat="0" applyAlignment="0" applyProtection="0">
      <alignment vertical="center"/>
    </xf>
    <xf numFmtId="0" fontId="57" fillId="19" borderId="74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8" fillId="0" borderId="75" applyNumberFormat="0" applyFill="0" applyAlignment="0" applyProtection="0">
      <alignment vertical="center"/>
    </xf>
    <xf numFmtId="0" fontId="59" fillId="0" borderId="76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</cellStyleXfs>
  <cellXfs count="53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Border="1" applyAlignment="1">
      <alignment horizontal="center" vertical="center"/>
    </xf>
    <xf numFmtId="0" fontId="18" fillId="0" borderId="4" xfId="57" applyFont="1" applyBorder="1" applyAlignment="1">
      <alignment horizontal="center"/>
    </xf>
    <xf numFmtId="0" fontId="20" fillId="0" borderId="2" xfId="38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57" applyFont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/>
    </xf>
    <xf numFmtId="0" fontId="18" fillId="3" borderId="2" xfId="57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76" fontId="20" fillId="0" borderId="2" xfId="57" applyNumberFormat="1" applyFont="1" applyBorder="1" applyAlignment="1">
      <alignment horizontal="center"/>
    </xf>
    <xf numFmtId="177" fontId="20" fillId="0" borderId="2" xfId="57" applyNumberFormat="1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20" fillId="5" borderId="2" xfId="38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2" xfId="60" applyFont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29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29" fillId="3" borderId="39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6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8" fillId="0" borderId="45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/>
    </xf>
    <xf numFmtId="0" fontId="39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631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631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859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39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10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2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2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010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2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01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2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29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2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2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01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008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0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3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3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7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7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76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5075" y="1029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8875" y="1029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05075" y="955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28875" y="955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77717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77717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77717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75907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75907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1" customWidth="1"/>
    <col min="3" max="3" width="10.125" customWidth="1"/>
  </cols>
  <sheetData>
    <row r="1" ht="21" customHeight="1" spans="1:2">
      <c r="A1" s="522"/>
      <c r="B1" s="523" t="s">
        <v>0</v>
      </c>
    </row>
    <row r="2" spans="1:2">
      <c r="A2" s="9">
        <v>1</v>
      </c>
      <c r="B2" s="524" t="s">
        <v>1</v>
      </c>
    </row>
    <row r="3" spans="1:2">
      <c r="A3" s="9">
        <v>2</v>
      </c>
      <c r="B3" s="524" t="s">
        <v>2</v>
      </c>
    </row>
    <row r="4" spans="1:2">
      <c r="A4" s="9">
        <v>3</v>
      </c>
      <c r="B4" s="524" t="s">
        <v>3</v>
      </c>
    </row>
    <row r="5" spans="1:2">
      <c r="A5" s="9">
        <v>4</v>
      </c>
      <c r="B5" s="524" t="s">
        <v>4</v>
      </c>
    </row>
    <row r="6" spans="1:2">
      <c r="A6" s="9">
        <v>5</v>
      </c>
      <c r="B6" s="524" t="s">
        <v>5</v>
      </c>
    </row>
    <row r="7" spans="1:2">
      <c r="A7" s="9">
        <v>6</v>
      </c>
      <c r="B7" s="524" t="s">
        <v>6</v>
      </c>
    </row>
    <row r="8" s="520" customFormat="1" ht="15" customHeight="1" spans="1:2">
      <c r="A8" s="525">
        <v>7</v>
      </c>
      <c r="B8" s="526" t="s">
        <v>7</v>
      </c>
    </row>
    <row r="9" ht="18.95" customHeight="1" spans="1:2">
      <c r="A9" s="522"/>
      <c r="B9" s="527" t="s">
        <v>8</v>
      </c>
    </row>
    <row r="10" ht="15.95" customHeight="1" spans="1:2">
      <c r="A10" s="9">
        <v>1</v>
      </c>
      <c r="B10" s="528" t="s">
        <v>9</v>
      </c>
    </row>
    <row r="11" spans="1:2">
      <c r="A11" s="9">
        <v>2</v>
      </c>
      <c r="B11" s="524" t="s">
        <v>10</v>
      </c>
    </row>
    <row r="12" spans="1:2">
      <c r="A12" s="9">
        <v>3</v>
      </c>
      <c r="B12" s="526" t="s">
        <v>11</v>
      </c>
    </row>
    <row r="13" spans="1:2">
      <c r="A13" s="9">
        <v>4</v>
      </c>
      <c r="B13" s="524" t="s">
        <v>12</v>
      </c>
    </row>
    <row r="14" spans="1:2">
      <c r="A14" s="9">
        <v>5</v>
      </c>
      <c r="B14" s="524" t="s">
        <v>13</v>
      </c>
    </row>
    <row r="15" spans="1:2">
      <c r="A15" s="9">
        <v>6</v>
      </c>
      <c r="B15" s="524" t="s">
        <v>14</v>
      </c>
    </row>
    <row r="16" spans="1:2">
      <c r="A16" s="9">
        <v>7</v>
      </c>
      <c r="B16" s="524" t="s">
        <v>15</v>
      </c>
    </row>
    <row r="17" spans="1:2">
      <c r="A17" s="9">
        <v>8</v>
      </c>
      <c r="B17" s="524" t="s">
        <v>16</v>
      </c>
    </row>
    <row r="18" spans="1:2">
      <c r="A18" s="9">
        <v>9</v>
      </c>
      <c r="B18" s="524" t="s">
        <v>17</v>
      </c>
    </row>
    <row r="19" spans="1:2">
      <c r="A19" s="9"/>
      <c r="B19" s="524"/>
    </row>
    <row r="20" ht="20.25" spans="1:2">
      <c r="A20" s="522"/>
      <c r="B20" s="523" t="s">
        <v>18</v>
      </c>
    </row>
    <row r="21" spans="1:2">
      <c r="A21" s="9">
        <v>1</v>
      </c>
      <c r="B21" s="529" t="s">
        <v>19</v>
      </c>
    </row>
    <row r="22" spans="1:2">
      <c r="A22" s="9">
        <v>2</v>
      </c>
      <c r="B22" s="524" t="s">
        <v>20</v>
      </c>
    </row>
    <row r="23" spans="1:2">
      <c r="A23" s="9">
        <v>3</v>
      </c>
      <c r="B23" s="524" t="s">
        <v>21</v>
      </c>
    </row>
    <row r="24" spans="1:2">
      <c r="A24" s="9">
        <v>4</v>
      </c>
      <c r="B24" s="524" t="s">
        <v>22</v>
      </c>
    </row>
    <row r="25" spans="1:2">
      <c r="A25" s="9">
        <v>5</v>
      </c>
      <c r="B25" s="524" t="s">
        <v>23</v>
      </c>
    </row>
    <row r="26" spans="1:2">
      <c r="A26" s="9">
        <v>6</v>
      </c>
      <c r="B26" s="524" t="s">
        <v>24</v>
      </c>
    </row>
    <row r="27" spans="1:2">
      <c r="A27" s="9">
        <v>7</v>
      </c>
      <c r="B27" s="524" t="s">
        <v>25</v>
      </c>
    </row>
    <row r="28" spans="1:2">
      <c r="A28" s="9"/>
      <c r="B28" s="524"/>
    </row>
    <row r="29" ht="20.25" spans="1:2">
      <c r="A29" s="522"/>
      <c r="B29" s="523" t="s">
        <v>26</v>
      </c>
    </row>
    <row r="30" spans="1:2">
      <c r="A30" s="9">
        <v>1</v>
      </c>
      <c r="B30" s="529" t="s">
        <v>27</v>
      </c>
    </row>
    <row r="31" spans="1:2">
      <c r="A31" s="9">
        <v>2</v>
      </c>
      <c r="B31" s="524" t="s">
        <v>28</v>
      </c>
    </row>
    <row r="32" spans="1:2">
      <c r="A32" s="9">
        <v>3</v>
      </c>
      <c r="B32" s="524" t="s">
        <v>29</v>
      </c>
    </row>
    <row r="33" ht="28.5" spans="1:2">
      <c r="A33" s="9">
        <v>4</v>
      </c>
      <c r="B33" s="524" t="s">
        <v>30</v>
      </c>
    </row>
    <row r="34" spans="1:2">
      <c r="A34" s="9">
        <v>5</v>
      </c>
      <c r="B34" s="524" t="s">
        <v>31</v>
      </c>
    </row>
    <row r="35" spans="1:2">
      <c r="A35" s="9">
        <v>6</v>
      </c>
      <c r="B35" s="524" t="s">
        <v>32</v>
      </c>
    </row>
    <row r="36" spans="1:2">
      <c r="A36" s="9">
        <v>7</v>
      </c>
      <c r="B36" s="524" t="s">
        <v>33</v>
      </c>
    </row>
    <row r="37" spans="1:2">
      <c r="A37" s="9"/>
      <c r="B37" s="524"/>
    </row>
    <row r="39" spans="1:2">
      <c r="A39" s="530" t="s">
        <v>34</v>
      </c>
      <c r="B39" s="53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347</v>
      </c>
      <c r="G2" s="181" t="s">
        <v>348</v>
      </c>
      <c r="H2" s="181"/>
      <c r="I2" s="211" t="s">
        <v>57</v>
      </c>
      <c r="J2" s="181" t="s">
        <v>349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291</v>
      </c>
      <c r="E3" s="185" t="s">
        <v>350</v>
      </c>
      <c r="F3" s="186"/>
      <c r="G3" s="186"/>
      <c r="H3" s="187" t="s">
        <v>293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294</v>
      </c>
      <c r="E4" s="191" t="s">
        <v>351</v>
      </c>
      <c r="F4" s="191"/>
      <c r="G4" s="191"/>
      <c r="H4" s="190" t="s">
        <v>295</v>
      </c>
      <c r="I4" s="190"/>
      <c r="J4" s="204" t="s">
        <v>67</v>
      </c>
      <c r="K4" s="235" t="s">
        <v>68</v>
      </c>
    </row>
    <row r="5" s="172" customFormat="1" spans="1:11">
      <c r="A5" s="188" t="s">
        <v>296</v>
      </c>
      <c r="B5" s="183">
        <v>1</v>
      </c>
      <c r="C5" s="183"/>
      <c r="D5" s="184" t="s">
        <v>297</v>
      </c>
      <c r="E5" s="184" t="s">
        <v>298</v>
      </c>
      <c r="F5" s="184" t="s">
        <v>299</v>
      </c>
      <c r="G5" s="184" t="s">
        <v>300</v>
      </c>
      <c r="H5" s="190" t="s">
        <v>301</v>
      </c>
      <c r="I5" s="190"/>
      <c r="J5" s="204" t="s">
        <v>67</v>
      </c>
      <c r="K5" s="235" t="s">
        <v>68</v>
      </c>
    </row>
    <row r="6" s="172" customFormat="1" ht="15" spans="1:11">
      <c r="A6" s="192" t="s">
        <v>302</v>
      </c>
      <c r="B6" s="193">
        <v>125</v>
      </c>
      <c r="C6" s="193"/>
      <c r="D6" s="194" t="s">
        <v>303</v>
      </c>
      <c r="E6" s="195"/>
      <c r="F6" s="196">
        <v>2064</v>
      </c>
      <c r="G6" s="194"/>
      <c r="H6" s="197" t="s">
        <v>304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305</v>
      </c>
      <c r="B8" s="180" t="s">
        <v>306</v>
      </c>
      <c r="C8" s="180" t="s">
        <v>307</v>
      </c>
      <c r="D8" s="180" t="s">
        <v>308</v>
      </c>
      <c r="E8" s="180" t="s">
        <v>309</v>
      </c>
      <c r="F8" s="180" t="s">
        <v>310</v>
      </c>
      <c r="G8" s="202" t="s">
        <v>352</v>
      </c>
      <c r="H8" s="203"/>
      <c r="I8" s="203"/>
      <c r="J8" s="203"/>
      <c r="K8" s="237"/>
    </row>
    <row r="9" s="172" customFormat="1" spans="1:11">
      <c r="A9" s="188" t="s">
        <v>312</v>
      </c>
      <c r="B9" s="190"/>
      <c r="C9" s="204" t="s">
        <v>67</v>
      </c>
      <c r="D9" s="204" t="s">
        <v>68</v>
      </c>
      <c r="E9" s="184" t="s">
        <v>313</v>
      </c>
      <c r="F9" s="205" t="s">
        <v>314</v>
      </c>
      <c r="G9" s="206"/>
      <c r="H9" s="207"/>
      <c r="I9" s="207"/>
      <c r="J9" s="207"/>
      <c r="K9" s="238"/>
    </row>
    <row r="10" s="172" customFormat="1" spans="1:11">
      <c r="A10" s="188" t="s">
        <v>315</v>
      </c>
      <c r="B10" s="190"/>
      <c r="C10" s="204" t="s">
        <v>67</v>
      </c>
      <c r="D10" s="204" t="s">
        <v>68</v>
      </c>
      <c r="E10" s="184" t="s">
        <v>316</v>
      </c>
      <c r="F10" s="205" t="s">
        <v>317</v>
      </c>
      <c r="G10" s="206" t="s">
        <v>318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319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320</v>
      </c>
      <c r="J13" s="204" t="s">
        <v>89</v>
      </c>
      <c r="K13" s="235" t="s">
        <v>90</v>
      </c>
    </row>
    <row r="14" s="172" customFormat="1" ht="15" spans="1:11">
      <c r="A14" s="192" t="s">
        <v>321</v>
      </c>
      <c r="B14" s="196" t="s">
        <v>89</v>
      </c>
      <c r="C14" s="196" t="s">
        <v>90</v>
      </c>
      <c r="D14" s="195"/>
      <c r="E14" s="194" t="s">
        <v>322</v>
      </c>
      <c r="F14" s="196" t="s">
        <v>89</v>
      </c>
      <c r="G14" s="196" t="s">
        <v>90</v>
      </c>
      <c r="H14" s="196"/>
      <c r="I14" s="194" t="s">
        <v>323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353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354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355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356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131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331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332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357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358</v>
      </c>
    </row>
    <row r="31" s="172" customFormat="1" ht="17.25" customHeight="1" spans="1:11">
      <c r="A31" s="221" t="s">
        <v>359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335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336</v>
      </c>
      <c r="B40" s="190"/>
      <c r="C40" s="190"/>
      <c r="D40" s="187" t="s">
        <v>337</v>
      </c>
      <c r="E40" s="187"/>
      <c r="F40" s="228" t="s">
        <v>338</v>
      </c>
      <c r="G40" s="229"/>
      <c r="H40" s="190" t="s">
        <v>339</v>
      </c>
      <c r="I40" s="190"/>
      <c r="J40" s="190" t="s">
        <v>340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341</v>
      </c>
      <c r="C44" s="230"/>
      <c r="D44" s="194" t="s">
        <v>342</v>
      </c>
      <c r="E44" s="195"/>
      <c r="F44" s="194" t="s">
        <v>147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360</v>
      </c>
      <c r="C2" s="117"/>
      <c r="D2" s="118" t="s">
        <v>69</v>
      </c>
      <c r="E2" s="117" t="s">
        <v>361</v>
      </c>
      <c r="F2" s="117"/>
      <c r="G2" s="117"/>
      <c r="H2" s="117"/>
      <c r="I2" s="153"/>
      <c r="J2" s="154" t="s">
        <v>57</v>
      </c>
      <c r="K2" s="155" t="s">
        <v>362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269</v>
      </c>
    </row>
    <row r="5" s="112" customFormat="1" ht="29.1" customHeight="1" spans="1:17">
      <c r="A5" s="119"/>
      <c r="B5" s="121" t="s">
        <v>158</v>
      </c>
      <c r="C5" s="122" t="s">
        <v>159</v>
      </c>
      <c r="D5" s="123" t="s">
        <v>160</v>
      </c>
      <c r="E5" s="124" t="s">
        <v>161</v>
      </c>
      <c r="F5" s="122" t="s">
        <v>162</v>
      </c>
      <c r="G5" s="124" t="s">
        <v>163</v>
      </c>
      <c r="H5" s="122" t="s">
        <v>164</v>
      </c>
      <c r="I5" s="142"/>
      <c r="J5" s="160"/>
      <c r="K5" s="163" t="s">
        <v>158</v>
      </c>
      <c r="L5" s="163" t="s">
        <v>159</v>
      </c>
      <c r="M5" s="163" t="s">
        <v>160</v>
      </c>
      <c r="N5" s="163" t="s">
        <v>161</v>
      </c>
      <c r="O5" s="163" t="s">
        <v>162</v>
      </c>
      <c r="P5" s="163" t="s">
        <v>163</v>
      </c>
      <c r="Q5" s="163" t="s">
        <v>164</v>
      </c>
    </row>
    <row r="6" s="112" customFormat="1" ht="29.1" customHeight="1" spans="1:17">
      <c r="A6" s="122" t="s">
        <v>166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166</v>
      </c>
      <c r="K6" s="165" t="s">
        <v>275</v>
      </c>
      <c r="L6" s="165" t="s">
        <v>275</v>
      </c>
      <c r="M6" s="165" t="s">
        <v>270</v>
      </c>
      <c r="N6" s="165" t="s">
        <v>275</v>
      </c>
      <c r="O6" s="165" t="s">
        <v>270</v>
      </c>
      <c r="P6" s="165" t="s">
        <v>270</v>
      </c>
      <c r="Q6" s="165"/>
    </row>
    <row r="7" s="112" customFormat="1" ht="29.1" customHeight="1" spans="1:17">
      <c r="A7" s="122" t="s">
        <v>169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169</v>
      </c>
      <c r="K7" s="165" t="s">
        <v>270</v>
      </c>
      <c r="L7" s="165" t="s">
        <v>270</v>
      </c>
      <c r="M7" s="165" t="s">
        <v>270</v>
      </c>
      <c r="N7" s="144" t="s">
        <v>279</v>
      </c>
      <c r="O7" s="165" t="s">
        <v>270</v>
      </c>
      <c r="P7" s="165" t="s">
        <v>270</v>
      </c>
      <c r="Q7" s="165"/>
    </row>
    <row r="8" s="112" customFormat="1" ht="29.1" customHeight="1" spans="1:17">
      <c r="A8" s="122" t="s">
        <v>174</v>
      </c>
      <c r="B8" s="125">
        <f>C8-4</f>
        <v>104</v>
      </c>
      <c r="C8" s="125">
        <f>D8-4</f>
        <v>108</v>
      </c>
      <c r="D8" s="128" t="s">
        <v>208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174</v>
      </c>
      <c r="K8" s="165" t="s">
        <v>275</v>
      </c>
      <c r="L8" s="144" t="s">
        <v>279</v>
      </c>
      <c r="M8" s="165" t="s">
        <v>270</v>
      </c>
      <c r="N8" s="165" t="s">
        <v>270</v>
      </c>
      <c r="O8" s="166" t="s">
        <v>363</v>
      </c>
      <c r="P8" s="166" t="s">
        <v>344</v>
      </c>
      <c r="Q8" s="144"/>
    </row>
    <row r="9" s="112" customFormat="1" ht="29.1" customHeight="1" spans="1:17">
      <c r="A9" s="129" t="s">
        <v>181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177</v>
      </c>
      <c r="K9" s="144" t="s">
        <v>274</v>
      </c>
      <c r="L9" s="165" t="s">
        <v>364</v>
      </c>
      <c r="M9" s="165" t="s">
        <v>270</v>
      </c>
      <c r="N9" s="166" t="s">
        <v>344</v>
      </c>
      <c r="O9" s="165" t="s">
        <v>270</v>
      </c>
      <c r="P9" s="165" t="s">
        <v>270</v>
      </c>
      <c r="Q9" s="165"/>
    </row>
    <row r="10" s="112" customFormat="1" ht="29.1" customHeight="1" spans="1:17">
      <c r="A10" s="122" t="s">
        <v>365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181</v>
      </c>
      <c r="K10" s="165" t="s">
        <v>275</v>
      </c>
      <c r="L10" s="165" t="s">
        <v>364</v>
      </c>
      <c r="M10" s="144" t="s">
        <v>279</v>
      </c>
      <c r="N10" s="165" t="s">
        <v>270</v>
      </c>
      <c r="O10" s="165" t="s">
        <v>364</v>
      </c>
      <c r="P10" s="165" t="s">
        <v>364</v>
      </c>
      <c r="Q10" s="144"/>
    </row>
    <row r="11" s="112" customFormat="1" ht="29.1" customHeight="1" spans="1:17">
      <c r="A11" s="122" t="s">
        <v>191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185</v>
      </c>
      <c r="K11" s="144" t="s">
        <v>277</v>
      </c>
      <c r="L11" s="144" t="s">
        <v>366</v>
      </c>
      <c r="M11" s="144" t="s">
        <v>275</v>
      </c>
      <c r="N11" s="165" t="s">
        <v>270</v>
      </c>
      <c r="O11" s="144" t="s">
        <v>279</v>
      </c>
      <c r="P11" s="144" t="s">
        <v>279</v>
      </c>
      <c r="Q11" s="144"/>
    </row>
    <row r="12" s="112" customFormat="1" ht="29.1" customHeight="1" spans="1:17">
      <c r="A12" s="122" t="s">
        <v>193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189</v>
      </c>
      <c r="K12" s="165" t="s">
        <v>275</v>
      </c>
      <c r="L12" s="165" t="s">
        <v>279</v>
      </c>
      <c r="M12" s="144" t="s">
        <v>279</v>
      </c>
      <c r="N12" s="144" t="s">
        <v>279</v>
      </c>
      <c r="O12" s="144" t="s">
        <v>279</v>
      </c>
      <c r="P12" s="144" t="s">
        <v>279</v>
      </c>
      <c r="Q12" s="144"/>
    </row>
    <row r="13" s="112" customFormat="1" ht="29.1" customHeight="1" spans="1:17">
      <c r="A13" s="122" t="s">
        <v>211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367</v>
      </c>
      <c r="K13" s="165" t="s">
        <v>270</v>
      </c>
      <c r="L13" s="144" t="s">
        <v>279</v>
      </c>
      <c r="M13" s="165" t="s">
        <v>270</v>
      </c>
      <c r="N13" s="144" t="s">
        <v>279</v>
      </c>
      <c r="O13" s="165" t="s">
        <v>270</v>
      </c>
      <c r="P13" s="165" t="s">
        <v>270</v>
      </c>
      <c r="Q13" s="144"/>
    </row>
    <row r="14" s="112" customFormat="1" ht="29.1" customHeight="1" spans="1:17">
      <c r="A14" s="122" t="s">
        <v>200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193</v>
      </c>
      <c r="K14" s="144" t="s">
        <v>283</v>
      </c>
      <c r="L14" s="165" t="s">
        <v>270</v>
      </c>
      <c r="M14" s="165" t="s">
        <v>270</v>
      </c>
      <c r="N14" s="165" t="s">
        <v>270</v>
      </c>
      <c r="O14" s="144" t="s">
        <v>279</v>
      </c>
      <c r="P14" s="144" t="s">
        <v>279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194</v>
      </c>
      <c r="K15" s="165" t="s">
        <v>270</v>
      </c>
      <c r="L15" s="165" t="s">
        <v>279</v>
      </c>
      <c r="M15" s="144" t="s">
        <v>279</v>
      </c>
      <c r="N15" s="165" t="s">
        <v>270</v>
      </c>
      <c r="O15" s="144" t="s">
        <v>279</v>
      </c>
      <c r="P15" s="165" t="s">
        <v>270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214</v>
      </c>
      <c r="B20" s="151"/>
      <c r="C20" s="151"/>
      <c r="D20" s="151"/>
      <c r="E20" s="151"/>
      <c r="F20" s="151"/>
      <c r="G20" s="151"/>
      <c r="H20" s="151"/>
      <c r="I20" s="151"/>
      <c r="J20" s="150" t="s">
        <v>267</v>
      </c>
      <c r="K20" s="169"/>
      <c r="L20" s="169" t="s">
        <v>368</v>
      </c>
      <c r="M20" s="169"/>
      <c r="N20" s="169" t="s">
        <v>369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371</v>
      </c>
      <c r="B2" s="23" t="s">
        <v>372</v>
      </c>
      <c r="C2" s="5" t="s">
        <v>373</v>
      </c>
      <c r="D2" s="5" t="s">
        <v>374</v>
      </c>
      <c r="E2" s="5" t="s">
        <v>375</v>
      </c>
      <c r="F2" s="5" t="s">
        <v>376</v>
      </c>
      <c r="G2" s="5" t="s">
        <v>377</v>
      </c>
      <c r="H2" s="5" t="s">
        <v>378</v>
      </c>
      <c r="I2" s="4" t="s">
        <v>379</v>
      </c>
      <c r="J2" s="4" t="s">
        <v>380</v>
      </c>
      <c r="K2" s="4" t="s">
        <v>381</v>
      </c>
      <c r="L2" s="4" t="s">
        <v>382</v>
      </c>
      <c r="M2" s="4" t="s">
        <v>383</v>
      </c>
      <c r="N2" s="5" t="s">
        <v>384</v>
      </c>
      <c r="O2" s="5" t="s">
        <v>385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386</v>
      </c>
      <c r="J3" s="4" t="s">
        <v>386</v>
      </c>
      <c r="K3" s="4" t="s">
        <v>386</v>
      </c>
      <c r="L3" s="4" t="s">
        <v>386</v>
      </c>
      <c r="M3" s="4" t="s">
        <v>386</v>
      </c>
      <c r="N3" s="7"/>
      <c r="O3" s="7"/>
    </row>
    <row r="4" s="96" customFormat="1" spans="1:15">
      <c r="A4" s="104">
        <v>1</v>
      </c>
      <c r="B4" s="25" t="s">
        <v>387</v>
      </c>
      <c r="C4" s="26" t="s">
        <v>388</v>
      </c>
      <c r="D4" s="26" t="s">
        <v>124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389</v>
      </c>
    </row>
    <row r="5" s="96" customFormat="1" spans="1:15">
      <c r="A5" s="104">
        <v>2</v>
      </c>
      <c r="B5" s="25" t="s">
        <v>390</v>
      </c>
      <c r="C5" s="26" t="s">
        <v>388</v>
      </c>
      <c r="D5" s="26" t="s">
        <v>124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389</v>
      </c>
    </row>
    <row r="6" s="96" customFormat="1" spans="1:15">
      <c r="A6" s="104">
        <v>3</v>
      </c>
      <c r="B6" s="25" t="s">
        <v>391</v>
      </c>
      <c r="C6" s="26" t="s">
        <v>388</v>
      </c>
      <c r="D6" s="26" t="s">
        <v>124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389</v>
      </c>
    </row>
    <row r="7" s="96" customFormat="1" spans="1:15">
      <c r="A7" s="104">
        <v>4</v>
      </c>
      <c r="B7" s="25" t="s">
        <v>392</v>
      </c>
      <c r="C7" s="26" t="s">
        <v>388</v>
      </c>
      <c r="D7" s="26" t="s">
        <v>126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389</v>
      </c>
    </row>
    <row r="8" s="96" customFormat="1" spans="1:15">
      <c r="A8" s="104">
        <v>5</v>
      </c>
      <c r="B8" s="25" t="s">
        <v>393</v>
      </c>
      <c r="C8" s="26" t="s">
        <v>388</v>
      </c>
      <c r="D8" s="26" t="s">
        <v>126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389</v>
      </c>
    </row>
    <row r="9" s="96" customFormat="1" spans="1:15">
      <c r="A9" s="104">
        <v>6</v>
      </c>
      <c r="B9" s="25" t="s">
        <v>394</v>
      </c>
      <c r="C9" s="26" t="s">
        <v>388</v>
      </c>
      <c r="D9" s="26" t="s">
        <v>126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389</v>
      </c>
    </row>
    <row r="10" s="96" customFormat="1" spans="1:15">
      <c r="A10" s="104">
        <v>7</v>
      </c>
      <c r="B10" s="25" t="s">
        <v>395</v>
      </c>
      <c r="C10" s="26" t="s">
        <v>388</v>
      </c>
      <c r="D10" s="26" t="s">
        <v>125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389</v>
      </c>
    </row>
    <row r="11" s="96" customFormat="1" spans="1:15">
      <c r="A11" s="104">
        <v>8</v>
      </c>
      <c r="B11" s="25" t="s">
        <v>396</v>
      </c>
      <c r="C11" s="26" t="s">
        <v>388</v>
      </c>
      <c r="D11" s="26" t="s">
        <v>125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389</v>
      </c>
    </row>
    <row r="12" s="96" customFormat="1" spans="1:15">
      <c r="A12" s="104">
        <v>9</v>
      </c>
      <c r="B12" s="25" t="s">
        <v>397</v>
      </c>
      <c r="C12" s="26" t="s">
        <v>388</v>
      </c>
      <c r="D12" s="26" t="s">
        <v>125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389</v>
      </c>
    </row>
    <row r="13" s="96" customFormat="1" spans="1:15">
      <c r="A13" s="104"/>
      <c r="B13" s="25"/>
      <c r="C13" s="26"/>
      <c r="D13" s="26"/>
      <c r="E13" s="45"/>
      <c r="F13" s="26"/>
      <c r="G13" s="26"/>
      <c r="H13" s="104"/>
      <c r="I13" s="26"/>
      <c r="J13" s="26"/>
      <c r="K13" s="26"/>
      <c r="L13" s="26"/>
      <c r="M13" s="26"/>
      <c r="N13" s="26"/>
      <c r="O13" s="26"/>
    </row>
    <row r="14" s="96" customFormat="1" spans="1:15">
      <c r="A14" s="104"/>
      <c r="B14" s="25"/>
      <c r="C14" s="26"/>
      <c r="D14" s="26"/>
      <c r="E14" s="45"/>
      <c r="F14" s="26"/>
      <c r="G14" s="26"/>
      <c r="H14" s="104"/>
      <c r="I14" s="26"/>
      <c r="J14" s="26"/>
      <c r="K14" s="26"/>
      <c r="L14" s="26"/>
      <c r="M14" s="26"/>
      <c r="N14" s="26"/>
      <c r="O14" s="26"/>
    </row>
    <row r="15" s="96" customFormat="1" spans="1:15">
      <c r="A15" s="104"/>
      <c r="B15" s="25"/>
      <c r="C15" s="26"/>
      <c r="D15" s="26"/>
      <c r="E15" s="45"/>
      <c r="F15" s="26"/>
      <c r="G15" s="26"/>
      <c r="H15" s="104"/>
      <c r="I15" s="26"/>
      <c r="J15" s="26"/>
      <c r="K15" s="26"/>
      <c r="L15" s="26"/>
      <c r="M15" s="26"/>
      <c r="N15" s="26"/>
      <c r="O15" s="26"/>
    </row>
    <row r="16" s="96" customFormat="1" spans="1:15">
      <c r="A16" s="104"/>
      <c r="B16" s="25"/>
      <c r="C16" s="26"/>
      <c r="D16" s="26"/>
      <c r="E16" s="45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25"/>
      <c r="C17" s="26"/>
      <c r="D17" s="26"/>
      <c r="E17" s="45"/>
      <c r="F17" s="26"/>
      <c r="G17" s="26"/>
      <c r="H17" s="104"/>
      <c r="I17" s="26"/>
      <c r="J17" s="26"/>
      <c r="K17" s="26"/>
      <c r="L17" s="26"/>
      <c r="M17" s="26"/>
      <c r="N17" s="26"/>
      <c r="O17" s="26"/>
    </row>
    <row r="18" s="96" customFormat="1" spans="1:15">
      <c r="A18" s="104"/>
      <c r="B18" s="25"/>
      <c r="C18" s="26"/>
      <c r="D18" s="26"/>
      <c r="E18" s="45"/>
      <c r="F18" s="26"/>
      <c r="G18" s="26"/>
      <c r="H18" s="104"/>
      <c r="I18" s="26"/>
      <c r="J18" s="26"/>
      <c r="K18" s="26"/>
      <c r="L18" s="26"/>
      <c r="M18" s="26"/>
      <c r="N18" s="26"/>
      <c r="O18" s="26"/>
    </row>
    <row r="19" s="96" customFormat="1" spans="1:15">
      <c r="A19" s="104"/>
      <c r="B19" s="25"/>
      <c r="C19" s="26"/>
      <c r="D19" s="26"/>
      <c r="E19" s="45"/>
      <c r="F19" s="26"/>
      <c r="G19" s="26"/>
      <c r="H19" s="104"/>
      <c r="I19" s="26"/>
      <c r="J19" s="26"/>
      <c r="K19" s="26"/>
      <c r="L19" s="26"/>
      <c r="M19" s="26"/>
      <c r="N19" s="26"/>
      <c r="O19" s="26"/>
    </row>
    <row r="20" s="96" customFormat="1" spans="1:15">
      <c r="A20" s="104"/>
      <c r="B20" s="25"/>
      <c r="C20" s="26"/>
      <c r="D20" s="26"/>
      <c r="E20" s="45"/>
      <c r="F20" s="26"/>
      <c r="G20" s="26"/>
      <c r="H20" s="104"/>
      <c r="I20" s="26"/>
      <c r="J20" s="26"/>
      <c r="K20" s="26"/>
      <c r="L20" s="26"/>
      <c r="M20" s="26"/>
      <c r="N20" s="26"/>
      <c r="O20" s="26"/>
    </row>
    <row r="21" s="96" customFormat="1" spans="1:15">
      <c r="A21" s="104"/>
      <c r="B21" s="31"/>
      <c r="C21" s="26"/>
      <c r="D21" s="26"/>
      <c r="E21" s="45"/>
      <c r="F21" s="26"/>
      <c r="G21" s="26"/>
      <c r="H21" s="104"/>
      <c r="I21" s="26"/>
      <c r="J21" s="26"/>
      <c r="K21" s="26"/>
      <c r="L21" s="26"/>
      <c r="M21" s="26"/>
      <c r="N21" s="26"/>
      <c r="O21" s="26"/>
    </row>
    <row r="22" s="96" customFormat="1" spans="1:15">
      <c r="A22" s="104"/>
      <c r="B22" s="31"/>
      <c r="C22" s="26"/>
      <c r="D22" s="26"/>
      <c r="E22" s="45"/>
      <c r="F22" s="26"/>
      <c r="G22" s="26"/>
      <c r="H22" s="104"/>
      <c r="I22" s="26"/>
      <c r="J22" s="26"/>
      <c r="K22" s="26"/>
      <c r="L22" s="26"/>
      <c r="M22" s="26"/>
      <c r="N22" s="26"/>
      <c r="O22" s="26"/>
    </row>
    <row r="23" s="96" customFormat="1" spans="1:15">
      <c r="A23" s="104"/>
      <c r="B23" s="31"/>
      <c r="C23" s="26"/>
      <c r="D23" s="26"/>
      <c r="E23" s="45"/>
      <c r="F23" s="26"/>
      <c r="G23" s="26"/>
      <c r="H23" s="104"/>
      <c r="I23" s="26"/>
      <c r="J23" s="26"/>
      <c r="K23" s="26"/>
      <c r="L23" s="26"/>
      <c r="M23" s="26"/>
      <c r="N23" s="26"/>
      <c r="O23" s="26"/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398</v>
      </c>
      <c r="B27" s="36"/>
      <c r="C27" s="12"/>
      <c r="D27" s="13"/>
      <c r="E27" s="14"/>
      <c r="F27" s="55"/>
      <c r="G27" s="55"/>
      <c r="H27" s="55"/>
      <c r="I27" s="37"/>
      <c r="J27" s="11" t="s">
        <v>399</v>
      </c>
      <c r="K27" s="12"/>
      <c r="L27" s="12"/>
      <c r="M27" s="13"/>
      <c r="N27" s="12"/>
      <c r="O27" s="19"/>
    </row>
    <row r="28" ht="46" customHeight="1" spans="1:15">
      <c r="A28" s="15" t="s">
        <v>400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401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371</v>
      </c>
      <c r="B2" s="5" t="s">
        <v>376</v>
      </c>
      <c r="C2" s="99" t="s">
        <v>372</v>
      </c>
      <c r="D2" s="5" t="s">
        <v>373</v>
      </c>
      <c r="E2" s="5" t="s">
        <v>374</v>
      </c>
      <c r="F2" s="5" t="s">
        <v>375</v>
      </c>
      <c r="G2" s="4" t="s">
        <v>402</v>
      </c>
      <c r="H2" s="4"/>
      <c r="I2" s="4" t="s">
        <v>403</v>
      </c>
      <c r="J2" s="4"/>
      <c r="K2" s="6" t="s">
        <v>404</v>
      </c>
      <c r="L2" s="107" t="s">
        <v>405</v>
      </c>
      <c r="M2" s="17" t="s">
        <v>406</v>
      </c>
    </row>
    <row r="3" s="1" customFormat="1" ht="16.5" spans="1:13">
      <c r="A3" s="4"/>
      <c r="B3" s="7"/>
      <c r="C3" s="100"/>
      <c r="D3" s="7"/>
      <c r="E3" s="7"/>
      <c r="F3" s="7"/>
      <c r="G3" s="4" t="s">
        <v>407</v>
      </c>
      <c r="H3" s="4" t="s">
        <v>408</v>
      </c>
      <c r="I3" s="4" t="s">
        <v>407</v>
      </c>
      <c r="J3" s="4" t="s">
        <v>408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387</v>
      </c>
      <c r="D4" s="26" t="s">
        <v>388</v>
      </c>
      <c r="E4" s="26" t="s">
        <v>124</v>
      </c>
      <c r="F4" s="45" t="s">
        <v>63</v>
      </c>
      <c r="G4" s="26" t="s">
        <v>54</v>
      </c>
      <c r="H4" s="101" t="s">
        <v>409</v>
      </c>
      <c r="I4" s="101">
        <v>0.01</v>
      </c>
      <c r="J4" s="101">
        <v>0.01</v>
      </c>
      <c r="K4" s="101"/>
      <c r="L4" s="26"/>
      <c r="M4" s="26" t="s">
        <v>389</v>
      </c>
    </row>
    <row r="5" s="96" customFormat="1" spans="1:13">
      <c r="A5" s="67">
        <v>2</v>
      </c>
      <c r="B5" s="26" t="s">
        <v>54</v>
      </c>
      <c r="C5" s="25" t="s">
        <v>390</v>
      </c>
      <c r="D5" s="26" t="s">
        <v>388</v>
      </c>
      <c r="E5" s="26" t="s">
        <v>124</v>
      </c>
      <c r="F5" s="45" t="s">
        <v>63</v>
      </c>
      <c r="G5" s="26" t="s">
        <v>54</v>
      </c>
      <c r="H5" s="101" t="s">
        <v>409</v>
      </c>
      <c r="I5" s="101">
        <v>0.01</v>
      </c>
      <c r="J5" s="101">
        <v>0.01</v>
      </c>
      <c r="K5" s="101"/>
      <c r="L5" s="26"/>
      <c r="M5" s="26" t="s">
        <v>389</v>
      </c>
    </row>
    <row r="6" s="96" customFormat="1" spans="1:13">
      <c r="A6" s="67">
        <v>3</v>
      </c>
      <c r="B6" s="26" t="s">
        <v>54</v>
      </c>
      <c r="C6" s="25" t="s">
        <v>391</v>
      </c>
      <c r="D6" s="26" t="s">
        <v>388</v>
      </c>
      <c r="E6" s="26" t="s">
        <v>124</v>
      </c>
      <c r="F6" s="45" t="s">
        <v>63</v>
      </c>
      <c r="G6" s="26" t="s">
        <v>54</v>
      </c>
      <c r="H6" s="101" t="s">
        <v>409</v>
      </c>
      <c r="I6" s="101">
        <v>0.01</v>
      </c>
      <c r="J6" s="101">
        <v>0.01</v>
      </c>
      <c r="K6" s="104"/>
      <c r="L6" s="104"/>
      <c r="M6" s="26" t="s">
        <v>389</v>
      </c>
    </row>
    <row r="7" s="96" customFormat="1" spans="1:13">
      <c r="A7" s="67">
        <v>4</v>
      </c>
      <c r="B7" s="26" t="s">
        <v>54</v>
      </c>
      <c r="C7" s="25" t="s">
        <v>392</v>
      </c>
      <c r="D7" s="26" t="s">
        <v>388</v>
      </c>
      <c r="E7" s="26" t="s">
        <v>126</v>
      </c>
      <c r="F7" s="45" t="s">
        <v>63</v>
      </c>
      <c r="G7" s="26" t="s">
        <v>54</v>
      </c>
      <c r="H7" s="101" t="s">
        <v>409</v>
      </c>
      <c r="I7" s="101">
        <v>0.01</v>
      </c>
      <c r="J7" s="101">
        <v>0.01</v>
      </c>
      <c r="K7" s="104"/>
      <c r="L7" s="104"/>
      <c r="M7" s="26" t="s">
        <v>389</v>
      </c>
    </row>
    <row r="8" s="96" customFormat="1" spans="1:13">
      <c r="A8" s="67">
        <v>5</v>
      </c>
      <c r="B8" s="26" t="s">
        <v>54</v>
      </c>
      <c r="C8" s="25" t="s">
        <v>393</v>
      </c>
      <c r="D8" s="26" t="s">
        <v>388</v>
      </c>
      <c r="E8" s="26" t="s">
        <v>126</v>
      </c>
      <c r="F8" s="45" t="s">
        <v>63</v>
      </c>
      <c r="G8" s="26" t="s">
        <v>54</v>
      </c>
      <c r="H8" s="101" t="s">
        <v>409</v>
      </c>
      <c r="I8" s="101">
        <v>0.01</v>
      </c>
      <c r="J8" s="101">
        <v>0.01</v>
      </c>
      <c r="K8" s="104"/>
      <c r="L8" s="104"/>
      <c r="M8" s="26" t="s">
        <v>389</v>
      </c>
    </row>
    <row r="9" s="96" customFormat="1" spans="1:13">
      <c r="A9" s="67">
        <v>6</v>
      </c>
      <c r="B9" s="26" t="s">
        <v>54</v>
      </c>
      <c r="C9" s="25" t="s">
        <v>394</v>
      </c>
      <c r="D9" s="26" t="s">
        <v>388</v>
      </c>
      <c r="E9" s="26" t="s">
        <v>126</v>
      </c>
      <c r="F9" s="45" t="s">
        <v>63</v>
      </c>
      <c r="G9" s="26" t="s">
        <v>54</v>
      </c>
      <c r="H9" s="101" t="s">
        <v>409</v>
      </c>
      <c r="I9" s="101">
        <v>0.01</v>
      </c>
      <c r="J9" s="101">
        <v>0.01</v>
      </c>
      <c r="K9" s="104"/>
      <c r="L9" s="104"/>
      <c r="M9" s="26" t="s">
        <v>389</v>
      </c>
    </row>
    <row r="10" s="96" customFormat="1" spans="1:13">
      <c r="A10" s="67">
        <v>7</v>
      </c>
      <c r="B10" s="26" t="s">
        <v>54</v>
      </c>
      <c r="C10" s="25" t="s">
        <v>395</v>
      </c>
      <c r="D10" s="26" t="s">
        <v>388</v>
      </c>
      <c r="E10" s="26" t="s">
        <v>125</v>
      </c>
      <c r="F10" s="45" t="s">
        <v>63</v>
      </c>
      <c r="G10" s="26" t="s">
        <v>54</v>
      </c>
      <c r="H10" s="101" t="s">
        <v>409</v>
      </c>
      <c r="I10" s="101">
        <v>0.01</v>
      </c>
      <c r="J10" s="101">
        <v>0.01</v>
      </c>
      <c r="K10" s="104"/>
      <c r="L10" s="104"/>
      <c r="M10" s="26" t="s">
        <v>389</v>
      </c>
    </row>
    <row r="11" s="96" customFormat="1" spans="1:13">
      <c r="A11" s="67">
        <v>8</v>
      </c>
      <c r="B11" s="26" t="s">
        <v>54</v>
      </c>
      <c r="C11" s="25" t="s">
        <v>396</v>
      </c>
      <c r="D11" s="26" t="s">
        <v>388</v>
      </c>
      <c r="E11" s="26" t="s">
        <v>125</v>
      </c>
      <c r="F11" s="45" t="s">
        <v>63</v>
      </c>
      <c r="G11" s="26" t="s">
        <v>54</v>
      </c>
      <c r="H11" s="101" t="s">
        <v>409</v>
      </c>
      <c r="I11" s="101">
        <v>0.01</v>
      </c>
      <c r="J11" s="101">
        <v>0.01</v>
      </c>
      <c r="K11" s="104"/>
      <c r="L11" s="104"/>
      <c r="M11" s="26" t="s">
        <v>389</v>
      </c>
    </row>
    <row r="12" s="96" customFormat="1" spans="1:13">
      <c r="A12" s="67">
        <v>9</v>
      </c>
      <c r="B12" s="26" t="s">
        <v>54</v>
      </c>
      <c r="C12" s="25" t="s">
        <v>397</v>
      </c>
      <c r="D12" s="26" t="s">
        <v>388</v>
      </c>
      <c r="E12" s="26" t="s">
        <v>125</v>
      </c>
      <c r="F12" s="45" t="s">
        <v>63</v>
      </c>
      <c r="G12" s="26" t="s">
        <v>54</v>
      </c>
      <c r="H12" s="101" t="s">
        <v>409</v>
      </c>
      <c r="I12" s="101">
        <v>0.01</v>
      </c>
      <c r="J12" s="101">
        <v>0.01</v>
      </c>
      <c r="K12" s="104"/>
      <c r="L12" s="104"/>
      <c r="M12" s="26" t="s">
        <v>389</v>
      </c>
    </row>
    <row r="13" s="96" customFormat="1" spans="1:13">
      <c r="A13" s="67"/>
      <c r="B13" s="26"/>
      <c r="C13" s="25"/>
      <c r="D13" s="26"/>
      <c r="E13" s="26"/>
      <c r="F13" s="45"/>
      <c r="G13" s="26"/>
      <c r="H13" s="101"/>
      <c r="I13" s="101"/>
      <c r="J13" s="101"/>
      <c r="K13" s="104"/>
      <c r="L13" s="104"/>
      <c r="M13" s="26"/>
    </row>
    <row r="14" s="96" customFormat="1" spans="1:13">
      <c r="A14" s="67"/>
      <c r="B14" s="26"/>
      <c r="C14" s="31"/>
      <c r="D14" s="26"/>
      <c r="E14" s="26"/>
      <c r="F14" s="45"/>
      <c r="G14" s="26"/>
      <c r="H14" s="101"/>
      <c r="I14" s="101"/>
      <c r="J14" s="101"/>
      <c r="K14" s="104"/>
      <c r="L14" s="104"/>
      <c r="M14" s="26"/>
    </row>
    <row r="15" s="96" customFormat="1" spans="1:13">
      <c r="A15" s="67"/>
      <c r="B15" s="26"/>
      <c r="C15" s="31"/>
      <c r="D15" s="26"/>
      <c r="E15" s="26"/>
      <c r="F15" s="102"/>
      <c r="G15" s="103"/>
      <c r="H15" s="101"/>
      <c r="I15" s="101"/>
      <c r="J15" s="101"/>
      <c r="K15" s="104"/>
      <c r="L15" s="104"/>
      <c r="M15" s="26"/>
    </row>
    <row r="16" s="96" customFormat="1" spans="1:13">
      <c r="A16" s="67"/>
      <c r="B16" s="26"/>
      <c r="C16" s="31"/>
      <c r="D16" s="26"/>
      <c r="E16" s="26"/>
      <c r="F16" s="102"/>
      <c r="G16" s="103"/>
      <c r="H16" s="101"/>
      <c r="I16" s="101"/>
      <c r="J16" s="101"/>
      <c r="K16" s="104"/>
      <c r="L16" s="104"/>
      <c r="M16" s="26"/>
    </row>
    <row r="17" s="96" customFormat="1" spans="1:13">
      <c r="A17" s="67"/>
      <c r="B17" s="26"/>
      <c r="C17" s="31"/>
      <c r="D17" s="26"/>
      <c r="E17" s="26"/>
      <c r="F17" s="102"/>
      <c r="G17" s="103"/>
      <c r="H17" s="101"/>
      <c r="I17" s="101"/>
      <c r="J17" s="101"/>
      <c r="K17" s="104"/>
      <c r="L17" s="104"/>
      <c r="M17" s="26"/>
    </row>
    <row r="18" s="96" customFormat="1" spans="1:13">
      <c r="A18" s="67"/>
      <c r="B18" s="26"/>
      <c r="C18" s="54"/>
      <c r="D18" s="26"/>
      <c r="E18" s="26"/>
      <c r="F18" s="102"/>
      <c r="G18" s="103"/>
      <c r="H18" s="101"/>
      <c r="I18" s="101"/>
      <c r="J18" s="101"/>
      <c r="K18" s="104"/>
      <c r="L18" s="104"/>
      <c r="M18" s="26"/>
    </row>
    <row r="19" s="96" customFormat="1" spans="1:13">
      <c r="A19" s="67"/>
      <c r="B19" s="26"/>
      <c r="C19" s="104"/>
      <c r="D19" s="26"/>
      <c r="E19" s="26"/>
      <c r="F19" s="67"/>
      <c r="G19" s="103"/>
      <c r="H19" s="101"/>
      <c r="I19" s="101"/>
      <c r="J19" s="101"/>
      <c r="K19" s="104"/>
      <c r="L19" s="104"/>
      <c r="M19" s="26"/>
    </row>
    <row r="20" s="96" customFormat="1" spans="1:13">
      <c r="A20" s="67"/>
      <c r="B20" s="26"/>
      <c r="C20" s="104"/>
      <c r="D20" s="26"/>
      <c r="E20" s="26"/>
      <c r="F20" s="67"/>
      <c r="G20" s="103"/>
      <c r="H20" s="101"/>
      <c r="I20" s="101"/>
      <c r="J20" s="101"/>
      <c r="K20" s="104"/>
      <c r="L20" s="104"/>
      <c r="M20" s="26"/>
    </row>
    <row r="21" s="96" customFormat="1" spans="1:13">
      <c r="A21" s="67"/>
      <c r="B21" s="104"/>
      <c r="C21" s="105"/>
      <c r="D21" s="104"/>
      <c r="E21" s="104"/>
      <c r="F21" s="67"/>
      <c r="G21" s="104"/>
      <c r="H21" s="104"/>
      <c r="I21" s="104"/>
      <c r="J21" s="104"/>
      <c r="K21" s="104"/>
      <c r="L21" s="104"/>
      <c r="M21" s="104"/>
    </row>
    <row r="22" s="96" customFormat="1" spans="1:13">
      <c r="A22" s="67"/>
      <c r="B22" s="104"/>
      <c r="C22" s="105"/>
      <c r="D22" s="104"/>
      <c r="E22" s="104"/>
      <c r="F22" s="67"/>
      <c r="G22" s="104"/>
      <c r="H22" s="104"/>
      <c r="I22" s="104"/>
      <c r="J22" s="104"/>
      <c r="K22" s="104"/>
      <c r="L22" s="104"/>
      <c r="M22" s="104"/>
    </row>
    <row r="23" s="2" customFormat="1" ht="18.75" spans="1:13">
      <c r="A23" s="11" t="s">
        <v>410</v>
      </c>
      <c r="B23" s="12"/>
      <c r="C23" s="12"/>
      <c r="D23" s="12"/>
      <c r="E23" s="13"/>
      <c r="F23" s="14"/>
      <c r="G23" s="37"/>
      <c r="H23" s="11" t="s">
        <v>411</v>
      </c>
      <c r="I23" s="12"/>
      <c r="J23" s="12"/>
      <c r="K23" s="13"/>
      <c r="L23" s="86"/>
      <c r="M23" s="19"/>
    </row>
    <row r="24" customFormat="1" ht="16.5" spans="1:13">
      <c r="A24" s="106" t="s">
        <v>412</v>
      </c>
      <c r="B24" s="10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3 M1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414</v>
      </c>
      <c r="B2" s="5" t="s">
        <v>376</v>
      </c>
      <c r="C2" s="5" t="s">
        <v>372</v>
      </c>
      <c r="D2" s="17" t="s">
        <v>373</v>
      </c>
      <c r="E2" s="5" t="s">
        <v>374</v>
      </c>
      <c r="F2" s="5" t="s">
        <v>375</v>
      </c>
      <c r="G2" s="63" t="s">
        <v>415</v>
      </c>
      <c r="H2" s="64"/>
      <c r="I2" s="90"/>
      <c r="J2" s="63" t="s">
        <v>416</v>
      </c>
      <c r="K2" s="64"/>
      <c r="L2" s="90"/>
      <c r="M2" s="63" t="s">
        <v>417</v>
      </c>
      <c r="N2" s="64"/>
      <c r="O2" s="90"/>
      <c r="P2" s="63" t="s">
        <v>418</v>
      </c>
      <c r="Q2" s="64"/>
      <c r="R2" s="90"/>
      <c r="S2" s="64" t="s">
        <v>419</v>
      </c>
      <c r="T2" s="64"/>
      <c r="U2" s="90"/>
      <c r="V2" s="42" t="s">
        <v>420</v>
      </c>
      <c r="W2" s="42" t="s">
        <v>385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421</v>
      </c>
      <c r="H3" s="4" t="s">
        <v>69</v>
      </c>
      <c r="I3" s="4" t="s">
        <v>376</v>
      </c>
      <c r="J3" s="4" t="s">
        <v>421</v>
      </c>
      <c r="K3" s="4" t="s">
        <v>69</v>
      </c>
      <c r="L3" s="4" t="s">
        <v>376</v>
      </c>
      <c r="M3" s="4" t="s">
        <v>421</v>
      </c>
      <c r="N3" s="4" t="s">
        <v>69</v>
      </c>
      <c r="O3" s="4" t="s">
        <v>376</v>
      </c>
      <c r="P3" s="4" t="s">
        <v>421</v>
      </c>
      <c r="Q3" s="4" t="s">
        <v>69</v>
      </c>
      <c r="R3" s="4" t="s">
        <v>376</v>
      </c>
      <c r="S3" s="4" t="s">
        <v>421</v>
      </c>
      <c r="T3" s="4" t="s">
        <v>69</v>
      </c>
      <c r="U3" s="4" t="s">
        <v>376</v>
      </c>
      <c r="V3" s="91"/>
      <c r="W3" s="91"/>
    </row>
    <row r="4" s="58" customFormat="1" ht="33" customHeight="1" spans="1:23">
      <c r="A4" s="67" t="s">
        <v>422</v>
      </c>
      <c r="B4" s="67" t="s">
        <v>423</v>
      </c>
      <c r="C4" s="67">
        <v>4538</v>
      </c>
      <c r="D4" s="68" t="s">
        <v>388</v>
      </c>
      <c r="E4" s="67" t="s">
        <v>124</v>
      </c>
      <c r="F4" s="69" t="s">
        <v>63</v>
      </c>
      <c r="G4" s="70"/>
      <c r="H4" s="71" t="s">
        <v>424</v>
      </c>
      <c r="I4" s="70" t="s">
        <v>423</v>
      </c>
      <c r="J4" s="70"/>
      <c r="K4" s="70" t="s">
        <v>425</v>
      </c>
      <c r="L4" s="70" t="s">
        <v>423</v>
      </c>
      <c r="M4" s="70"/>
      <c r="N4" s="71" t="s">
        <v>426</v>
      </c>
      <c r="O4" s="70" t="s">
        <v>423</v>
      </c>
      <c r="P4" s="67"/>
      <c r="Q4" s="69" t="s">
        <v>427</v>
      </c>
      <c r="R4" s="70" t="s">
        <v>428</v>
      </c>
      <c r="S4" s="69"/>
      <c r="T4" s="69" t="s">
        <v>429</v>
      </c>
      <c r="U4" s="70" t="s">
        <v>430</v>
      </c>
      <c r="V4" s="92" t="s">
        <v>431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432</v>
      </c>
      <c r="H5" s="64"/>
      <c r="I5" s="90"/>
      <c r="J5" s="63" t="s">
        <v>433</v>
      </c>
      <c r="K5" s="64"/>
      <c r="L5" s="90"/>
      <c r="M5" s="63" t="s">
        <v>434</v>
      </c>
      <c r="N5" s="64"/>
      <c r="O5" s="90"/>
      <c r="P5" s="63" t="s">
        <v>435</v>
      </c>
      <c r="Q5" s="64"/>
      <c r="R5" s="90"/>
      <c r="S5" s="64" t="s">
        <v>436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421</v>
      </c>
      <c r="H6" s="4" t="s">
        <v>69</v>
      </c>
      <c r="I6" s="4" t="s">
        <v>376</v>
      </c>
      <c r="J6" s="4" t="s">
        <v>421</v>
      </c>
      <c r="K6" s="4" t="s">
        <v>69</v>
      </c>
      <c r="L6" s="4" t="s">
        <v>376</v>
      </c>
      <c r="M6" s="4" t="s">
        <v>421</v>
      </c>
      <c r="N6" s="4" t="s">
        <v>69</v>
      </c>
      <c r="O6" s="4" t="s">
        <v>376</v>
      </c>
      <c r="P6" s="4" t="s">
        <v>421</v>
      </c>
      <c r="Q6" s="4" t="s">
        <v>69</v>
      </c>
      <c r="R6" s="4" t="s">
        <v>376</v>
      </c>
      <c r="S6" s="4" t="s">
        <v>421</v>
      </c>
      <c r="T6" s="4" t="s">
        <v>69</v>
      </c>
      <c r="U6" s="4" t="s">
        <v>376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437</v>
      </c>
      <c r="I7" s="70" t="s">
        <v>428</v>
      </c>
      <c r="J7" s="70"/>
      <c r="K7" s="71" t="s">
        <v>438</v>
      </c>
      <c r="L7" s="70" t="s">
        <v>439</v>
      </c>
      <c r="M7" s="70" t="s">
        <v>440</v>
      </c>
      <c r="N7" s="71" t="s">
        <v>441</v>
      </c>
      <c r="O7" s="70" t="s">
        <v>54</v>
      </c>
      <c r="P7" s="67" t="s">
        <v>442</v>
      </c>
      <c r="Q7" s="69" t="s">
        <v>443</v>
      </c>
      <c r="R7" s="70" t="s">
        <v>428</v>
      </c>
      <c r="S7" s="69"/>
      <c r="T7" s="69" t="s">
        <v>444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445</v>
      </c>
      <c r="H8" s="64"/>
      <c r="I8" s="90"/>
      <c r="J8" s="63" t="s">
        <v>446</v>
      </c>
      <c r="K8" s="64"/>
      <c r="L8" s="90"/>
      <c r="M8" s="63" t="s">
        <v>447</v>
      </c>
      <c r="N8" s="64"/>
      <c r="O8" s="90"/>
      <c r="P8" s="63" t="s">
        <v>448</v>
      </c>
      <c r="Q8" s="64"/>
      <c r="R8" s="90"/>
      <c r="S8" s="64" t="s">
        <v>449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421</v>
      </c>
      <c r="H9" s="4" t="s">
        <v>69</v>
      </c>
      <c r="I9" s="4" t="s">
        <v>376</v>
      </c>
      <c r="J9" s="4" t="s">
        <v>421</v>
      </c>
      <c r="K9" s="4" t="s">
        <v>69</v>
      </c>
      <c r="L9" s="4" t="s">
        <v>376</v>
      </c>
      <c r="M9" s="4" t="s">
        <v>421</v>
      </c>
      <c r="N9" s="4" t="s">
        <v>69</v>
      </c>
      <c r="O9" s="4" t="s">
        <v>376</v>
      </c>
      <c r="P9" s="4" t="s">
        <v>421</v>
      </c>
      <c r="Q9" s="4" t="s">
        <v>69</v>
      </c>
      <c r="R9" s="4" t="s">
        <v>376</v>
      </c>
      <c r="S9" s="4" t="s">
        <v>421</v>
      </c>
      <c r="T9" s="4" t="s">
        <v>69</v>
      </c>
      <c r="U9" s="4" t="s">
        <v>376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450</v>
      </c>
      <c r="H10" s="69" t="s">
        <v>451</v>
      </c>
      <c r="I10" s="67"/>
      <c r="J10" s="67" t="s">
        <v>452</v>
      </c>
      <c r="K10" s="67" t="s">
        <v>453</v>
      </c>
      <c r="L10" s="70" t="s">
        <v>54</v>
      </c>
      <c r="M10" s="67" t="s">
        <v>454</v>
      </c>
      <c r="N10" s="67" t="s">
        <v>455</v>
      </c>
      <c r="O10" s="70" t="s">
        <v>54</v>
      </c>
      <c r="P10" s="67"/>
      <c r="Q10" s="69" t="s">
        <v>456</v>
      </c>
      <c r="R10" s="70" t="s">
        <v>54</v>
      </c>
      <c r="S10" s="67"/>
      <c r="T10" s="67" t="s">
        <v>457</v>
      </c>
      <c r="U10" s="67" t="s">
        <v>458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459</v>
      </c>
      <c r="H11" s="64"/>
      <c r="I11" s="90"/>
      <c r="J11" s="63" t="s">
        <v>460</v>
      </c>
      <c r="K11" s="64"/>
      <c r="L11" s="90"/>
      <c r="M11" s="63" t="s">
        <v>461</v>
      </c>
      <c r="N11" s="64"/>
      <c r="O11" s="90"/>
      <c r="P11" s="63" t="s">
        <v>462</v>
      </c>
      <c r="Q11" s="64"/>
      <c r="R11" s="90"/>
      <c r="S11" s="64" t="s">
        <v>463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421</v>
      </c>
      <c r="H12" s="4" t="s">
        <v>69</v>
      </c>
      <c r="I12" s="4" t="s">
        <v>376</v>
      </c>
      <c r="J12" s="4" t="s">
        <v>421</v>
      </c>
      <c r="K12" s="4" t="s">
        <v>69</v>
      </c>
      <c r="L12" s="4" t="s">
        <v>376</v>
      </c>
      <c r="M12" s="4" t="s">
        <v>421</v>
      </c>
      <c r="N12" s="4" t="s">
        <v>69</v>
      </c>
      <c r="O12" s="4" t="s">
        <v>376</v>
      </c>
      <c r="P12" s="4" t="s">
        <v>421</v>
      </c>
      <c r="Q12" s="4" t="s">
        <v>69</v>
      </c>
      <c r="R12" s="4" t="s">
        <v>376</v>
      </c>
      <c r="S12" s="4" t="s">
        <v>421</v>
      </c>
      <c r="T12" s="4" t="s">
        <v>69</v>
      </c>
      <c r="U12" s="4" t="s">
        <v>376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464</v>
      </c>
      <c r="H13" s="69" t="s">
        <v>465</v>
      </c>
      <c r="I13" s="67"/>
      <c r="J13" s="67"/>
      <c r="K13" s="67" t="s">
        <v>466</v>
      </c>
      <c r="L13" s="70" t="s">
        <v>54</v>
      </c>
      <c r="M13" s="67" t="s">
        <v>467</v>
      </c>
      <c r="N13" s="67" t="s">
        <v>468</v>
      </c>
      <c r="O13" s="70"/>
      <c r="P13" s="67"/>
      <c r="Q13" s="67" t="s">
        <v>469</v>
      </c>
      <c r="R13" s="67"/>
      <c r="S13" s="67"/>
      <c r="T13" s="67" t="s">
        <v>470</v>
      </c>
      <c r="U13" s="67"/>
      <c r="V13" s="93"/>
      <c r="W13" s="67"/>
    </row>
    <row r="14" s="59" customFormat="1" ht="16.5" spans="1:23">
      <c r="A14" s="67"/>
      <c r="B14" s="67"/>
      <c r="C14" s="67">
        <v>5052</v>
      </c>
      <c r="D14" s="68" t="s">
        <v>388</v>
      </c>
      <c r="E14" s="74" t="s">
        <v>126</v>
      </c>
      <c r="F14" s="68" t="s">
        <v>63</v>
      </c>
      <c r="G14" s="63" t="s">
        <v>415</v>
      </c>
      <c r="H14" s="64"/>
      <c r="I14" s="90"/>
      <c r="J14" s="63" t="s">
        <v>416</v>
      </c>
      <c r="K14" s="64"/>
      <c r="L14" s="90"/>
      <c r="M14" s="63" t="s">
        <v>417</v>
      </c>
      <c r="N14" s="64"/>
      <c r="O14" s="90"/>
      <c r="P14" s="63" t="s">
        <v>418</v>
      </c>
      <c r="Q14" s="64"/>
      <c r="R14" s="90"/>
      <c r="S14" s="64" t="s">
        <v>419</v>
      </c>
      <c r="T14" s="64"/>
      <c r="U14" s="90"/>
      <c r="V14" s="93" t="s">
        <v>431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421</v>
      </c>
      <c r="H15" s="4" t="s">
        <v>69</v>
      </c>
      <c r="I15" s="4" t="s">
        <v>376</v>
      </c>
      <c r="J15" s="4" t="s">
        <v>421</v>
      </c>
      <c r="K15" s="4" t="s">
        <v>69</v>
      </c>
      <c r="L15" s="4" t="s">
        <v>376</v>
      </c>
      <c r="M15" s="4" t="s">
        <v>421</v>
      </c>
      <c r="N15" s="4" t="s">
        <v>69</v>
      </c>
      <c r="O15" s="4" t="s">
        <v>376</v>
      </c>
      <c r="P15" s="4" t="s">
        <v>421</v>
      </c>
      <c r="Q15" s="4" t="s">
        <v>69</v>
      </c>
      <c r="R15" s="4" t="s">
        <v>376</v>
      </c>
      <c r="S15" s="4" t="s">
        <v>421</v>
      </c>
      <c r="T15" s="4" t="s">
        <v>69</v>
      </c>
      <c r="U15" s="4" t="s">
        <v>376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424</v>
      </c>
      <c r="I16" s="70" t="s">
        <v>423</v>
      </c>
      <c r="J16" s="70"/>
      <c r="K16" s="70" t="s">
        <v>425</v>
      </c>
      <c r="L16" s="70" t="s">
        <v>423</v>
      </c>
      <c r="M16" s="70"/>
      <c r="N16" s="71" t="s">
        <v>426</v>
      </c>
      <c r="O16" s="70" t="s">
        <v>423</v>
      </c>
      <c r="P16" s="67"/>
      <c r="Q16" s="69" t="s">
        <v>427</v>
      </c>
      <c r="R16" s="70" t="s">
        <v>428</v>
      </c>
      <c r="S16" s="69"/>
      <c r="T16" s="69" t="s">
        <v>429</v>
      </c>
      <c r="U16" s="70" t="s">
        <v>430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432</v>
      </c>
      <c r="H17" s="64"/>
      <c r="I17" s="90"/>
      <c r="J17" s="63" t="s">
        <v>433</v>
      </c>
      <c r="K17" s="64"/>
      <c r="L17" s="90"/>
      <c r="M17" s="63" t="s">
        <v>434</v>
      </c>
      <c r="N17" s="64"/>
      <c r="O17" s="90"/>
      <c r="P17" s="63" t="s">
        <v>435</v>
      </c>
      <c r="Q17" s="64"/>
      <c r="R17" s="90"/>
      <c r="S17" s="64" t="s">
        <v>436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421</v>
      </c>
      <c r="H18" s="4" t="s">
        <v>69</v>
      </c>
      <c r="I18" s="4" t="s">
        <v>376</v>
      </c>
      <c r="J18" s="4" t="s">
        <v>421</v>
      </c>
      <c r="K18" s="4" t="s">
        <v>69</v>
      </c>
      <c r="L18" s="4" t="s">
        <v>376</v>
      </c>
      <c r="M18" s="4" t="s">
        <v>421</v>
      </c>
      <c r="N18" s="4" t="s">
        <v>69</v>
      </c>
      <c r="O18" s="4" t="s">
        <v>376</v>
      </c>
      <c r="P18" s="4" t="s">
        <v>421</v>
      </c>
      <c r="Q18" s="4" t="s">
        <v>69</v>
      </c>
      <c r="R18" s="4" t="s">
        <v>376</v>
      </c>
      <c r="S18" s="4" t="s">
        <v>421</v>
      </c>
      <c r="T18" s="4" t="s">
        <v>69</v>
      </c>
      <c r="U18" s="4" t="s">
        <v>376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437</v>
      </c>
      <c r="I19" s="70" t="s">
        <v>428</v>
      </c>
      <c r="J19" s="70"/>
      <c r="K19" s="71" t="s">
        <v>438</v>
      </c>
      <c r="L19" s="70" t="s">
        <v>439</v>
      </c>
      <c r="M19" s="70" t="s">
        <v>440</v>
      </c>
      <c r="N19" s="71" t="s">
        <v>441</v>
      </c>
      <c r="O19" s="70" t="s">
        <v>54</v>
      </c>
      <c r="P19" s="67" t="s">
        <v>442</v>
      </c>
      <c r="Q19" s="69" t="s">
        <v>443</v>
      </c>
      <c r="R19" s="70" t="s">
        <v>428</v>
      </c>
      <c r="S19" s="69"/>
      <c r="T19" s="69" t="s">
        <v>444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445</v>
      </c>
      <c r="H20" s="64"/>
      <c r="I20" s="90"/>
      <c r="J20" s="63" t="s">
        <v>446</v>
      </c>
      <c r="K20" s="64"/>
      <c r="L20" s="90"/>
      <c r="M20" s="63" t="s">
        <v>447</v>
      </c>
      <c r="N20" s="64"/>
      <c r="O20" s="90"/>
      <c r="P20" s="63" t="s">
        <v>448</v>
      </c>
      <c r="Q20" s="64"/>
      <c r="R20" s="90"/>
      <c r="S20" s="64" t="s">
        <v>449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421</v>
      </c>
      <c r="H21" s="4" t="s">
        <v>69</v>
      </c>
      <c r="I21" s="4" t="s">
        <v>376</v>
      </c>
      <c r="J21" s="4" t="s">
        <v>421</v>
      </c>
      <c r="K21" s="4" t="s">
        <v>69</v>
      </c>
      <c r="L21" s="4" t="s">
        <v>376</v>
      </c>
      <c r="M21" s="4" t="s">
        <v>421</v>
      </c>
      <c r="N21" s="4" t="s">
        <v>69</v>
      </c>
      <c r="O21" s="4" t="s">
        <v>376</v>
      </c>
      <c r="P21" s="4" t="s">
        <v>421</v>
      </c>
      <c r="Q21" s="4" t="s">
        <v>69</v>
      </c>
      <c r="R21" s="4" t="s">
        <v>376</v>
      </c>
      <c r="S21" s="4" t="s">
        <v>421</v>
      </c>
      <c r="T21" s="4" t="s">
        <v>69</v>
      </c>
      <c r="U21" s="4" t="s">
        <v>376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450</v>
      </c>
      <c r="H22" s="69" t="s">
        <v>451</v>
      </c>
      <c r="I22" s="67"/>
      <c r="J22" s="67" t="s">
        <v>452</v>
      </c>
      <c r="K22" s="67" t="s">
        <v>453</v>
      </c>
      <c r="L22" s="70" t="s">
        <v>54</v>
      </c>
      <c r="M22" s="67" t="s">
        <v>454</v>
      </c>
      <c r="N22" s="67" t="s">
        <v>455</v>
      </c>
      <c r="O22" s="70" t="s">
        <v>54</v>
      </c>
      <c r="P22" s="67"/>
      <c r="Q22" s="69" t="s">
        <v>456</v>
      </c>
      <c r="R22" s="70" t="s">
        <v>54</v>
      </c>
      <c r="S22" s="67"/>
      <c r="T22" s="67" t="s">
        <v>471</v>
      </c>
      <c r="U22" s="67" t="s">
        <v>458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459</v>
      </c>
      <c r="H23" s="64"/>
      <c r="I23" s="90"/>
      <c r="J23" s="63" t="s">
        <v>460</v>
      </c>
      <c r="K23" s="64"/>
      <c r="L23" s="90"/>
      <c r="M23" s="63" t="s">
        <v>461</v>
      </c>
      <c r="N23" s="64"/>
      <c r="O23" s="90"/>
      <c r="P23" s="63" t="s">
        <v>462</v>
      </c>
      <c r="Q23" s="64"/>
      <c r="R23" s="90"/>
      <c r="S23" s="64" t="s">
        <v>463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421</v>
      </c>
      <c r="H24" s="4" t="s">
        <v>69</v>
      </c>
      <c r="I24" s="4" t="s">
        <v>376</v>
      </c>
      <c r="J24" s="4" t="s">
        <v>421</v>
      </c>
      <c r="K24" s="4" t="s">
        <v>69</v>
      </c>
      <c r="L24" s="4" t="s">
        <v>376</v>
      </c>
      <c r="M24" s="4" t="s">
        <v>421</v>
      </c>
      <c r="N24" s="4" t="s">
        <v>69</v>
      </c>
      <c r="O24" s="4" t="s">
        <v>376</v>
      </c>
      <c r="P24" s="4" t="s">
        <v>421</v>
      </c>
      <c r="Q24" s="4" t="s">
        <v>69</v>
      </c>
      <c r="R24" s="4" t="s">
        <v>376</v>
      </c>
      <c r="S24" s="4" t="s">
        <v>421</v>
      </c>
      <c r="T24" s="4" t="s">
        <v>69</v>
      </c>
      <c r="U24" s="4" t="s">
        <v>376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464</v>
      </c>
      <c r="H25" s="69" t="s">
        <v>465</v>
      </c>
      <c r="I25" s="67"/>
      <c r="J25" s="67"/>
      <c r="K25" s="67" t="s">
        <v>466</v>
      </c>
      <c r="L25" s="70" t="s">
        <v>54</v>
      </c>
      <c r="M25" s="67" t="s">
        <v>467</v>
      </c>
      <c r="N25" s="67" t="s">
        <v>468</v>
      </c>
      <c r="O25" s="70"/>
      <c r="P25" s="67"/>
      <c r="Q25" s="67" t="s">
        <v>469</v>
      </c>
      <c r="R25" s="67"/>
      <c r="S25" s="67"/>
      <c r="T25" s="67" t="s">
        <v>470</v>
      </c>
      <c r="U25" s="67"/>
      <c r="V25" s="94"/>
      <c r="W25" s="67"/>
    </row>
    <row r="26" s="60" customFormat="1" ht="16.5" customHeight="1" spans="1:23">
      <c r="A26" s="75" t="s">
        <v>472</v>
      </c>
      <c r="B26" s="75" t="s">
        <v>423</v>
      </c>
      <c r="C26" s="75">
        <v>5128</v>
      </c>
      <c r="D26" s="76" t="s">
        <v>473</v>
      </c>
      <c r="E26" s="75" t="s">
        <v>125</v>
      </c>
      <c r="F26" s="77" t="s">
        <v>63</v>
      </c>
      <c r="G26" s="63" t="s">
        <v>415</v>
      </c>
      <c r="H26" s="64"/>
      <c r="I26" s="90"/>
      <c r="J26" s="63" t="s">
        <v>416</v>
      </c>
      <c r="K26" s="64"/>
      <c r="L26" s="90"/>
      <c r="M26" s="63" t="s">
        <v>417</v>
      </c>
      <c r="N26" s="64"/>
      <c r="O26" s="90"/>
      <c r="P26" s="63" t="s">
        <v>418</v>
      </c>
      <c r="Q26" s="64"/>
      <c r="R26" s="90"/>
      <c r="S26" s="64" t="s">
        <v>419</v>
      </c>
      <c r="T26" s="64"/>
      <c r="U26" s="90"/>
      <c r="V26" s="75" t="s">
        <v>431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421</v>
      </c>
      <c r="H27" s="4" t="s">
        <v>69</v>
      </c>
      <c r="I27" s="4" t="s">
        <v>376</v>
      </c>
      <c r="J27" s="4" t="s">
        <v>421</v>
      </c>
      <c r="K27" s="4" t="s">
        <v>69</v>
      </c>
      <c r="L27" s="4" t="s">
        <v>376</v>
      </c>
      <c r="M27" s="4" t="s">
        <v>421</v>
      </c>
      <c r="N27" s="4" t="s">
        <v>69</v>
      </c>
      <c r="O27" s="4" t="s">
        <v>376</v>
      </c>
      <c r="P27" s="4" t="s">
        <v>421</v>
      </c>
      <c r="Q27" s="4" t="s">
        <v>69</v>
      </c>
      <c r="R27" s="4" t="s">
        <v>376</v>
      </c>
      <c r="S27" s="4" t="s">
        <v>421</v>
      </c>
      <c r="T27" s="4" t="s">
        <v>69</v>
      </c>
      <c r="U27" s="4" t="s">
        <v>376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424</v>
      </c>
      <c r="I28" s="70" t="s">
        <v>423</v>
      </c>
      <c r="J28" s="70"/>
      <c r="K28" s="70" t="s">
        <v>425</v>
      </c>
      <c r="L28" s="70" t="s">
        <v>423</v>
      </c>
      <c r="M28" s="70"/>
      <c r="N28" s="71" t="s">
        <v>426</v>
      </c>
      <c r="O28" s="70" t="s">
        <v>423</v>
      </c>
      <c r="P28" s="67"/>
      <c r="Q28" s="69" t="s">
        <v>427</v>
      </c>
      <c r="R28" s="70" t="s">
        <v>428</v>
      </c>
      <c r="S28" s="69"/>
      <c r="T28" s="69" t="s">
        <v>429</v>
      </c>
      <c r="U28" s="70" t="s">
        <v>430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432</v>
      </c>
      <c r="H29" s="64"/>
      <c r="I29" s="90"/>
      <c r="J29" s="63" t="s">
        <v>433</v>
      </c>
      <c r="K29" s="64"/>
      <c r="L29" s="90"/>
      <c r="M29" s="63" t="s">
        <v>434</v>
      </c>
      <c r="N29" s="64"/>
      <c r="O29" s="90"/>
      <c r="P29" s="63" t="s">
        <v>435</v>
      </c>
      <c r="Q29" s="64"/>
      <c r="R29" s="90"/>
      <c r="S29" s="64" t="s">
        <v>436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421</v>
      </c>
      <c r="H30" s="4" t="s">
        <v>69</v>
      </c>
      <c r="I30" s="4" t="s">
        <v>376</v>
      </c>
      <c r="J30" s="4" t="s">
        <v>421</v>
      </c>
      <c r="K30" s="4" t="s">
        <v>69</v>
      </c>
      <c r="L30" s="4" t="s">
        <v>376</v>
      </c>
      <c r="M30" s="4" t="s">
        <v>421</v>
      </c>
      <c r="N30" s="4" t="s">
        <v>69</v>
      </c>
      <c r="O30" s="4" t="s">
        <v>376</v>
      </c>
      <c r="P30" s="4" t="s">
        <v>421</v>
      </c>
      <c r="Q30" s="4" t="s">
        <v>69</v>
      </c>
      <c r="R30" s="4" t="s">
        <v>376</v>
      </c>
      <c r="S30" s="4" t="s">
        <v>421</v>
      </c>
      <c r="T30" s="4" t="s">
        <v>69</v>
      </c>
      <c r="U30" s="4" t="s">
        <v>376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437</v>
      </c>
      <c r="I31" s="70" t="s">
        <v>428</v>
      </c>
      <c r="J31" s="70"/>
      <c r="K31" s="71" t="s">
        <v>438</v>
      </c>
      <c r="L31" s="70" t="s">
        <v>439</v>
      </c>
      <c r="M31" s="70" t="s">
        <v>440</v>
      </c>
      <c r="N31" s="71" t="s">
        <v>441</v>
      </c>
      <c r="O31" s="70" t="s">
        <v>54</v>
      </c>
      <c r="P31" s="67" t="s">
        <v>442</v>
      </c>
      <c r="Q31" s="69" t="s">
        <v>443</v>
      </c>
      <c r="R31" s="70" t="s">
        <v>428</v>
      </c>
      <c r="S31" s="69"/>
      <c r="T31" s="69" t="s">
        <v>444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445</v>
      </c>
      <c r="H32" s="64"/>
      <c r="I32" s="90"/>
      <c r="J32" s="63" t="s">
        <v>446</v>
      </c>
      <c r="K32" s="64"/>
      <c r="L32" s="90"/>
      <c r="M32" s="63" t="s">
        <v>447</v>
      </c>
      <c r="N32" s="64"/>
      <c r="O32" s="90"/>
      <c r="P32" s="63" t="s">
        <v>448</v>
      </c>
      <c r="Q32" s="64"/>
      <c r="R32" s="90"/>
      <c r="S32" s="64" t="s">
        <v>449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421</v>
      </c>
      <c r="H33" s="4" t="s">
        <v>69</v>
      </c>
      <c r="I33" s="4" t="s">
        <v>376</v>
      </c>
      <c r="J33" s="4" t="s">
        <v>421</v>
      </c>
      <c r="K33" s="4" t="s">
        <v>69</v>
      </c>
      <c r="L33" s="4" t="s">
        <v>376</v>
      </c>
      <c r="M33" s="4" t="s">
        <v>421</v>
      </c>
      <c r="N33" s="4" t="s">
        <v>69</v>
      </c>
      <c r="O33" s="4" t="s">
        <v>376</v>
      </c>
      <c r="P33" s="4" t="s">
        <v>421</v>
      </c>
      <c r="Q33" s="4" t="s">
        <v>69</v>
      </c>
      <c r="R33" s="4" t="s">
        <v>376</v>
      </c>
      <c r="S33" s="4" t="s">
        <v>421</v>
      </c>
      <c r="T33" s="4" t="s">
        <v>69</v>
      </c>
      <c r="U33" s="4" t="s">
        <v>376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450</v>
      </c>
      <c r="H34" s="69" t="s">
        <v>451</v>
      </c>
      <c r="I34" s="67"/>
      <c r="J34" s="67" t="s">
        <v>452</v>
      </c>
      <c r="K34" s="67" t="s">
        <v>453</v>
      </c>
      <c r="L34" s="70" t="s">
        <v>54</v>
      </c>
      <c r="M34" s="67" t="s">
        <v>454</v>
      </c>
      <c r="N34" s="67" t="s">
        <v>455</v>
      </c>
      <c r="O34" s="70" t="s">
        <v>54</v>
      </c>
      <c r="P34" s="67"/>
      <c r="Q34" s="69" t="s">
        <v>456</v>
      </c>
      <c r="R34" s="70" t="s">
        <v>54</v>
      </c>
      <c r="S34" s="67"/>
      <c r="T34" s="67" t="s">
        <v>471</v>
      </c>
      <c r="U34" s="67" t="s">
        <v>458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459</v>
      </c>
      <c r="H35" s="64"/>
      <c r="I35" s="90"/>
      <c r="J35" s="63" t="s">
        <v>460</v>
      </c>
      <c r="K35" s="64"/>
      <c r="L35" s="90"/>
      <c r="M35" s="63" t="s">
        <v>461</v>
      </c>
      <c r="N35" s="64"/>
      <c r="O35" s="90"/>
      <c r="P35" s="63" t="s">
        <v>462</v>
      </c>
      <c r="Q35" s="64"/>
      <c r="R35" s="90"/>
      <c r="S35" s="64" t="s">
        <v>463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421</v>
      </c>
      <c r="H36" s="4" t="s">
        <v>69</v>
      </c>
      <c r="I36" s="4" t="s">
        <v>376</v>
      </c>
      <c r="J36" s="4" t="s">
        <v>421</v>
      </c>
      <c r="K36" s="4" t="s">
        <v>69</v>
      </c>
      <c r="L36" s="4" t="s">
        <v>376</v>
      </c>
      <c r="M36" s="4" t="s">
        <v>421</v>
      </c>
      <c r="N36" s="4" t="s">
        <v>69</v>
      </c>
      <c r="O36" s="4" t="s">
        <v>376</v>
      </c>
      <c r="P36" s="4" t="s">
        <v>421</v>
      </c>
      <c r="Q36" s="4" t="s">
        <v>69</v>
      </c>
      <c r="R36" s="4" t="s">
        <v>376</v>
      </c>
      <c r="S36" s="4" t="s">
        <v>421</v>
      </c>
      <c r="T36" s="4" t="s">
        <v>69</v>
      </c>
      <c r="U36" s="4" t="s">
        <v>376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464</v>
      </c>
      <c r="H37" s="69" t="s">
        <v>465</v>
      </c>
      <c r="I37" s="67"/>
      <c r="J37" s="67"/>
      <c r="K37" s="67" t="s">
        <v>466</v>
      </c>
      <c r="L37" s="70" t="s">
        <v>54</v>
      </c>
      <c r="M37" s="67" t="s">
        <v>467</v>
      </c>
      <c r="N37" s="67" t="s">
        <v>468</v>
      </c>
      <c r="O37" s="70"/>
      <c r="P37" s="67"/>
      <c r="Q37" s="67" t="s">
        <v>469</v>
      </c>
      <c r="R37" s="67"/>
      <c r="S37" s="67"/>
      <c r="T37" s="67" t="s">
        <v>470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474</v>
      </c>
      <c r="B40" s="87"/>
      <c r="C40" s="87"/>
      <c r="D40" s="87"/>
      <c r="E40" s="19"/>
      <c r="F40" s="14"/>
      <c r="G40" s="37"/>
      <c r="H40" s="55"/>
      <c r="I40" s="55"/>
      <c r="J40" s="86" t="s">
        <v>411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475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477</v>
      </c>
      <c r="B2" s="40" t="s">
        <v>478</v>
      </c>
      <c r="C2" s="41" t="s">
        <v>421</v>
      </c>
      <c r="D2" s="41" t="s">
        <v>374</v>
      </c>
      <c r="E2" s="42" t="s">
        <v>375</v>
      </c>
      <c r="F2" s="42" t="s">
        <v>376</v>
      </c>
      <c r="G2" s="43" t="s">
        <v>479</v>
      </c>
      <c r="H2" s="43" t="s">
        <v>480</v>
      </c>
      <c r="I2" s="43" t="s">
        <v>481</v>
      </c>
      <c r="J2" s="43" t="s">
        <v>480</v>
      </c>
      <c r="K2" s="43" t="s">
        <v>482</v>
      </c>
      <c r="L2" s="43" t="s">
        <v>480</v>
      </c>
      <c r="M2" s="42" t="s">
        <v>420</v>
      </c>
      <c r="N2" s="42" t="s">
        <v>385</v>
      </c>
    </row>
    <row r="3" s="20" customFormat="1" ht="16.5" spans="1:14">
      <c r="A3" s="44">
        <v>45018</v>
      </c>
      <c r="B3" s="25" t="s">
        <v>387</v>
      </c>
      <c r="C3" s="26" t="s">
        <v>388</v>
      </c>
      <c r="D3" s="26" t="s">
        <v>124</v>
      </c>
      <c r="E3" s="45" t="s">
        <v>63</v>
      </c>
      <c r="F3" s="27" t="s">
        <v>54</v>
      </c>
      <c r="G3" s="46">
        <v>0.388888888888889</v>
      </c>
      <c r="H3" s="47" t="s">
        <v>483</v>
      </c>
      <c r="I3" s="46">
        <v>0.625</v>
      </c>
      <c r="J3" s="47" t="s">
        <v>483</v>
      </c>
      <c r="K3" s="27"/>
      <c r="L3" s="27"/>
      <c r="M3" s="27" t="s">
        <v>431</v>
      </c>
      <c r="N3" s="27"/>
    </row>
    <row r="4" s="20" customFormat="1" ht="16.5" spans="1:14">
      <c r="A4" s="44">
        <v>45019</v>
      </c>
      <c r="B4" s="25" t="s">
        <v>387</v>
      </c>
      <c r="C4" s="26" t="s">
        <v>388</v>
      </c>
      <c r="D4" s="26" t="s">
        <v>124</v>
      </c>
      <c r="E4" s="45" t="s">
        <v>63</v>
      </c>
      <c r="F4" s="27" t="s">
        <v>54</v>
      </c>
      <c r="G4" s="46">
        <v>0.375</v>
      </c>
      <c r="H4" s="47" t="s">
        <v>483</v>
      </c>
      <c r="I4" s="46">
        <v>0.635416666666667</v>
      </c>
      <c r="J4" s="47" t="s">
        <v>483</v>
      </c>
      <c r="K4" s="27"/>
      <c r="L4" s="27"/>
      <c r="M4" s="27" t="s">
        <v>431</v>
      </c>
      <c r="N4" s="27"/>
    </row>
    <row r="5" s="20" customFormat="1" ht="16.5" spans="1:14">
      <c r="A5" s="44">
        <v>45020</v>
      </c>
      <c r="B5" s="25" t="s">
        <v>390</v>
      </c>
      <c r="C5" s="26" t="s">
        <v>388</v>
      </c>
      <c r="D5" s="26" t="s">
        <v>124</v>
      </c>
      <c r="E5" s="45" t="s">
        <v>63</v>
      </c>
      <c r="F5" s="27" t="s">
        <v>54</v>
      </c>
      <c r="G5" s="46">
        <v>0.385416666666667</v>
      </c>
      <c r="H5" s="47" t="s">
        <v>483</v>
      </c>
      <c r="I5" s="46">
        <v>0.604166666666667</v>
      </c>
      <c r="J5" s="47" t="s">
        <v>483</v>
      </c>
      <c r="K5" s="27"/>
      <c r="L5" s="27"/>
      <c r="M5" s="27" t="s">
        <v>431</v>
      </c>
      <c r="N5" s="27"/>
    </row>
    <row r="6" s="20" customFormat="1" ht="16.5" spans="1:14">
      <c r="A6" s="44">
        <v>45022</v>
      </c>
      <c r="B6" s="25" t="s">
        <v>390</v>
      </c>
      <c r="C6" s="26" t="s">
        <v>388</v>
      </c>
      <c r="D6" s="26" t="s">
        <v>124</v>
      </c>
      <c r="E6" s="45" t="s">
        <v>63</v>
      </c>
      <c r="F6" s="27" t="s">
        <v>54</v>
      </c>
      <c r="G6" s="46">
        <v>0.395833333333333</v>
      </c>
      <c r="H6" s="47" t="s">
        <v>483</v>
      </c>
      <c r="I6" s="46">
        <v>0.645833333333333</v>
      </c>
      <c r="J6" s="47" t="s">
        <v>483</v>
      </c>
      <c r="K6" s="27"/>
      <c r="L6" s="27"/>
      <c r="M6" s="27" t="s">
        <v>431</v>
      </c>
      <c r="N6" s="27"/>
    </row>
    <row r="7" s="20" customFormat="1" ht="16.5" spans="1:14">
      <c r="A7" s="44">
        <v>45023</v>
      </c>
      <c r="B7" s="25" t="s">
        <v>391</v>
      </c>
      <c r="C7" s="26" t="s">
        <v>388</v>
      </c>
      <c r="D7" s="26" t="s">
        <v>124</v>
      </c>
      <c r="E7" s="45" t="s">
        <v>63</v>
      </c>
      <c r="F7" s="27" t="s">
        <v>54</v>
      </c>
      <c r="G7" s="46">
        <v>0.388888888888889</v>
      </c>
      <c r="H7" s="47" t="s">
        <v>483</v>
      </c>
      <c r="I7" s="46">
        <v>0.666666666666667</v>
      </c>
      <c r="J7" s="47" t="s">
        <v>483</v>
      </c>
      <c r="K7" s="27"/>
      <c r="L7" s="27"/>
      <c r="M7" s="27" t="s">
        <v>431</v>
      </c>
      <c r="N7" s="27"/>
    </row>
    <row r="8" s="20" customFormat="1" ht="16.5" spans="1:14">
      <c r="A8" s="44">
        <v>45024</v>
      </c>
      <c r="B8" s="25" t="s">
        <v>391</v>
      </c>
      <c r="C8" s="26" t="s">
        <v>388</v>
      </c>
      <c r="D8" s="26" t="s">
        <v>124</v>
      </c>
      <c r="E8" s="45" t="s">
        <v>63</v>
      </c>
      <c r="F8" s="27" t="s">
        <v>54</v>
      </c>
      <c r="G8" s="46">
        <v>0.40625</v>
      </c>
      <c r="H8" s="47" t="s">
        <v>483</v>
      </c>
      <c r="I8" s="46">
        <v>0.604166666666667</v>
      </c>
      <c r="J8" s="47" t="s">
        <v>483</v>
      </c>
      <c r="K8" s="27"/>
      <c r="L8" s="27"/>
      <c r="M8" s="27" t="s">
        <v>431</v>
      </c>
      <c r="N8" s="27"/>
    </row>
    <row r="9" s="20" customFormat="1" ht="16.5" spans="1:14">
      <c r="A9" s="44">
        <v>45025</v>
      </c>
      <c r="B9" s="25" t="s">
        <v>392</v>
      </c>
      <c r="C9" s="26" t="s">
        <v>388</v>
      </c>
      <c r="D9" s="26" t="s">
        <v>126</v>
      </c>
      <c r="E9" s="45" t="s">
        <v>63</v>
      </c>
      <c r="F9" s="27" t="s">
        <v>54</v>
      </c>
      <c r="G9" s="46">
        <v>0.385416666666667</v>
      </c>
      <c r="H9" s="47" t="s">
        <v>483</v>
      </c>
      <c r="I9" s="46">
        <v>0.625</v>
      </c>
      <c r="J9" s="47" t="s">
        <v>483</v>
      </c>
      <c r="K9" s="27"/>
      <c r="L9" s="27"/>
      <c r="M9" s="27" t="s">
        <v>431</v>
      </c>
      <c r="N9" s="27"/>
    </row>
    <row r="10" s="20" customFormat="1" ht="16.5" spans="1:14">
      <c r="A10" s="44">
        <v>45026</v>
      </c>
      <c r="B10" s="25" t="s">
        <v>392</v>
      </c>
      <c r="C10" s="26" t="s">
        <v>388</v>
      </c>
      <c r="D10" s="26" t="s">
        <v>126</v>
      </c>
      <c r="E10" s="45" t="s">
        <v>63</v>
      </c>
      <c r="F10" s="27" t="s">
        <v>54</v>
      </c>
      <c r="G10" s="46">
        <v>0.388888888888889</v>
      </c>
      <c r="H10" s="47" t="s">
        <v>483</v>
      </c>
      <c r="I10" s="46">
        <v>0.645833333333333</v>
      </c>
      <c r="J10" s="47" t="s">
        <v>483</v>
      </c>
      <c r="K10" s="27"/>
      <c r="L10" s="27"/>
      <c r="M10" s="27" t="s">
        <v>431</v>
      </c>
      <c r="N10" s="27"/>
    </row>
    <row r="11" s="20" customFormat="1" ht="16.5" spans="1:14">
      <c r="A11" s="44">
        <v>45027</v>
      </c>
      <c r="B11" s="25" t="s">
        <v>393</v>
      </c>
      <c r="C11" s="26" t="s">
        <v>388</v>
      </c>
      <c r="D11" s="26" t="s">
        <v>126</v>
      </c>
      <c r="E11" s="45" t="s">
        <v>63</v>
      </c>
      <c r="F11" s="27" t="s">
        <v>54</v>
      </c>
      <c r="G11" s="48">
        <v>0.458333333333333</v>
      </c>
      <c r="H11" s="47" t="s">
        <v>483</v>
      </c>
      <c r="I11" s="49">
        <v>0.673611111111111</v>
      </c>
      <c r="J11" s="47" t="s">
        <v>483</v>
      </c>
      <c r="K11" s="27"/>
      <c r="L11" s="27"/>
      <c r="M11" s="27" t="s">
        <v>431</v>
      </c>
      <c r="N11" s="27"/>
    </row>
    <row r="12" s="20" customFormat="1" ht="16.5" spans="1:14">
      <c r="A12" s="44">
        <v>45028</v>
      </c>
      <c r="B12" s="25" t="s">
        <v>393</v>
      </c>
      <c r="C12" s="26" t="s">
        <v>388</v>
      </c>
      <c r="D12" s="26" t="s">
        <v>126</v>
      </c>
      <c r="E12" s="45" t="s">
        <v>63</v>
      </c>
      <c r="F12" s="27" t="s">
        <v>54</v>
      </c>
      <c r="G12" s="48">
        <v>0.472222222222222</v>
      </c>
      <c r="H12" s="47" t="s">
        <v>483</v>
      </c>
      <c r="I12" s="49">
        <v>0.6875</v>
      </c>
      <c r="J12" s="47" t="s">
        <v>483</v>
      </c>
      <c r="K12" s="27"/>
      <c r="L12" s="27"/>
      <c r="M12" s="27" t="s">
        <v>431</v>
      </c>
      <c r="N12" s="27"/>
    </row>
    <row r="13" s="20" customFormat="1" ht="16.5" spans="1:14">
      <c r="A13" s="44">
        <v>45029</v>
      </c>
      <c r="B13" s="25" t="s">
        <v>394</v>
      </c>
      <c r="C13" s="26" t="s">
        <v>388</v>
      </c>
      <c r="D13" s="26" t="s">
        <v>126</v>
      </c>
      <c r="E13" s="45" t="s">
        <v>63</v>
      </c>
      <c r="F13" s="27" t="s">
        <v>54</v>
      </c>
      <c r="G13" s="48">
        <v>0.322916666666667</v>
      </c>
      <c r="H13" s="47" t="s">
        <v>483</v>
      </c>
      <c r="I13" s="49">
        <v>0.548611111111111</v>
      </c>
      <c r="J13" s="47" t="s">
        <v>483</v>
      </c>
      <c r="K13" s="27"/>
      <c r="L13" s="27"/>
      <c r="M13" s="27" t="s">
        <v>431</v>
      </c>
      <c r="N13" s="27"/>
    </row>
    <row r="14" s="20" customFormat="1" ht="16.5" spans="1:14">
      <c r="A14" s="44">
        <v>45030</v>
      </c>
      <c r="B14" s="25" t="s">
        <v>394</v>
      </c>
      <c r="C14" s="26" t="s">
        <v>388</v>
      </c>
      <c r="D14" s="26" t="s">
        <v>126</v>
      </c>
      <c r="E14" s="45" t="s">
        <v>63</v>
      </c>
      <c r="F14" s="27" t="s">
        <v>54</v>
      </c>
      <c r="G14" s="49">
        <v>0.34375</v>
      </c>
      <c r="H14" s="47" t="s">
        <v>483</v>
      </c>
      <c r="I14" s="49">
        <v>0.5625</v>
      </c>
      <c r="J14" s="47" t="s">
        <v>483</v>
      </c>
      <c r="K14" s="27"/>
      <c r="L14" s="27"/>
      <c r="M14" s="27" t="s">
        <v>431</v>
      </c>
      <c r="N14" s="27"/>
    </row>
    <row r="15" s="20" customFormat="1" ht="16.5" spans="1:14">
      <c r="A15" s="44">
        <v>45031</v>
      </c>
      <c r="B15" s="25" t="s">
        <v>484</v>
      </c>
      <c r="C15" s="26" t="s">
        <v>388</v>
      </c>
      <c r="D15" s="26" t="s">
        <v>125</v>
      </c>
      <c r="E15" s="45" t="s">
        <v>63</v>
      </c>
      <c r="F15" s="27" t="s">
        <v>54</v>
      </c>
      <c r="G15" s="49">
        <v>0.375</v>
      </c>
      <c r="H15" s="47" t="s">
        <v>483</v>
      </c>
      <c r="I15" s="46">
        <v>0.625</v>
      </c>
      <c r="J15" s="47" t="s">
        <v>483</v>
      </c>
      <c r="K15" s="27"/>
      <c r="L15" s="27"/>
      <c r="M15" s="27" t="s">
        <v>431</v>
      </c>
      <c r="N15" s="27"/>
    </row>
    <row r="16" s="20" customFormat="1" ht="16.5" spans="1:14">
      <c r="A16" s="44">
        <v>45032</v>
      </c>
      <c r="B16" s="25" t="s">
        <v>484</v>
      </c>
      <c r="C16" s="26" t="s">
        <v>388</v>
      </c>
      <c r="D16" s="26" t="s">
        <v>125</v>
      </c>
      <c r="E16" s="45" t="s">
        <v>63</v>
      </c>
      <c r="F16" s="27" t="s">
        <v>54</v>
      </c>
      <c r="G16" s="49">
        <v>0.395833333333333</v>
      </c>
      <c r="H16" s="47" t="s">
        <v>483</v>
      </c>
      <c r="I16" s="46">
        <v>0.645833333333333</v>
      </c>
      <c r="J16" s="47" t="s">
        <v>483</v>
      </c>
      <c r="K16" s="27"/>
      <c r="L16" s="27"/>
      <c r="M16" s="27" t="s">
        <v>431</v>
      </c>
      <c r="N16" s="27"/>
    </row>
    <row r="17" s="20" customFormat="1" ht="16.5" spans="1:14">
      <c r="A17" s="44">
        <v>45033</v>
      </c>
      <c r="B17" s="25" t="s">
        <v>485</v>
      </c>
      <c r="C17" s="26" t="s">
        <v>388</v>
      </c>
      <c r="D17" s="26" t="s">
        <v>125</v>
      </c>
      <c r="E17" s="45" t="s">
        <v>63</v>
      </c>
      <c r="F17" s="27" t="s">
        <v>54</v>
      </c>
      <c r="G17" s="49">
        <v>0.409722222222222</v>
      </c>
      <c r="H17" s="47" t="s">
        <v>483</v>
      </c>
      <c r="I17" s="49">
        <v>0.673611111111111</v>
      </c>
      <c r="J17" s="47" t="s">
        <v>483</v>
      </c>
      <c r="K17" s="27"/>
      <c r="L17" s="27"/>
      <c r="M17" s="27" t="s">
        <v>431</v>
      </c>
      <c r="N17" s="27"/>
    </row>
    <row r="18" s="20" customFormat="1" ht="16.5" spans="1:14">
      <c r="A18" s="44">
        <v>45034</v>
      </c>
      <c r="B18" s="25" t="s">
        <v>485</v>
      </c>
      <c r="C18" s="26" t="s">
        <v>388</v>
      </c>
      <c r="D18" s="26" t="s">
        <v>125</v>
      </c>
      <c r="E18" s="45" t="s">
        <v>63</v>
      </c>
      <c r="F18" s="27" t="s">
        <v>54</v>
      </c>
      <c r="G18" s="49">
        <v>0.430555555555556</v>
      </c>
      <c r="H18" s="47" t="s">
        <v>483</v>
      </c>
      <c r="I18" s="49">
        <v>0.6875</v>
      </c>
      <c r="J18" s="47" t="s">
        <v>483</v>
      </c>
      <c r="K18" s="27"/>
      <c r="L18" s="27"/>
      <c r="M18" s="27" t="s">
        <v>431</v>
      </c>
      <c r="N18" s="27"/>
    </row>
    <row r="19" s="20" customFormat="1" ht="16.5" spans="1:14">
      <c r="A19" s="44">
        <v>45035</v>
      </c>
      <c r="B19" s="25" t="s">
        <v>486</v>
      </c>
      <c r="C19" s="26" t="s">
        <v>388</v>
      </c>
      <c r="D19" s="26" t="s">
        <v>125</v>
      </c>
      <c r="E19" s="45" t="s">
        <v>63</v>
      </c>
      <c r="F19" s="27" t="s">
        <v>54</v>
      </c>
      <c r="G19" s="49">
        <v>0.451388888888889</v>
      </c>
      <c r="H19" s="47" t="s">
        <v>483</v>
      </c>
      <c r="I19" s="49">
        <v>0.548611111111111</v>
      </c>
      <c r="J19" s="47" t="s">
        <v>483</v>
      </c>
      <c r="K19" s="27"/>
      <c r="L19" s="27"/>
      <c r="M19" s="27" t="s">
        <v>431</v>
      </c>
      <c r="N19" s="27"/>
    </row>
    <row r="20" s="20" customFormat="1" ht="16.5" spans="1:14">
      <c r="A20" s="44">
        <v>45036</v>
      </c>
      <c r="B20" s="25" t="s">
        <v>486</v>
      </c>
      <c r="C20" s="26" t="s">
        <v>388</v>
      </c>
      <c r="D20" s="26" t="s">
        <v>125</v>
      </c>
      <c r="E20" s="45" t="s">
        <v>63</v>
      </c>
      <c r="F20" s="27" t="s">
        <v>54</v>
      </c>
      <c r="G20" s="49">
        <v>0.472222222222222</v>
      </c>
      <c r="H20" s="47" t="s">
        <v>483</v>
      </c>
      <c r="I20" s="49">
        <v>0.5625</v>
      </c>
      <c r="J20" s="47" t="s">
        <v>483</v>
      </c>
      <c r="K20" s="27"/>
      <c r="L20" s="27"/>
      <c r="M20" s="27" t="s">
        <v>431</v>
      </c>
      <c r="N20" s="27"/>
    </row>
    <row r="21" s="20" customFormat="1" ht="16.5" hidden="1" spans="1:14">
      <c r="A21" s="50">
        <v>44323</v>
      </c>
      <c r="B21" s="31" t="s">
        <v>487</v>
      </c>
      <c r="C21" s="26" t="s">
        <v>473</v>
      </c>
      <c r="D21" s="26" t="s">
        <v>488</v>
      </c>
      <c r="E21" s="45" t="s">
        <v>489</v>
      </c>
      <c r="F21" s="27" t="s">
        <v>54</v>
      </c>
      <c r="G21" s="49">
        <v>0.333333333333333</v>
      </c>
      <c r="H21" s="47" t="s">
        <v>483</v>
      </c>
      <c r="I21" s="46">
        <v>0.625</v>
      </c>
      <c r="J21" s="47" t="s">
        <v>483</v>
      </c>
      <c r="K21" s="27"/>
      <c r="L21" s="27"/>
      <c r="M21" s="27" t="s">
        <v>431</v>
      </c>
      <c r="N21" s="27"/>
    </row>
    <row r="22" s="20" customFormat="1" ht="16.5" hidden="1" spans="1:14">
      <c r="A22" s="50">
        <v>44326</v>
      </c>
      <c r="B22" s="31" t="s">
        <v>490</v>
      </c>
      <c r="C22" s="26" t="s">
        <v>473</v>
      </c>
      <c r="D22" s="26" t="s">
        <v>488</v>
      </c>
      <c r="E22" s="45" t="s">
        <v>489</v>
      </c>
      <c r="F22" s="27" t="s">
        <v>54</v>
      </c>
      <c r="G22" s="49">
        <v>0.319444444444444</v>
      </c>
      <c r="H22" s="47" t="s">
        <v>483</v>
      </c>
      <c r="I22" s="46">
        <v>0.635416666666667</v>
      </c>
      <c r="J22" s="47" t="s">
        <v>483</v>
      </c>
      <c r="K22" s="27"/>
      <c r="L22" s="27"/>
      <c r="M22" s="27" t="s">
        <v>431</v>
      </c>
      <c r="N22" s="27"/>
    </row>
    <row r="23" s="20" customFormat="1" ht="16.5" hidden="1" spans="1:14">
      <c r="A23" s="50">
        <v>44328</v>
      </c>
      <c r="B23" s="51"/>
      <c r="C23" s="26" t="s">
        <v>424</v>
      </c>
      <c r="D23" s="27"/>
      <c r="E23" s="52" t="s">
        <v>491</v>
      </c>
      <c r="F23" s="27" t="s">
        <v>54</v>
      </c>
      <c r="G23" s="49">
        <v>0.420138888888889</v>
      </c>
      <c r="H23" s="47" t="s">
        <v>483</v>
      </c>
      <c r="I23" s="46">
        <v>0.604166666666667</v>
      </c>
      <c r="J23" s="47" t="s">
        <v>483</v>
      </c>
      <c r="K23" s="27"/>
      <c r="L23" s="27"/>
      <c r="M23" s="27" t="s">
        <v>431</v>
      </c>
      <c r="N23" s="27"/>
    </row>
    <row r="24" s="20" customFormat="1" ht="16.5" hidden="1" spans="1:14">
      <c r="A24" s="50">
        <v>44331</v>
      </c>
      <c r="B24" s="51"/>
      <c r="C24" s="26" t="s">
        <v>424</v>
      </c>
      <c r="D24" s="27"/>
      <c r="E24" s="52" t="s">
        <v>491</v>
      </c>
      <c r="F24" s="27" t="s">
        <v>54</v>
      </c>
      <c r="G24" s="49">
        <v>0.350694444444444</v>
      </c>
      <c r="H24" s="47" t="s">
        <v>483</v>
      </c>
      <c r="I24" s="46">
        <v>0.645833333333333</v>
      </c>
      <c r="J24" s="47" t="s">
        <v>483</v>
      </c>
      <c r="K24" s="27"/>
      <c r="L24" s="27"/>
      <c r="M24" s="27" t="s">
        <v>431</v>
      </c>
      <c r="N24" s="27"/>
    </row>
    <row r="25" s="20" customFormat="1" ht="16.5" hidden="1" spans="1:14">
      <c r="A25" s="50">
        <v>44333</v>
      </c>
      <c r="B25" s="51"/>
      <c r="C25" s="26" t="s">
        <v>424</v>
      </c>
      <c r="D25" s="27"/>
      <c r="E25" s="52" t="s">
        <v>491</v>
      </c>
      <c r="F25" s="27" t="s">
        <v>54</v>
      </c>
      <c r="G25" s="49">
        <v>0.385416666666667</v>
      </c>
      <c r="H25" s="47" t="s">
        <v>483</v>
      </c>
      <c r="I25" s="46">
        <v>0.666666666666667</v>
      </c>
      <c r="J25" s="47" t="s">
        <v>483</v>
      </c>
      <c r="K25" s="27"/>
      <c r="L25" s="27"/>
      <c r="M25" s="27" t="s">
        <v>431</v>
      </c>
      <c r="N25" s="27"/>
    </row>
    <row r="26" s="20" customFormat="1" ht="16.5" hidden="1" spans="1:14">
      <c r="A26" s="50">
        <v>44338</v>
      </c>
      <c r="B26" s="51"/>
      <c r="C26" s="26" t="s">
        <v>424</v>
      </c>
      <c r="D26" s="27"/>
      <c r="E26" s="52" t="s">
        <v>491</v>
      </c>
      <c r="F26" s="27" t="s">
        <v>54</v>
      </c>
      <c r="G26" s="49">
        <v>0.357638888888889</v>
      </c>
      <c r="H26" s="47" t="s">
        <v>483</v>
      </c>
      <c r="I26" s="46">
        <v>0.604166666666667</v>
      </c>
      <c r="J26" s="47" t="s">
        <v>483</v>
      </c>
      <c r="K26" s="27"/>
      <c r="L26" s="27"/>
      <c r="M26" s="27" t="s">
        <v>431</v>
      </c>
      <c r="N26" s="27"/>
    </row>
    <row r="27" s="20" customFormat="1" ht="16.5" hidden="1" spans="1:14">
      <c r="A27" s="50">
        <v>44340</v>
      </c>
      <c r="B27" s="51"/>
      <c r="C27" s="26" t="s">
        <v>424</v>
      </c>
      <c r="D27" s="27"/>
      <c r="E27" s="52" t="s">
        <v>491</v>
      </c>
      <c r="F27" s="27" t="s">
        <v>54</v>
      </c>
      <c r="G27" s="49">
        <v>0.427083333333333</v>
      </c>
      <c r="H27" s="47" t="s">
        <v>483</v>
      </c>
      <c r="I27" s="46">
        <v>0.625</v>
      </c>
      <c r="J27" s="47" t="s">
        <v>483</v>
      </c>
      <c r="K27" s="27"/>
      <c r="L27" s="27"/>
      <c r="M27" s="27" t="s">
        <v>431</v>
      </c>
      <c r="N27" s="27"/>
    </row>
    <row r="28" s="20" customFormat="1" ht="16.5" hidden="1" spans="1:14">
      <c r="A28" s="50">
        <v>44342</v>
      </c>
      <c r="B28" s="53"/>
      <c r="C28" s="26" t="s">
        <v>424</v>
      </c>
      <c r="D28" s="27"/>
      <c r="E28" s="52" t="s">
        <v>491</v>
      </c>
      <c r="F28" s="27" t="s">
        <v>54</v>
      </c>
      <c r="G28" s="49">
        <v>0.357638888888889</v>
      </c>
      <c r="H28" s="47" t="s">
        <v>483</v>
      </c>
      <c r="I28" s="46">
        <v>0.645833333333333</v>
      </c>
      <c r="J28" s="47" t="s">
        <v>483</v>
      </c>
      <c r="K28" s="27"/>
      <c r="L28" s="27"/>
      <c r="M28" s="27" t="s">
        <v>431</v>
      </c>
      <c r="N28" s="27"/>
    </row>
    <row r="29" s="20" customFormat="1" ht="16.5" hidden="1" spans="1:14">
      <c r="A29" s="50">
        <v>44348</v>
      </c>
      <c r="B29" s="53"/>
      <c r="C29" s="26" t="s">
        <v>424</v>
      </c>
      <c r="D29" s="27"/>
      <c r="E29" s="52" t="s">
        <v>491</v>
      </c>
      <c r="F29" s="27" t="s">
        <v>54</v>
      </c>
      <c r="G29" s="49">
        <v>0.375</v>
      </c>
      <c r="H29" s="47" t="s">
        <v>483</v>
      </c>
      <c r="I29" s="49">
        <v>0.597222222222222</v>
      </c>
      <c r="J29" s="47" t="s">
        <v>483</v>
      </c>
      <c r="K29" s="27"/>
      <c r="L29" s="27"/>
      <c r="M29" s="27" t="s">
        <v>431</v>
      </c>
      <c r="N29" s="27"/>
    </row>
    <row r="30" s="20" customFormat="1" ht="16.5" hidden="1" spans="1:14">
      <c r="A30" s="50">
        <v>44352</v>
      </c>
      <c r="B30" s="51"/>
      <c r="C30" s="26" t="s">
        <v>424</v>
      </c>
      <c r="D30" s="27"/>
      <c r="E30" s="52" t="s">
        <v>491</v>
      </c>
      <c r="F30" s="27" t="s">
        <v>54</v>
      </c>
      <c r="G30" s="49">
        <v>0.388888888888889</v>
      </c>
      <c r="H30" s="47" t="s">
        <v>483</v>
      </c>
      <c r="I30" s="46">
        <v>0.625</v>
      </c>
      <c r="J30" s="47" t="s">
        <v>483</v>
      </c>
      <c r="K30" s="27"/>
      <c r="L30" s="27"/>
      <c r="M30" s="27" t="s">
        <v>431</v>
      </c>
      <c r="N30" s="27"/>
    </row>
    <row r="31" s="20" customFormat="1" ht="16.5" hidden="1" spans="1:14">
      <c r="A31" s="50">
        <v>44355</v>
      </c>
      <c r="B31" s="51"/>
      <c r="C31" s="26" t="s">
        <v>424</v>
      </c>
      <c r="D31" s="27"/>
      <c r="E31" s="52" t="s">
        <v>491</v>
      </c>
      <c r="F31" s="27" t="s">
        <v>54</v>
      </c>
      <c r="G31" s="49">
        <v>0.340277777777778</v>
      </c>
      <c r="H31" s="47" t="s">
        <v>483</v>
      </c>
      <c r="I31" s="46">
        <v>0.635416666666667</v>
      </c>
      <c r="J31" s="47" t="s">
        <v>483</v>
      </c>
      <c r="K31" s="27"/>
      <c r="L31" s="27"/>
      <c r="M31" s="27" t="s">
        <v>431</v>
      </c>
      <c r="N31" s="27"/>
    </row>
    <row r="32" s="20" customFormat="1" ht="16.5" hidden="1" spans="1:14">
      <c r="A32" s="50">
        <v>44357</v>
      </c>
      <c r="B32" s="51"/>
      <c r="C32" s="26" t="s">
        <v>424</v>
      </c>
      <c r="D32" s="27"/>
      <c r="E32" s="52" t="s">
        <v>491</v>
      </c>
      <c r="F32" s="27" t="s">
        <v>54</v>
      </c>
      <c r="G32" s="49">
        <v>0.326388888888889</v>
      </c>
      <c r="H32" s="47" t="s">
        <v>483</v>
      </c>
      <c r="I32" s="46">
        <v>0.604166666666667</v>
      </c>
      <c r="J32" s="47" t="s">
        <v>483</v>
      </c>
      <c r="K32" s="27"/>
      <c r="L32" s="27"/>
      <c r="M32" s="27" t="s">
        <v>431</v>
      </c>
      <c r="N32" s="27"/>
    </row>
    <row r="33" s="20" customFormat="1" ht="16.5" hidden="1" spans="1:14">
      <c r="A33" s="50">
        <v>44359</v>
      </c>
      <c r="B33" s="51"/>
      <c r="C33" s="26" t="s">
        <v>424</v>
      </c>
      <c r="D33" s="27"/>
      <c r="E33" s="52" t="s">
        <v>491</v>
      </c>
      <c r="F33" s="27" t="s">
        <v>54</v>
      </c>
      <c r="G33" s="49">
        <v>0.319444444444444</v>
      </c>
      <c r="H33" s="47" t="s">
        <v>483</v>
      </c>
      <c r="I33" s="46">
        <v>0.645833333333333</v>
      </c>
      <c r="J33" s="47" t="s">
        <v>483</v>
      </c>
      <c r="K33" s="27"/>
      <c r="L33" s="27"/>
      <c r="M33" s="27" t="s">
        <v>431</v>
      </c>
      <c r="N33" s="27"/>
    </row>
    <row r="34" s="20" customFormat="1" ht="16.5" hidden="1" spans="1:14">
      <c r="A34" s="50">
        <v>44361</v>
      </c>
      <c r="B34" s="51"/>
      <c r="C34" s="26" t="s">
        <v>424</v>
      </c>
      <c r="D34" s="27"/>
      <c r="E34" s="52" t="s">
        <v>491</v>
      </c>
      <c r="F34" s="27" t="s">
        <v>54</v>
      </c>
      <c r="G34" s="49">
        <v>0.336805555555556</v>
      </c>
      <c r="H34" s="47" t="s">
        <v>483</v>
      </c>
      <c r="I34" s="46">
        <v>0.666666666666667</v>
      </c>
      <c r="J34" s="47" t="s">
        <v>483</v>
      </c>
      <c r="K34" s="27"/>
      <c r="L34" s="27"/>
      <c r="M34" s="27" t="s">
        <v>431</v>
      </c>
      <c r="N34" s="27"/>
    </row>
    <row r="35" s="20" customFormat="1" ht="16.5" hidden="1" spans="1:14">
      <c r="A35" s="50">
        <v>44363</v>
      </c>
      <c r="B35" s="51"/>
      <c r="C35" s="26" t="s">
        <v>424</v>
      </c>
      <c r="D35" s="27"/>
      <c r="E35" s="52" t="s">
        <v>491</v>
      </c>
      <c r="F35" s="27" t="s">
        <v>54</v>
      </c>
      <c r="G35" s="49">
        <v>0.350694444444444</v>
      </c>
      <c r="H35" s="47" t="s">
        <v>483</v>
      </c>
      <c r="I35" s="46">
        <v>0.604166666666667</v>
      </c>
      <c r="J35" s="47" t="s">
        <v>483</v>
      </c>
      <c r="K35" s="27"/>
      <c r="L35" s="27"/>
      <c r="M35" s="27" t="s">
        <v>431</v>
      </c>
      <c r="N35" s="27"/>
    </row>
    <row r="36" s="20" customFormat="1" ht="16.5" hidden="1" spans="1:14">
      <c r="A36" s="50">
        <v>44367</v>
      </c>
      <c r="B36" s="51"/>
      <c r="C36" s="26" t="s">
        <v>424</v>
      </c>
      <c r="D36" s="27"/>
      <c r="E36" s="52" t="s">
        <v>491</v>
      </c>
      <c r="F36" s="27" t="s">
        <v>54</v>
      </c>
      <c r="G36" s="49">
        <v>0.364583333333333</v>
      </c>
      <c r="H36" s="47" t="s">
        <v>483</v>
      </c>
      <c r="I36" s="46">
        <v>0.625</v>
      </c>
      <c r="J36" s="47" t="s">
        <v>483</v>
      </c>
      <c r="K36" s="27"/>
      <c r="L36" s="27"/>
      <c r="M36" s="27" t="s">
        <v>431</v>
      </c>
      <c r="N36" s="27"/>
    </row>
    <row r="37" s="20" customFormat="1" ht="16.5" hidden="1" spans="1:14">
      <c r="A37" s="50">
        <v>44372</v>
      </c>
      <c r="B37" s="54"/>
      <c r="C37" s="26" t="s">
        <v>424</v>
      </c>
      <c r="D37" s="27"/>
      <c r="E37" s="52" t="s">
        <v>491</v>
      </c>
      <c r="F37" s="27" t="s">
        <v>54</v>
      </c>
      <c r="G37" s="49">
        <v>0.385416666666667</v>
      </c>
      <c r="H37" s="47" t="s">
        <v>483</v>
      </c>
      <c r="I37" s="46">
        <v>0.645833333333333</v>
      </c>
      <c r="J37" s="47" t="s">
        <v>483</v>
      </c>
      <c r="K37" s="27"/>
      <c r="L37" s="27"/>
      <c r="M37" s="27" t="s">
        <v>431</v>
      </c>
      <c r="N37" s="27"/>
    </row>
    <row r="38" s="20" customFormat="1" ht="16.5" hidden="1" spans="1:14">
      <c r="A38" s="50">
        <v>44373</v>
      </c>
      <c r="B38" s="54"/>
      <c r="C38" s="26" t="s">
        <v>424</v>
      </c>
      <c r="D38" s="27"/>
      <c r="E38" s="52" t="s">
        <v>491</v>
      </c>
      <c r="F38" s="27" t="s">
        <v>54</v>
      </c>
      <c r="G38" s="49">
        <v>0.420138888888889</v>
      </c>
      <c r="H38" s="47" t="s">
        <v>483</v>
      </c>
      <c r="I38" s="49">
        <v>0.715277777777778</v>
      </c>
      <c r="J38" s="47" t="s">
        <v>483</v>
      </c>
      <c r="K38" s="27"/>
      <c r="L38" s="27"/>
      <c r="M38" s="27" t="s">
        <v>431</v>
      </c>
      <c r="N38" s="27"/>
    </row>
    <row r="39" s="20" customFormat="1" ht="16.5" hidden="1" spans="1:14">
      <c r="A39" s="50">
        <v>44378</v>
      </c>
      <c r="B39" s="51"/>
      <c r="C39" s="26" t="s">
        <v>424</v>
      </c>
      <c r="D39" s="27"/>
      <c r="E39" s="52" t="s">
        <v>491</v>
      </c>
      <c r="F39" s="27" t="s">
        <v>54</v>
      </c>
      <c r="G39" s="49">
        <v>0.465277777777778</v>
      </c>
      <c r="H39" s="47" t="s">
        <v>483</v>
      </c>
      <c r="I39" s="49">
        <v>0.680555555555555</v>
      </c>
      <c r="J39" s="47" t="s">
        <v>483</v>
      </c>
      <c r="K39" s="27"/>
      <c r="L39" s="27"/>
      <c r="M39" s="27" t="s">
        <v>431</v>
      </c>
      <c r="N39" s="27"/>
    </row>
    <row r="40" s="20" customFormat="1" ht="16.5" hidden="1" spans="1:14">
      <c r="A40" s="50">
        <v>44382</v>
      </c>
      <c r="B40" s="51"/>
      <c r="C40" s="26" t="s">
        <v>424</v>
      </c>
      <c r="D40" s="27"/>
      <c r="E40" s="52" t="s">
        <v>491</v>
      </c>
      <c r="F40" s="27" t="s">
        <v>54</v>
      </c>
      <c r="G40" s="49">
        <v>0.451388888888889</v>
      </c>
      <c r="H40" s="47" t="s">
        <v>483</v>
      </c>
      <c r="I40" s="49">
        <v>0.732638888888889</v>
      </c>
      <c r="J40" s="47" t="s">
        <v>483</v>
      </c>
      <c r="K40" s="27"/>
      <c r="L40" s="27"/>
      <c r="M40" s="27" t="s">
        <v>431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431</v>
      </c>
      <c r="N41" s="27"/>
    </row>
    <row r="42" s="2" customFormat="1" ht="18.75" spans="1:14">
      <c r="A42" s="11" t="s">
        <v>492</v>
      </c>
      <c r="B42" s="12"/>
      <c r="C42" s="12"/>
      <c r="D42" s="13"/>
      <c r="E42" s="14"/>
      <c r="F42" s="55"/>
      <c r="G42" s="37"/>
      <c r="H42" s="55"/>
      <c r="I42" s="11" t="s">
        <v>493</v>
      </c>
      <c r="J42" s="12"/>
      <c r="K42" s="12"/>
      <c r="L42" s="12"/>
      <c r="M42" s="12"/>
      <c r="N42" s="19"/>
    </row>
    <row r="43" ht="53" customHeight="1" spans="1:14">
      <c r="A43" s="15" t="s">
        <v>494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  <col min="11" max="14" width="9" customWidth="1"/>
  </cols>
  <sheetData>
    <row r="1" ht="29.25" spans="1:10">
      <c r="A1" s="3" t="s">
        <v>495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414</v>
      </c>
      <c r="B2" s="5" t="s">
        <v>376</v>
      </c>
      <c r="C2" s="23" t="s">
        <v>372</v>
      </c>
      <c r="D2" s="5" t="s">
        <v>373</v>
      </c>
      <c r="E2" s="5" t="s">
        <v>374</v>
      </c>
      <c r="F2" s="5" t="s">
        <v>375</v>
      </c>
      <c r="G2" s="4" t="s">
        <v>496</v>
      </c>
      <c r="H2" s="4" t="s">
        <v>497</v>
      </c>
      <c r="I2" s="4" t="s">
        <v>498</v>
      </c>
      <c r="J2" s="4" t="s">
        <v>499</v>
      </c>
      <c r="K2" s="5" t="s">
        <v>420</v>
      </c>
      <c r="L2" s="5" t="s">
        <v>385</v>
      </c>
    </row>
    <row r="3" s="20" customFormat="1" ht="16.5" spans="1:12">
      <c r="A3" s="24" t="s">
        <v>422</v>
      </c>
      <c r="B3" s="24" t="s">
        <v>54</v>
      </c>
      <c r="C3" s="25" t="s">
        <v>387</v>
      </c>
      <c r="D3" s="26" t="s">
        <v>388</v>
      </c>
      <c r="E3" s="27" t="s">
        <v>124</v>
      </c>
      <c r="F3" s="28" t="s">
        <v>63</v>
      </c>
      <c r="G3" s="27" t="s">
        <v>500</v>
      </c>
      <c r="H3" s="27" t="s">
        <v>501</v>
      </c>
      <c r="I3" s="27"/>
      <c r="J3" s="27"/>
      <c r="K3" s="27" t="s">
        <v>431</v>
      </c>
      <c r="L3" s="27"/>
    </row>
    <row r="4" s="20" customFormat="1" ht="16.5" spans="1:12">
      <c r="A4" s="29"/>
      <c r="B4" s="29"/>
      <c r="C4" s="25" t="s">
        <v>392</v>
      </c>
      <c r="D4" s="26" t="s">
        <v>388</v>
      </c>
      <c r="E4" s="27" t="s">
        <v>126</v>
      </c>
      <c r="F4" s="28" t="s">
        <v>63</v>
      </c>
      <c r="G4" s="27" t="s">
        <v>500</v>
      </c>
      <c r="H4" s="27" t="s">
        <v>501</v>
      </c>
      <c r="I4" s="27"/>
      <c r="J4" s="27"/>
      <c r="K4" s="27" t="s">
        <v>431</v>
      </c>
      <c r="L4" s="27"/>
    </row>
    <row r="5" s="20" customFormat="1" ht="16.5" spans="1:12">
      <c r="A5" s="29"/>
      <c r="B5" s="29"/>
      <c r="C5" s="25" t="s">
        <v>397</v>
      </c>
      <c r="D5" s="26" t="s">
        <v>388</v>
      </c>
      <c r="E5" s="27" t="s">
        <v>125</v>
      </c>
      <c r="F5" s="28" t="s">
        <v>63</v>
      </c>
      <c r="G5" s="27" t="s">
        <v>500</v>
      </c>
      <c r="H5" s="27" t="s">
        <v>501</v>
      </c>
      <c r="I5" s="27"/>
      <c r="J5" s="27"/>
      <c r="K5" s="27" t="s">
        <v>431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502</v>
      </c>
      <c r="B11" s="12"/>
      <c r="C11" s="36"/>
      <c r="D11" s="12"/>
      <c r="E11" s="13"/>
      <c r="F11" s="14"/>
      <c r="G11" s="37"/>
      <c r="H11" s="11" t="s">
        <v>411</v>
      </c>
      <c r="I11" s="12"/>
      <c r="J11" s="12"/>
      <c r="K11" s="12"/>
      <c r="L11" s="19"/>
    </row>
    <row r="12" ht="69" customHeight="1" spans="1:12">
      <c r="A12" s="15" t="s">
        <v>503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371</v>
      </c>
      <c r="B2" s="5" t="s">
        <v>376</v>
      </c>
      <c r="C2" s="5" t="s">
        <v>421</v>
      </c>
      <c r="D2" s="5" t="s">
        <v>374</v>
      </c>
      <c r="E2" s="5" t="s">
        <v>375</v>
      </c>
      <c r="F2" s="4" t="s">
        <v>505</v>
      </c>
      <c r="G2" s="4" t="s">
        <v>403</v>
      </c>
      <c r="H2" s="6" t="s">
        <v>404</v>
      </c>
      <c r="I2" s="17" t="s">
        <v>406</v>
      </c>
    </row>
    <row r="3" s="1" customFormat="1" ht="16.5" spans="1:9">
      <c r="A3" s="4"/>
      <c r="B3" s="7"/>
      <c r="C3" s="7"/>
      <c r="D3" s="7"/>
      <c r="E3" s="7"/>
      <c r="F3" s="4" t="s">
        <v>506</v>
      </c>
      <c r="G3" s="4" t="s">
        <v>407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507</v>
      </c>
      <c r="B12" s="12"/>
      <c r="C12" s="12"/>
      <c r="D12" s="13"/>
      <c r="E12" s="14"/>
      <c r="F12" s="11" t="s">
        <v>508</v>
      </c>
      <c r="G12" s="12"/>
      <c r="H12" s="13"/>
      <c r="I12" s="19"/>
    </row>
    <row r="13" ht="16.5" spans="1:9">
      <c r="A13" s="15" t="s">
        <v>509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0" t="s">
        <v>35</v>
      </c>
      <c r="C2" s="501"/>
      <c r="D2" s="501"/>
      <c r="E2" s="501"/>
      <c r="F2" s="501"/>
      <c r="G2" s="501"/>
      <c r="H2" s="501"/>
      <c r="I2" s="515"/>
    </row>
    <row r="3" ht="27.95" customHeight="1" spans="2:9">
      <c r="B3" s="502"/>
      <c r="C3" s="503"/>
      <c r="D3" s="504" t="s">
        <v>36</v>
      </c>
      <c r="E3" s="505"/>
      <c r="F3" s="506" t="s">
        <v>37</v>
      </c>
      <c r="G3" s="507"/>
      <c r="H3" s="504" t="s">
        <v>38</v>
      </c>
      <c r="I3" s="516"/>
    </row>
    <row r="4" ht="27.95" customHeight="1" spans="2:9">
      <c r="B4" s="502" t="s">
        <v>39</v>
      </c>
      <c r="C4" s="503" t="s">
        <v>40</v>
      </c>
      <c r="D4" s="503" t="s">
        <v>41</v>
      </c>
      <c r="E4" s="503" t="s">
        <v>42</v>
      </c>
      <c r="F4" s="508" t="s">
        <v>41</v>
      </c>
      <c r="G4" s="508" t="s">
        <v>42</v>
      </c>
      <c r="H4" s="503" t="s">
        <v>41</v>
      </c>
      <c r="I4" s="517" t="s">
        <v>42</v>
      </c>
    </row>
    <row r="5" ht="27.95" customHeight="1" spans="2:9">
      <c r="B5" s="509" t="s">
        <v>43</v>
      </c>
      <c r="C5" s="9">
        <v>13</v>
      </c>
      <c r="D5" s="9">
        <v>0</v>
      </c>
      <c r="E5" s="9">
        <v>1</v>
      </c>
      <c r="F5" s="510">
        <v>0</v>
      </c>
      <c r="G5" s="510">
        <v>1</v>
      </c>
      <c r="H5" s="9">
        <v>1</v>
      </c>
      <c r="I5" s="518">
        <v>2</v>
      </c>
    </row>
    <row r="6" ht="27.95" customHeight="1" spans="2:9">
      <c r="B6" s="509" t="s">
        <v>44</v>
      </c>
      <c r="C6" s="9">
        <v>20</v>
      </c>
      <c r="D6" s="9">
        <v>0</v>
      </c>
      <c r="E6" s="9">
        <v>1</v>
      </c>
      <c r="F6" s="510">
        <v>1</v>
      </c>
      <c r="G6" s="510">
        <v>2</v>
      </c>
      <c r="H6" s="9">
        <v>2</v>
      </c>
      <c r="I6" s="518">
        <v>3</v>
      </c>
    </row>
    <row r="7" ht="27.95" customHeight="1" spans="2:9">
      <c r="B7" s="509" t="s">
        <v>45</v>
      </c>
      <c r="C7" s="9">
        <v>32</v>
      </c>
      <c r="D7" s="9">
        <v>0</v>
      </c>
      <c r="E7" s="9">
        <v>1</v>
      </c>
      <c r="F7" s="510">
        <v>2</v>
      </c>
      <c r="G7" s="510">
        <v>3</v>
      </c>
      <c r="H7" s="9">
        <v>3</v>
      </c>
      <c r="I7" s="518">
        <v>4</v>
      </c>
    </row>
    <row r="8" ht="27.95" customHeight="1" spans="2:9">
      <c r="B8" s="509" t="s">
        <v>46</v>
      </c>
      <c r="C8" s="9">
        <v>50</v>
      </c>
      <c r="D8" s="9">
        <v>1</v>
      </c>
      <c r="E8" s="9">
        <v>2</v>
      </c>
      <c r="F8" s="510">
        <v>3</v>
      </c>
      <c r="G8" s="510">
        <v>4</v>
      </c>
      <c r="H8" s="9">
        <v>5</v>
      </c>
      <c r="I8" s="518">
        <v>6</v>
      </c>
    </row>
    <row r="9" ht="27.95" customHeight="1" spans="2:9">
      <c r="B9" s="509" t="s">
        <v>47</v>
      </c>
      <c r="C9" s="9">
        <v>80</v>
      </c>
      <c r="D9" s="9">
        <v>2</v>
      </c>
      <c r="E9" s="9">
        <v>3</v>
      </c>
      <c r="F9" s="510">
        <v>5</v>
      </c>
      <c r="G9" s="510">
        <v>6</v>
      </c>
      <c r="H9" s="9">
        <v>7</v>
      </c>
      <c r="I9" s="518">
        <v>8</v>
      </c>
    </row>
    <row r="10" ht="27.95" customHeight="1" spans="2:9">
      <c r="B10" s="509" t="s">
        <v>48</v>
      </c>
      <c r="C10" s="9">
        <v>125</v>
      </c>
      <c r="D10" s="9">
        <v>3</v>
      </c>
      <c r="E10" s="9">
        <v>4</v>
      </c>
      <c r="F10" s="510">
        <v>7</v>
      </c>
      <c r="G10" s="510">
        <v>8</v>
      </c>
      <c r="H10" s="9">
        <v>10</v>
      </c>
      <c r="I10" s="518">
        <v>11</v>
      </c>
    </row>
    <row r="11" ht="27.95" customHeight="1" spans="2:9">
      <c r="B11" s="509" t="s">
        <v>49</v>
      </c>
      <c r="C11" s="9">
        <v>200</v>
      </c>
      <c r="D11" s="9">
        <v>5</v>
      </c>
      <c r="E11" s="9">
        <v>6</v>
      </c>
      <c r="F11" s="510">
        <v>10</v>
      </c>
      <c r="G11" s="510">
        <v>11</v>
      </c>
      <c r="H11" s="9">
        <v>14</v>
      </c>
      <c r="I11" s="518">
        <v>15</v>
      </c>
    </row>
    <row r="12" ht="27.95" customHeight="1" spans="2:9">
      <c r="B12" s="511" t="s">
        <v>50</v>
      </c>
      <c r="C12" s="512">
        <v>315</v>
      </c>
      <c r="D12" s="512">
        <v>7</v>
      </c>
      <c r="E12" s="512">
        <v>8</v>
      </c>
      <c r="F12" s="513">
        <v>14</v>
      </c>
      <c r="G12" s="513">
        <v>15</v>
      </c>
      <c r="H12" s="512">
        <v>21</v>
      </c>
      <c r="I12" s="519">
        <v>22</v>
      </c>
    </row>
    <row r="14" spans="2:4">
      <c r="B14" s="514" t="s">
        <v>51</v>
      </c>
      <c r="C14" s="514"/>
      <c r="D14" s="51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Q26" sqref="Q26"/>
    </sheetView>
  </sheetViews>
  <sheetFormatPr defaultColWidth="10.375" defaultRowHeight="16.5" customHeight="1"/>
  <cols>
    <col min="1" max="1" width="11.125" style="312" customWidth="1"/>
    <col min="2" max="6" width="10.375" style="312"/>
    <col min="7" max="7" width="11.75" style="312" customWidth="1"/>
    <col min="8" max="9" width="10.375" style="312"/>
    <col min="10" max="10" width="8.875" style="312" customWidth="1"/>
    <col min="11" max="11" width="12" style="312" customWidth="1"/>
    <col min="12" max="16384" width="10.375" style="312"/>
  </cols>
  <sheetData>
    <row r="1" ht="21" spans="1:11">
      <c r="A1" s="435" t="s">
        <v>52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</row>
    <row r="2" ht="15" spans="1:11">
      <c r="A2" s="314" t="s">
        <v>53</v>
      </c>
      <c r="B2" s="315" t="s">
        <v>54</v>
      </c>
      <c r="C2" s="315"/>
      <c r="D2" s="316" t="s">
        <v>55</v>
      </c>
      <c r="E2" s="316"/>
      <c r="F2" s="315" t="s">
        <v>56</v>
      </c>
      <c r="G2" s="315"/>
      <c r="H2" s="317" t="s">
        <v>57</v>
      </c>
      <c r="I2" s="392" t="s">
        <v>58</v>
      </c>
      <c r="J2" s="392"/>
      <c r="K2" s="393"/>
    </row>
    <row r="3" ht="14.25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4"/>
      <c r="J3" s="394"/>
      <c r="K3" s="395"/>
    </row>
    <row r="4" ht="14.25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6"/>
      <c r="J4" s="366" t="s">
        <v>67</v>
      </c>
      <c r="K4" s="397" t="s">
        <v>68</v>
      </c>
    </row>
    <row r="5" spans="1:11">
      <c r="A5" s="332" t="s">
        <v>69</v>
      </c>
      <c r="B5" s="326" t="s">
        <v>70</v>
      </c>
      <c r="C5" s="327"/>
      <c r="D5" s="325" t="s">
        <v>71</v>
      </c>
      <c r="E5" s="328"/>
      <c r="F5" s="329" t="s">
        <v>72</v>
      </c>
      <c r="G5" s="330"/>
      <c r="H5" s="331" t="s">
        <v>73</v>
      </c>
      <c r="I5" s="396"/>
      <c r="J5" s="366" t="s">
        <v>67</v>
      </c>
      <c r="K5" s="397" t="s">
        <v>68</v>
      </c>
    </row>
    <row r="6" ht="14.25" spans="1:11">
      <c r="A6" s="325" t="s">
        <v>74</v>
      </c>
      <c r="B6" s="333">
        <v>3</v>
      </c>
      <c r="C6" s="334">
        <v>6</v>
      </c>
      <c r="D6" s="332" t="s">
        <v>75</v>
      </c>
      <c r="E6" s="335"/>
      <c r="F6" s="336" t="s">
        <v>76</v>
      </c>
      <c r="G6" s="337"/>
      <c r="H6" s="331" t="s">
        <v>77</v>
      </c>
      <c r="I6" s="396"/>
      <c r="J6" s="366" t="s">
        <v>67</v>
      </c>
      <c r="K6" s="397" t="s">
        <v>68</v>
      </c>
    </row>
    <row r="7" ht="14.25" spans="1:11">
      <c r="A7" s="325" t="s">
        <v>78</v>
      </c>
      <c r="B7" s="338">
        <v>2400</v>
      </c>
      <c r="C7" s="339"/>
      <c r="D7" s="332" t="s">
        <v>79</v>
      </c>
      <c r="E7" s="340"/>
      <c r="F7" s="336" t="s">
        <v>80</v>
      </c>
      <c r="G7" s="337"/>
      <c r="H7" s="331" t="s">
        <v>81</v>
      </c>
      <c r="I7" s="396"/>
      <c r="J7" s="366" t="s">
        <v>67</v>
      </c>
      <c r="K7" s="397" t="s">
        <v>68</v>
      </c>
    </row>
    <row r="8" ht="15" spans="1:11">
      <c r="A8" s="341" t="s">
        <v>82</v>
      </c>
      <c r="B8" s="342"/>
      <c r="C8" s="343"/>
      <c r="D8" s="344" t="s">
        <v>83</v>
      </c>
      <c r="E8" s="345"/>
      <c r="F8" s="346" t="s">
        <v>84</v>
      </c>
      <c r="G8" s="347"/>
      <c r="H8" s="348" t="s">
        <v>85</v>
      </c>
      <c r="I8" s="398"/>
      <c r="J8" s="399" t="s">
        <v>67</v>
      </c>
      <c r="K8" s="400" t="s">
        <v>68</v>
      </c>
    </row>
    <row r="9" ht="15" spans="1:11">
      <c r="A9" s="436" t="s">
        <v>86</v>
      </c>
      <c r="B9" s="437"/>
      <c r="C9" s="437"/>
      <c r="D9" s="437"/>
      <c r="E9" s="437"/>
      <c r="F9" s="437"/>
      <c r="G9" s="437"/>
      <c r="H9" s="437"/>
      <c r="I9" s="437"/>
      <c r="J9" s="437"/>
      <c r="K9" s="481"/>
    </row>
    <row r="10" ht="15" spans="1:11">
      <c r="A10" s="438" t="s">
        <v>87</v>
      </c>
      <c r="B10" s="439"/>
      <c r="C10" s="439"/>
      <c r="D10" s="439"/>
      <c r="E10" s="439"/>
      <c r="F10" s="439"/>
      <c r="G10" s="439"/>
      <c r="H10" s="439"/>
      <c r="I10" s="439"/>
      <c r="J10" s="439"/>
      <c r="K10" s="482"/>
    </row>
    <row r="11" ht="14.25" spans="1:11">
      <c r="A11" s="440" t="s">
        <v>88</v>
      </c>
      <c r="B11" s="441" t="s">
        <v>89</v>
      </c>
      <c r="C11" s="442" t="s">
        <v>90</v>
      </c>
      <c r="D11" s="443"/>
      <c r="E11" s="444" t="s">
        <v>91</v>
      </c>
      <c r="F11" s="441" t="s">
        <v>89</v>
      </c>
      <c r="G11" s="442" t="s">
        <v>90</v>
      </c>
      <c r="H11" s="442" t="s">
        <v>92</v>
      </c>
      <c r="I11" s="444" t="s">
        <v>93</v>
      </c>
      <c r="J11" s="441" t="s">
        <v>89</v>
      </c>
      <c r="K11" s="483" t="s">
        <v>90</v>
      </c>
    </row>
    <row r="12" ht="14.25" spans="1:11">
      <c r="A12" s="332" t="s">
        <v>94</v>
      </c>
      <c r="B12" s="355" t="s">
        <v>89</v>
      </c>
      <c r="C12" s="326" t="s">
        <v>90</v>
      </c>
      <c r="D12" s="340"/>
      <c r="E12" s="335" t="s">
        <v>95</v>
      </c>
      <c r="F12" s="355" t="s">
        <v>89</v>
      </c>
      <c r="G12" s="326" t="s">
        <v>90</v>
      </c>
      <c r="H12" s="326" t="s">
        <v>92</v>
      </c>
      <c r="I12" s="335" t="s">
        <v>96</v>
      </c>
      <c r="J12" s="355" t="s">
        <v>89</v>
      </c>
      <c r="K12" s="327" t="s">
        <v>90</v>
      </c>
    </row>
    <row r="13" ht="14.25" spans="1:11">
      <c r="A13" s="332" t="s">
        <v>97</v>
      </c>
      <c r="B13" s="355" t="s">
        <v>89</v>
      </c>
      <c r="C13" s="326" t="s">
        <v>90</v>
      </c>
      <c r="D13" s="340"/>
      <c r="E13" s="335" t="s">
        <v>98</v>
      </c>
      <c r="F13" s="326" t="s">
        <v>99</v>
      </c>
      <c r="G13" s="326" t="s">
        <v>100</v>
      </c>
      <c r="H13" s="326" t="s">
        <v>92</v>
      </c>
      <c r="I13" s="335" t="s">
        <v>101</v>
      </c>
      <c r="J13" s="355" t="s">
        <v>89</v>
      </c>
      <c r="K13" s="327" t="s">
        <v>90</v>
      </c>
    </row>
    <row r="14" ht="15" spans="1:11">
      <c r="A14" s="344" t="s">
        <v>102</v>
      </c>
      <c r="B14" s="345"/>
      <c r="C14" s="345"/>
      <c r="D14" s="345"/>
      <c r="E14" s="345"/>
      <c r="F14" s="345"/>
      <c r="G14" s="345"/>
      <c r="H14" s="345"/>
      <c r="I14" s="345"/>
      <c r="J14" s="345"/>
      <c r="K14" s="402"/>
    </row>
    <row r="15" ht="15" spans="1:11">
      <c r="A15" s="438" t="s">
        <v>103</v>
      </c>
      <c r="B15" s="439"/>
      <c r="C15" s="439"/>
      <c r="D15" s="439"/>
      <c r="E15" s="439"/>
      <c r="F15" s="439"/>
      <c r="G15" s="439"/>
      <c r="H15" s="439"/>
      <c r="I15" s="439"/>
      <c r="J15" s="439"/>
      <c r="K15" s="482"/>
    </row>
    <row r="16" ht="14.25" spans="1:11">
      <c r="A16" s="445" t="s">
        <v>104</v>
      </c>
      <c r="B16" s="442" t="s">
        <v>99</v>
      </c>
      <c r="C16" s="442" t="s">
        <v>100</v>
      </c>
      <c r="D16" s="446"/>
      <c r="E16" s="447" t="s">
        <v>105</v>
      </c>
      <c r="F16" s="442" t="s">
        <v>99</v>
      </c>
      <c r="G16" s="442" t="s">
        <v>100</v>
      </c>
      <c r="H16" s="448"/>
      <c r="I16" s="447" t="s">
        <v>106</v>
      </c>
      <c r="J16" s="442" t="s">
        <v>99</v>
      </c>
      <c r="K16" s="483" t="s">
        <v>100</v>
      </c>
    </row>
    <row r="17" customHeight="1" spans="1:22">
      <c r="A17" s="369" t="s">
        <v>107</v>
      </c>
      <c r="B17" s="326" t="s">
        <v>99</v>
      </c>
      <c r="C17" s="326" t="s">
        <v>100</v>
      </c>
      <c r="D17" s="449"/>
      <c r="E17" s="370" t="s">
        <v>108</v>
      </c>
      <c r="F17" s="326" t="s">
        <v>99</v>
      </c>
      <c r="G17" s="326" t="s">
        <v>100</v>
      </c>
      <c r="H17" s="450"/>
      <c r="I17" s="370" t="s">
        <v>109</v>
      </c>
      <c r="J17" s="326" t="s">
        <v>99</v>
      </c>
      <c r="K17" s="327" t="s">
        <v>100</v>
      </c>
      <c r="L17" s="484"/>
      <c r="M17" s="484"/>
      <c r="N17" s="484"/>
      <c r="O17" s="484"/>
      <c r="P17" s="484"/>
      <c r="Q17" s="484"/>
      <c r="R17" s="484"/>
      <c r="S17" s="484"/>
      <c r="T17" s="484"/>
      <c r="U17" s="484"/>
      <c r="V17" s="484"/>
    </row>
    <row r="18" ht="18" customHeight="1" spans="1:11">
      <c r="A18" s="451" t="s">
        <v>110</v>
      </c>
      <c r="B18" s="452"/>
      <c r="C18" s="452"/>
      <c r="D18" s="452"/>
      <c r="E18" s="452"/>
      <c r="F18" s="452"/>
      <c r="G18" s="452"/>
      <c r="H18" s="452"/>
      <c r="I18" s="452"/>
      <c r="J18" s="452"/>
      <c r="K18" s="485"/>
    </row>
    <row r="19" s="434" customFormat="1" ht="18" customHeight="1" spans="1:11">
      <c r="A19" s="438" t="s">
        <v>111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82"/>
    </row>
    <row r="20" customHeight="1" spans="1:11">
      <c r="A20" s="453" t="s">
        <v>112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86"/>
    </row>
    <row r="21" ht="21.75" customHeight="1" spans="1:11">
      <c r="A21" s="455" t="s">
        <v>113</v>
      </c>
      <c r="B21" s="370" t="s">
        <v>114</v>
      </c>
      <c r="C21" s="370" t="s">
        <v>115</v>
      </c>
      <c r="D21" s="370" t="s">
        <v>116</v>
      </c>
      <c r="E21" s="370" t="s">
        <v>117</v>
      </c>
      <c r="F21" s="370" t="s">
        <v>118</v>
      </c>
      <c r="G21" s="370" t="s">
        <v>119</v>
      </c>
      <c r="H21" s="370" t="s">
        <v>120</v>
      </c>
      <c r="I21" s="370" t="s">
        <v>121</v>
      </c>
      <c r="J21" s="370" t="s">
        <v>122</v>
      </c>
      <c r="K21" s="410" t="s">
        <v>123</v>
      </c>
    </row>
    <row r="22" customHeight="1" spans="1:11">
      <c r="A22" s="456" t="s">
        <v>124</v>
      </c>
      <c r="B22" s="457"/>
      <c r="C22" s="457"/>
      <c r="D22" s="457">
        <v>1</v>
      </c>
      <c r="E22" s="457">
        <v>1</v>
      </c>
      <c r="F22" s="457">
        <v>1</v>
      </c>
      <c r="G22" s="457">
        <v>1</v>
      </c>
      <c r="H22" s="457">
        <v>1</v>
      </c>
      <c r="I22" s="457">
        <v>1</v>
      </c>
      <c r="J22" s="457"/>
      <c r="K22" s="487"/>
    </row>
    <row r="23" customHeight="1" spans="1:11">
      <c r="A23" s="456" t="s">
        <v>125</v>
      </c>
      <c r="B23" s="457"/>
      <c r="C23" s="457"/>
      <c r="D23" s="457">
        <v>1</v>
      </c>
      <c r="E23" s="457">
        <v>1</v>
      </c>
      <c r="F23" s="457">
        <v>1</v>
      </c>
      <c r="G23" s="457">
        <v>1</v>
      </c>
      <c r="H23" s="457">
        <v>1</v>
      </c>
      <c r="I23" s="457">
        <v>1</v>
      </c>
      <c r="J23" s="457"/>
      <c r="K23" s="488"/>
    </row>
    <row r="24" customHeight="1" spans="1:11">
      <c r="A24" s="456" t="s">
        <v>126</v>
      </c>
      <c r="B24" s="457"/>
      <c r="C24" s="457"/>
      <c r="D24" s="457">
        <v>1</v>
      </c>
      <c r="E24" s="457">
        <v>1</v>
      </c>
      <c r="F24" s="457">
        <v>1</v>
      </c>
      <c r="G24" s="457">
        <v>1</v>
      </c>
      <c r="H24" s="457">
        <v>1</v>
      </c>
      <c r="I24" s="457">
        <v>1</v>
      </c>
      <c r="J24" s="457"/>
      <c r="K24" s="488"/>
    </row>
    <row r="25" customHeight="1" spans="1:11">
      <c r="A25" s="458"/>
      <c r="B25" s="457"/>
      <c r="C25" s="457"/>
      <c r="D25" s="457"/>
      <c r="E25" s="457"/>
      <c r="F25" s="457"/>
      <c r="G25" s="457"/>
      <c r="H25" s="457"/>
      <c r="I25" s="457"/>
      <c r="J25" s="457"/>
      <c r="K25" s="488"/>
    </row>
    <row r="26" customHeight="1" spans="1:11">
      <c r="A26" s="458"/>
      <c r="B26" s="457"/>
      <c r="C26" s="457"/>
      <c r="D26" s="457"/>
      <c r="E26" s="457"/>
      <c r="F26" s="457"/>
      <c r="G26" s="457"/>
      <c r="H26" s="457"/>
      <c r="I26" s="457"/>
      <c r="J26" s="457"/>
      <c r="K26" s="488"/>
    </row>
    <row r="27" customHeight="1" spans="1:11">
      <c r="A27" s="458"/>
      <c r="B27" s="457"/>
      <c r="C27" s="457"/>
      <c r="D27" s="457"/>
      <c r="E27" s="457"/>
      <c r="F27" s="457"/>
      <c r="G27" s="457"/>
      <c r="H27" s="457"/>
      <c r="I27" s="457"/>
      <c r="J27" s="457"/>
      <c r="K27" s="489"/>
    </row>
    <row r="28" customHeight="1" spans="1:11">
      <c r="A28" s="458"/>
      <c r="B28" s="457"/>
      <c r="C28" s="457"/>
      <c r="D28" s="457"/>
      <c r="E28" s="457"/>
      <c r="F28" s="457"/>
      <c r="G28" s="457"/>
      <c r="H28" s="457"/>
      <c r="I28" s="457"/>
      <c r="J28" s="457"/>
      <c r="K28" s="489"/>
    </row>
    <row r="29" ht="18" customHeight="1" spans="1:11">
      <c r="A29" s="459" t="s">
        <v>127</v>
      </c>
      <c r="B29" s="460"/>
      <c r="C29" s="460"/>
      <c r="D29" s="460"/>
      <c r="E29" s="460"/>
      <c r="F29" s="460"/>
      <c r="G29" s="460"/>
      <c r="H29" s="460"/>
      <c r="I29" s="460"/>
      <c r="J29" s="460"/>
      <c r="K29" s="490"/>
    </row>
    <row r="30" ht="18.75" customHeight="1" spans="1:11">
      <c r="A30" s="461" t="s">
        <v>128</v>
      </c>
      <c r="B30" s="462"/>
      <c r="C30" s="462"/>
      <c r="D30" s="462"/>
      <c r="E30" s="462"/>
      <c r="F30" s="462"/>
      <c r="G30" s="462"/>
      <c r="H30" s="462"/>
      <c r="I30" s="462"/>
      <c r="J30" s="462"/>
      <c r="K30" s="491"/>
    </row>
    <row r="31" ht="18.75" customHeight="1" spans="1:11">
      <c r="A31" s="463"/>
      <c r="B31" s="464"/>
      <c r="C31" s="464"/>
      <c r="D31" s="464"/>
      <c r="E31" s="464"/>
      <c r="F31" s="464"/>
      <c r="G31" s="464"/>
      <c r="H31" s="464"/>
      <c r="I31" s="464"/>
      <c r="J31" s="464"/>
      <c r="K31" s="492"/>
    </row>
    <row r="32" ht="18" customHeight="1" spans="1:11">
      <c r="A32" s="459" t="s">
        <v>129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90"/>
    </row>
    <row r="33" ht="14.25" spans="1:11">
      <c r="A33" s="465" t="s">
        <v>130</v>
      </c>
      <c r="B33" s="466"/>
      <c r="C33" s="466"/>
      <c r="D33" s="466"/>
      <c r="E33" s="466"/>
      <c r="F33" s="466"/>
      <c r="G33" s="466"/>
      <c r="H33" s="466"/>
      <c r="I33" s="466"/>
      <c r="J33" s="466"/>
      <c r="K33" s="493"/>
    </row>
    <row r="34" ht="15" spans="1:11">
      <c r="A34" s="188" t="s">
        <v>131</v>
      </c>
      <c r="B34" s="190"/>
      <c r="C34" s="326" t="s">
        <v>67</v>
      </c>
      <c r="D34" s="326" t="s">
        <v>68</v>
      </c>
      <c r="E34" s="467" t="s">
        <v>132</v>
      </c>
      <c r="F34" s="468"/>
      <c r="G34" s="468"/>
      <c r="H34" s="468"/>
      <c r="I34" s="468"/>
      <c r="J34" s="468"/>
      <c r="K34" s="494"/>
    </row>
    <row r="35" ht="15" spans="1:11">
      <c r="A35" s="469" t="s">
        <v>133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</row>
    <row r="36" ht="14.25" spans="1:11">
      <c r="A36" s="470" t="s">
        <v>134</v>
      </c>
      <c r="B36" s="471"/>
      <c r="C36" s="471"/>
      <c r="D36" s="471"/>
      <c r="E36" s="471"/>
      <c r="F36" s="471"/>
      <c r="G36" s="471"/>
      <c r="H36" s="471"/>
      <c r="I36" s="471"/>
      <c r="J36" s="471"/>
      <c r="K36" s="495"/>
    </row>
    <row r="37" ht="14.25" spans="1:11">
      <c r="A37" s="377" t="s">
        <v>135</v>
      </c>
      <c r="B37" s="378"/>
      <c r="C37" s="378"/>
      <c r="D37" s="378"/>
      <c r="E37" s="378"/>
      <c r="F37" s="378"/>
      <c r="G37" s="378"/>
      <c r="H37" s="378"/>
      <c r="I37" s="378"/>
      <c r="J37" s="378"/>
      <c r="K37" s="414"/>
    </row>
    <row r="38" ht="14.25" spans="1:11">
      <c r="A38" s="377" t="s">
        <v>136</v>
      </c>
      <c r="B38" s="378"/>
      <c r="C38" s="378"/>
      <c r="D38" s="378"/>
      <c r="E38" s="378"/>
      <c r="F38" s="378"/>
      <c r="G38" s="378"/>
      <c r="H38" s="378"/>
      <c r="I38" s="378"/>
      <c r="J38" s="378"/>
      <c r="K38" s="414"/>
    </row>
    <row r="39" ht="14.25" spans="1:11">
      <c r="A39" s="377"/>
      <c r="B39" s="378"/>
      <c r="C39" s="378"/>
      <c r="D39" s="378"/>
      <c r="E39" s="378"/>
      <c r="F39" s="378"/>
      <c r="G39" s="378"/>
      <c r="H39" s="378"/>
      <c r="I39" s="378"/>
      <c r="J39" s="378"/>
      <c r="K39" s="414"/>
    </row>
    <row r="40" ht="14.25" spans="1:11">
      <c r="A40" s="377"/>
      <c r="B40" s="378"/>
      <c r="C40" s="378"/>
      <c r="D40" s="378"/>
      <c r="E40" s="378"/>
      <c r="F40" s="378"/>
      <c r="G40" s="378"/>
      <c r="H40" s="378"/>
      <c r="I40" s="378"/>
      <c r="J40" s="378"/>
      <c r="K40" s="414"/>
    </row>
    <row r="41" ht="14.25" spans="1:11">
      <c r="A41" s="377"/>
      <c r="B41" s="378"/>
      <c r="C41" s="378"/>
      <c r="D41" s="378"/>
      <c r="E41" s="378"/>
      <c r="F41" s="378"/>
      <c r="G41" s="378"/>
      <c r="H41" s="378"/>
      <c r="I41" s="378"/>
      <c r="J41" s="378"/>
      <c r="K41" s="414"/>
    </row>
    <row r="42" ht="14.25" spans="1:11">
      <c r="A42" s="377"/>
      <c r="B42" s="378"/>
      <c r="C42" s="378"/>
      <c r="D42" s="378"/>
      <c r="E42" s="378"/>
      <c r="F42" s="378"/>
      <c r="G42" s="378"/>
      <c r="H42" s="378"/>
      <c r="I42" s="378"/>
      <c r="J42" s="378"/>
      <c r="K42" s="414"/>
    </row>
    <row r="43" ht="15" spans="1:11">
      <c r="A43" s="372" t="s">
        <v>137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11"/>
    </row>
    <row r="44" ht="15" spans="1:11">
      <c r="A44" s="438" t="s">
        <v>138</v>
      </c>
      <c r="B44" s="439"/>
      <c r="C44" s="439"/>
      <c r="D44" s="439"/>
      <c r="E44" s="439"/>
      <c r="F44" s="439"/>
      <c r="G44" s="439"/>
      <c r="H44" s="439"/>
      <c r="I44" s="439"/>
      <c r="J44" s="439"/>
      <c r="K44" s="482"/>
    </row>
    <row r="45" ht="14.25" spans="1:11">
      <c r="A45" s="445" t="s">
        <v>139</v>
      </c>
      <c r="B45" s="442" t="s">
        <v>99</v>
      </c>
      <c r="C45" s="442" t="s">
        <v>100</v>
      </c>
      <c r="D45" s="442" t="s">
        <v>92</v>
      </c>
      <c r="E45" s="447" t="s">
        <v>140</v>
      </c>
      <c r="F45" s="442" t="s">
        <v>99</v>
      </c>
      <c r="G45" s="442" t="s">
        <v>100</v>
      </c>
      <c r="H45" s="442" t="s">
        <v>92</v>
      </c>
      <c r="I45" s="447" t="s">
        <v>141</v>
      </c>
      <c r="J45" s="442" t="s">
        <v>99</v>
      </c>
      <c r="K45" s="483" t="s">
        <v>100</v>
      </c>
    </row>
    <row r="46" ht="14.25" spans="1:11">
      <c r="A46" s="369" t="s">
        <v>91</v>
      </c>
      <c r="B46" s="326" t="s">
        <v>99</v>
      </c>
      <c r="C46" s="326" t="s">
        <v>100</v>
      </c>
      <c r="D46" s="326" t="s">
        <v>92</v>
      </c>
      <c r="E46" s="370" t="s">
        <v>98</v>
      </c>
      <c r="F46" s="326" t="s">
        <v>99</v>
      </c>
      <c r="G46" s="326" t="s">
        <v>100</v>
      </c>
      <c r="H46" s="326" t="s">
        <v>92</v>
      </c>
      <c r="I46" s="370" t="s">
        <v>109</v>
      </c>
      <c r="J46" s="326" t="s">
        <v>99</v>
      </c>
      <c r="K46" s="327" t="s">
        <v>100</v>
      </c>
    </row>
    <row r="47" ht="15" spans="1:11">
      <c r="A47" s="344" t="s">
        <v>102</v>
      </c>
      <c r="B47" s="345"/>
      <c r="C47" s="345"/>
      <c r="D47" s="345"/>
      <c r="E47" s="345"/>
      <c r="F47" s="345"/>
      <c r="G47" s="345"/>
      <c r="H47" s="345"/>
      <c r="I47" s="345"/>
      <c r="J47" s="345"/>
      <c r="K47" s="402"/>
    </row>
    <row r="48" ht="15" spans="1:11">
      <c r="A48" s="469" t="s">
        <v>142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</row>
    <row r="49" ht="15" spans="1:11">
      <c r="A49" s="470"/>
      <c r="B49" s="471"/>
      <c r="C49" s="471"/>
      <c r="D49" s="471"/>
      <c r="E49" s="471"/>
      <c r="F49" s="471"/>
      <c r="G49" s="471"/>
      <c r="H49" s="471"/>
      <c r="I49" s="471"/>
      <c r="J49" s="471"/>
      <c r="K49" s="495"/>
    </row>
    <row r="50" ht="15" spans="1:11">
      <c r="A50" s="472" t="s">
        <v>143</v>
      </c>
      <c r="B50" s="473" t="s">
        <v>144</v>
      </c>
      <c r="C50" s="473"/>
      <c r="D50" s="474" t="s">
        <v>145</v>
      </c>
      <c r="E50" s="195" t="s">
        <v>146</v>
      </c>
      <c r="F50" s="475" t="s">
        <v>147</v>
      </c>
      <c r="G50" s="476">
        <v>45046</v>
      </c>
      <c r="H50" s="477" t="s">
        <v>148</v>
      </c>
      <c r="I50" s="496"/>
      <c r="J50" s="497" t="s">
        <v>149</v>
      </c>
      <c r="K50" s="498"/>
    </row>
    <row r="51" ht="15" spans="1:11">
      <c r="A51" s="469" t="s">
        <v>150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69"/>
    </row>
    <row r="52" ht="15" spans="1:11">
      <c r="A52" s="478"/>
      <c r="B52" s="479"/>
      <c r="C52" s="479"/>
      <c r="D52" s="479"/>
      <c r="E52" s="479"/>
      <c r="F52" s="479"/>
      <c r="G52" s="479"/>
      <c r="H52" s="479"/>
      <c r="I52" s="479"/>
      <c r="J52" s="479"/>
      <c r="K52" s="499"/>
    </row>
    <row r="53" ht="15" spans="1:11">
      <c r="A53" s="472" t="s">
        <v>143</v>
      </c>
      <c r="B53" s="473" t="s">
        <v>144</v>
      </c>
      <c r="C53" s="473"/>
      <c r="D53" s="474" t="s">
        <v>145</v>
      </c>
      <c r="E53" s="480"/>
      <c r="F53" s="475" t="s">
        <v>151</v>
      </c>
      <c r="G53" s="476"/>
      <c r="H53" s="477" t="s">
        <v>148</v>
      </c>
      <c r="I53" s="496"/>
      <c r="J53" s="497"/>
      <c r="K53" s="49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E26" sqref="E26:H26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1" t="s">
        <v>152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3"/>
      <c r="J2" s="304" t="s">
        <v>57</v>
      </c>
      <c r="K2" s="117" t="s">
        <v>154</v>
      </c>
      <c r="L2" s="117"/>
      <c r="M2" s="117"/>
      <c r="N2" s="117"/>
      <c r="O2" s="305"/>
    </row>
    <row r="3" s="112" customFormat="1" ht="16" customHeight="1" spans="1:15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306"/>
    </row>
    <row r="4" s="112" customFormat="1" ht="16" customHeight="1" spans="1:15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23"/>
    </row>
    <row r="5" s="112" customFormat="1" ht="16" customHeight="1" spans="1:15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6"/>
      <c r="J5" s="424" t="s">
        <v>165</v>
      </c>
      <c r="K5" s="424" t="s">
        <v>165</v>
      </c>
      <c r="L5" s="424" t="s">
        <v>165</v>
      </c>
      <c r="M5" s="424"/>
      <c r="N5" s="424"/>
      <c r="O5" s="425"/>
    </row>
    <row r="6" s="112" customFormat="1" ht="16" customHeight="1" spans="1:15">
      <c r="A6" s="252" t="s">
        <v>166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>
        <f t="shared" ref="H6:H8" si="5">G6+1</f>
        <v>82</v>
      </c>
      <c r="I6" s="146"/>
      <c r="J6" s="144" t="s">
        <v>167</v>
      </c>
      <c r="K6" s="144" t="s">
        <v>168</v>
      </c>
      <c r="L6" s="144" t="s">
        <v>167</v>
      </c>
      <c r="M6" s="165"/>
      <c r="N6" s="165"/>
      <c r="O6" s="426"/>
    </row>
    <row r="7" s="112" customFormat="1" ht="16" customHeight="1" spans="1:15">
      <c r="A7" s="255" t="s">
        <v>169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170</v>
      </c>
      <c r="K7" s="144" t="s">
        <v>171</v>
      </c>
      <c r="L7" s="144" t="s">
        <v>168</v>
      </c>
      <c r="M7" s="144"/>
      <c r="N7" s="144"/>
      <c r="O7" s="309"/>
    </row>
    <row r="8" s="112" customFormat="1" ht="16" customHeight="1" spans="1:15">
      <c r="A8" s="255" t="s">
        <v>172</v>
      </c>
      <c r="B8" s="256">
        <f t="shared" si="0"/>
        <v>65.5</v>
      </c>
      <c r="C8" s="256">
        <f t="shared" si="1"/>
        <v>66.5</v>
      </c>
      <c r="D8" s="254">
        <v>68.5</v>
      </c>
      <c r="E8" s="256">
        <f t="shared" si="2"/>
        <v>70.5</v>
      </c>
      <c r="F8" s="256">
        <f t="shared" si="3"/>
        <v>72.5</v>
      </c>
      <c r="G8" s="256">
        <f t="shared" si="4"/>
        <v>73.5</v>
      </c>
      <c r="H8" s="256">
        <f t="shared" si="5"/>
        <v>74.5</v>
      </c>
      <c r="I8" s="146"/>
      <c r="J8" s="144" t="s">
        <v>168</v>
      </c>
      <c r="K8" s="144" t="s">
        <v>173</v>
      </c>
      <c r="L8" s="144" t="s">
        <v>173</v>
      </c>
      <c r="M8" s="144"/>
      <c r="N8" s="144"/>
      <c r="O8" s="309"/>
    </row>
    <row r="9" s="112" customFormat="1" ht="16" customHeight="1" spans="1:15">
      <c r="A9" s="255" t="s">
        <v>174</v>
      </c>
      <c r="B9" s="253">
        <f t="shared" ref="B9:B11" si="6">C9-4</f>
        <v>116</v>
      </c>
      <c r="C9" s="253">
        <f t="shared" ref="C9:C11" si="7">D9-4</f>
        <v>120</v>
      </c>
      <c r="D9" s="254">
        <v>124</v>
      </c>
      <c r="E9" s="253">
        <f t="shared" ref="E9:E11" si="8">D9+4</f>
        <v>128</v>
      </c>
      <c r="F9" s="253">
        <f>E9+4</f>
        <v>132</v>
      </c>
      <c r="G9" s="253">
        <f t="shared" ref="G9:G11" si="9">F9+6</f>
        <v>138</v>
      </c>
      <c r="H9" s="253">
        <f>G9+6</f>
        <v>144</v>
      </c>
      <c r="I9" s="146"/>
      <c r="J9" s="144" t="s">
        <v>175</v>
      </c>
      <c r="K9" s="144" t="s">
        <v>176</v>
      </c>
      <c r="L9" s="144" t="s">
        <v>168</v>
      </c>
      <c r="M9" s="165"/>
      <c r="N9" s="165"/>
      <c r="O9" s="426"/>
    </row>
    <row r="10" s="112" customFormat="1" ht="16" customHeight="1" spans="1:15">
      <c r="A10" s="255" t="s">
        <v>177</v>
      </c>
      <c r="B10" s="253">
        <f t="shared" si="6"/>
        <v>110</v>
      </c>
      <c r="C10" s="253">
        <f t="shared" si="7"/>
        <v>114</v>
      </c>
      <c r="D10" s="254" t="s">
        <v>178</v>
      </c>
      <c r="E10" s="253">
        <f t="shared" si="8"/>
        <v>122</v>
      </c>
      <c r="F10" s="253">
        <f>E10+5</f>
        <v>127</v>
      </c>
      <c r="G10" s="253">
        <f t="shared" si="9"/>
        <v>133</v>
      </c>
      <c r="H10" s="253">
        <f>G10+7</f>
        <v>140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26"/>
    </row>
    <row r="11" s="112" customFormat="1" ht="16" customHeight="1" spans="1:15">
      <c r="A11" s="255" t="s">
        <v>181</v>
      </c>
      <c r="B11" s="253">
        <f t="shared" si="6"/>
        <v>110</v>
      </c>
      <c r="C11" s="253">
        <f t="shared" si="7"/>
        <v>114</v>
      </c>
      <c r="D11" s="257" t="s">
        <v>178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26"/>
    </row>
    <row r="12" s="112" customFormat="1" ht="16" customHeight="1" spans="1:15">
      <c r="A12" s="258" t="s">
        <v>185</v>
      </c>
      <c r="B12" s="256">
        <f>C12-1.2</f>
        <v>47.6</v>
      </c>
      <c r="C12" s="256">
        <f>D12-1.2</f>
        <v>48.8</v>
      </c>
      <c r="D12" s="254">
        <v>50</v>
      </c>
      <c r="E12" s="256">
        <f>D12+1.2</f>
        <v>51.2</v>
      </c>
      <c r="F12" s="256">
        <f>E12+1.2</f>
        <v>52.4</v>
      </c>
      <c r="G12" s="256">
        <f>F12+1.4</f>
        <v>53.8</v>
      </c>
      <c r="H12" s="256">
        <f>G12+1.4</f>
        <v>55.2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26"/>
    </row>
    <row r="13" s="112" customFormat="1" ht="16" customHeight="1" spans="1:15">
      <c r="A13" s="258" t="s">
        <v>189</v>
      </c>
      <c r="B13" s="256">
        <f>C13-0.6</f>
        <v>63.7</v>
      </c>
      <c r="C13" s="256">
        <f>D13-1.2</f>
        <v>64.3</v>
      </c>
      <c r="D13" s="254">
        <v>65.5</v>
      </c>
      <c r="E13" s="256">
        <f>D13+1.2</f>
        <v>66.7</v>
      </c>
      <c r="F13" s="256">
        <f>E13+1.2</f>
        <v>67.9</v>
      </c>
      <c r="G13" s="256">
        <f>F13+0.6</f>
        <v>68.5</v>
      </c>
      <c r="H13" s="256">
        <f>G13+0.6</f>
        <v>69.1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26"/>
    </row>
    <row r="14" s="112" customFormat="1" ht="16" customHeight="1" spans="1:15">
      <c r="A14" s="259" t="s">
        <v>191</v>
      </c>
      <c r="B14" s="256">
        <f>C14-0.8</f>
        <v>23.4</v>
      </c>
      <c r="C14" s="256">
        <f>D14-0.8</f>
        <v>24.2</v>
      </c>
      <c r="D14" s="254">
        <v>25</v>
      </c>
      <c r="E14" s="256">
        <f>D14+0.8</f>
        <v>25.8</v>
      </c>
      <c r="F14" s="256">
        <f>E14+0.8</f>
        <v>26.6</v>
      </c>
      <c r="G14" s="256">
        <f>F14+1.3</f>
        <v>27.9</v>
      </c>
      <c r="H14" s="256">
        <f>G14+1.3</f>
        <v>29.2</v>
      </c>
      <c r="I14" s="146"/>
      <c r="J14" s="144" t="s">
        <v>192</v>
      </c>
      <c r="K14" s="144" t="s">
        <v>192</v>
      </c>
      <c r="L14" s="144" t="s">
        <v>168</v>
      </c>
      <c r="M14" s="165"/>
      <c r="N14" s="165"/>
      <c r="O14" s="426"/>
    </row>
    <row r="15" s="112" customFormat="1" ht="16" customHeight="1" spans="1:15">
      <c r="A15" s="255" t="s">
        <v>193</v>
      </c>
      <c r="B15" s="253">
        <f>C15-0.7</f>
        <v>20.1</v>
      </c>
      <c r="C15" s="253">
        <f>D15-0.7</f>
        <v>20.8</v>
      </c>
      <c r="D15" s="257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26"/>
    </row>
    <row r="16" s="112" customFormat="1" ht="16" customHeight="1" spans="1:15">
      <c r="A16" s="255" t="s">
        <v>194</v>
      </c>
      <c r="B16" s="253">
        <f t="shared" ref="B16:B21" si="10">C16-0.5</f>
        <v>14</v>
      </c>
      <c r="C16" s="253">
        <f t="shared" ref="C16:C21" si="11">D16-0.5</f>
        <v>14.5</v>
      </c>
      <c r="D16" s="260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26"/>
    </row>
    <row r="17" s="112" customFormat="1" ht="16" customHeight="1" spans="1:15">
      <c r="A17" s="255" t="s">
        <v>195</v>
      </c>
      <c r="B17" s="253">
        <f>C17</f>
        <v>10.5</v>
      </c>
      <c r="C17" s="253">
        <f>D17</f>
        <v>10.5</v>
      </c>
      <c r="D17" s="261">
        <v>10.5</v>
      </c>
      <c r="E17" s="253">
        <f t="shared" ref="E17:H17" si="12">D17</f>
        <v>10.5</v>
      </c>
      <c r="F17" s="253">
        <f t="shared" si="12"/>
        <v>10.5</v>
      </c>
      <c r="G17" s="253">
        <f t="shared" si="12"/>
        <v>10.5</v>
      </c>
      <c r="H17" s="253">
        <f t="shared" si="12"/>
        <v>10.5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26"/>
    </row>
    <row r="18" s="112" customFormat="1" ht="16" customHeight="1" spans="1:15">
      <c r="A18" s="255" t="s">
        <v>199</v>
      </c>
      <c r="B18" s="262">
        <f>C18-1</f>
        <v>57</v>
      </c>
      <c r="C18" s="262">
        <f t="shared" ref="C18:C22" si="13">D18-1</f>
        <v>58</v>
      </c>
      <c r="D18" s="261">
        <v>59</v>
      </c>
      <c r="E18" s="262">
        <f>D18+1</f>
        <v>60</v>
      </c>
      <c r="F18" s="262">
        <f t="shared" ref="F18:F23" si="14">E18+1</f>
        <v>61</v>
      </c>
      <c r="G18" s="262">
        <f>F18+1.5</f>
        <v>62.5</v>
      </c>
      <c r="H18" s="262">
        <f>G18+1.5</f>
        <v>64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26"/>
    </row>
    <row r="19" s="112" customFormat="1" ht="16" customHeight="1" spans="1:15">
      <c r="A19" s="255" t="s">
        <v>200</v>
      </c>
      <c r="B19" s="262">
        <f>C19-1</f>
        <v>55</v>
      </c>
      <c r="C19" s="262">
        <f t="shared" si="13"/>
        <v>56</v>
      </c>
      <c r="D19" s="261">
        <v>57</v>
      </c>
      <c r="E19" s="262">
        <f>D19+1</f>
        <v>58</v>
      </c>
      <c r="F19" s="262">
        <f t="shared" si="14"/>
        <v>59</v>
      </c>
      <c r="G19" s="262">
        <f>F19+1.5</f>
        <v>60.5</v>
      </c>
      <c r="H19" s="262">
        <f>G19+1.5</f>
        <v>62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26"/>
    </row>
    <row r="20" s="112" customFormat="1" ht="16" customHeight="1" spans="1:15">
      <c r="A20" s="255" t="s">
        <v>202</v>
      </c>
      <c r="B20" s="262">
        <f t="shared" si="10"/>
        <v>36</v>
      </c>
      <c r="C20" s="262">
        <f t="shared" si="11"/>
        <v>36.5</v>
      </c>
      <c r="D20" s="261">
        <v>37</v>
      </c>
      <c r="E20" s="262">
        <f t="shared" ref="E20:G20" si="15">D20+0.5</f>
        <v>37.5</v>
      </c>
      <c r="F20" s="262">
        <f t="shared" si="15"/>
        <v>38</v>
      </c>
      <c r="G20" s="262">
        <f t="shared" si="15"/>
        <v>38.5</v>
      </c>
      <c r="H20" s="262">
        <f t="shared" ref="H20:H23" si="16">G20</f>
        <v>38.5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26"/>
    </row>
    <row r="21" s="112" customFormat="1" ht="16" customHeight="1" spans="1:15">
      <c r="A21" s="255" t="s">
        <v>203</v>
      </c>
      <c r="B21" s="262">
        <f t="shared" si="10"/>
        <v>25</v>
      </c>
      <c r="C21" s="262">
        <f t="shared" si="11"/>
        <v>25.5</v>
      </c>
      <c r="D21" s="261">
        <v>26</v>
      </c>
      <c r="E21" s="262">
        <f>D21+0.5</f>
        <v>26.5</v>
      </c>
      <c r="F21" s="262">
        <f>E21+0.5</f>
        <v>27</v>
      </c>
      <c r="G21" s="263">
        <f>F21+0.75</f>
        <v>27.75</v>
      </c>
      <c r="H21" s="263">
        <f t="shared" si="16"/>
        <v>27.75</v>
      </c>
      <c r="I21" s="146"/>
      <c r="J21" s="144" t="s">
        <v>197</v>
      </c>
      <c r="K21" s="144" t="s">
        <v>183</v>
      </c>
      <c r="L21" s="144" t="s">
        <v>204</v>
      </c>
      <c r="M21" s="165"/>
      <c r="N21" s="165"/>
      <c r="O21" s="426"/>
    </row>
    <row r="22" s="112" customFormat="1" ht="20" customHeight="1" spans="1:15">
      <c r="A22" s="255" t="s">
        <v>205</v>
      </c>
      <c r="B22" s="253">
        <f>C22</f>
        <v>17</v>
      </c>
      <c r="C22" s="253">
        <f t="shared" si="13"/>
        <v>17</v>
      </c>
      <c r="D22" s="261">
        <v>18</v>
      </c>
      <c r="E22" s="253">
        <f>D22</f>
        <v>18</v>
      </c>
      <c r="F22" s="253">
        <f>E22+1.5</f>
        <v>19.5</v>
      </c>
      <c r="G22" s="253">
        <f>F22</f>
        <v>19.5</v>
      </c>
      <c r="H22" s="253">
        <f t="shared" si="16"/>
        <v>19.5</v>
      </c>
      <c r="I22" s="146"/>
      <c r="J22" s="144" t="s">
        <v>186</v>
      </c>
      <c r="K22" s="144" t="s">
        <v>186</v>
      </c>
      <c r="L22" s="144" t="s">
        <v>186</v>
      </c>
      <c r="M22" s="165"/>
      <c r="N22" s="165"/>
      <c r="O22" s="426"/>
    </row>
    <row r="23" s="112" customFormat="1" ht="20" customHeight="1" spans="1:15">
      <c r="A23" s="255" t="s">
        <v>206</v>
      </c>
      <c r="B23" s="264">
        <f>C23</f>
        <v>15.5</v>
      </c>
      <c r="C23" s="264">
        <f>D23-0.5</f>
        <v>15.5</v>
      </c>
      <c r="D23" s="261">
        <v>16</v>
      </c>
      <c r="E23" s="264">
        <f>D23</f>
        <v>16</v>
      </c>
      <c r="F23" s="264">
        <f t="shared" si="14"/>
        <v>17</v>
      </c>
      <c r="G23" s="264">
        <f>F23</f>
        <v>17</v>
      </c>
      <c r="H23" s="264">
        <f t="shared" si="16"/>
        <v>17</v>
      </c>
      <c r="I23" s="146"/>
      <c r="J23" s="144" t="s">
        <v>186</v>
      </c>
      <c r="K23" s="144" t="s">
        <v>186</v>
      </c>
      <c r="L23" s="144" t="s">
        <v>186</v>
      </c>
      <c r="M23" s="165"/>
      <c r="N23" s="165"/>
      <c r="O23" s="426"/>
    </row>
    <row r="24" s="112" customFormat="1" ht="20" customHeight="1" spans="1:15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65"/>
      <c r="N24" s="165"/>
      <c r="O24" s="426"/>
    </row>
    <row r="25" s="112" customFormat="1" ht="16" customHeight="1" spans="1:15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65"/>
      <c r="N25" s="165"/>
      <c r="O25" s="426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427"/>
      <c r="J26" s="144"/>
      <c r="K26" s="144"/>
      <c r="L26" s="144"/>
      <c r="M26" s="428"/>
      <c r="N26" s="428"/>
      <c r="O26" s="429"/>
    </row>
    <row r="27" s="112" customFormat="1" ht="16" customHeight="1" spans="1:15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427"/>
      <c r="J27" s="144"/>
      <c r="K27" s="144"/>
      <c r="L27" s="144"/>
      <c r="M27" s="428"/>
      <c r="N27" s="428"/>
      <c r="O27" s="429"/>
    </row>
    <row r="28" s="112" customFormat="1" ht="16" customHeight="1" spans="1:15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427"/>
      <c r="J28" s="160" t="s">
        <v>118</v>
      </c>
      <c r="K28" s="160" t="s">
        <v>119</v>
      </c>
      <c r="L28" s="160" t="s">
        <v>120</v>
      </c>
      <c r="M28" s="428"/>
      <c r="N28" s="428"/>
      <c r="O28" s="429"/>
    </row>
    <row r="29" s="112" customFormat="1" ht="16" customHeight="1" spans="1:15">
      <c r="A29" s="119"/>
      <c r="B29" s="251" t="s">
        <v>158</v>
      </c>
      <c r="C29" s="251" t="s">
        <v>159</v>
      </c>
      <c r="D29" s="251" t="s">
        <v>160</v>
      </c>
      <c r="E29" s="251" t="s">
        <v>161</v>
      </c>
      <c r="F29" s="251" t="s">
        <v>162</v>
      </c>
      <c r="G29" s="251" t="s">
        <v>163</v>
      </c>
      <c r="H29" s="251" t="s">
        <v>164</v>
      </c>
      <c r="I29" s="427"/>
      <c r="J29" s="424" t="s">
        <v>165</v>
      </c>
      <c r="K29" s="424" t="s">
        <v>165</v>
      </c>
      <c r="L29" s="424" t="s">
        <v>165</v>
      </c>
      <c r="M29" s="428"/>
      <c r="N29" s="428"/>
      <c r="O29" s="429"/>
    </row>
    <row r="30" s="112" customFormat="1" ht="16" customHeight="1" spans="1:15">
      <c r="A30" s="252" t="s">
        <v>166</v>
      </c>
      <c r="B30" s="271">
        <f>C30-1</f>
        <v>68</v>
      </c>
      <c r="C30" s="271">
        <f>D30-2</f>
        <v>69</v>
      </c>
      <c r="D30" s="272">
        <v>71</v>
      </c>
      <c r="E30" s="271">
        <f>D30+2</f>
        <v>73</v>
      </c>
      <c r="F30" s="271">
        <f>E30+2</f>
        <v>75</v>
      </c>
      <c r="G30" s="271">
        <f>F30+1</f>
        <v>76</v>
      </c>
      <c r="H30" s="271">
        <f>G30+1</f>
        <v>77</v>
      </c>
      <c r="I30" s="427"/>
      <c r="J30" s="144" t="s">
        <v>182</v>
      </c>
      <c r="K30" s="144" t="s">
        <v>168</v>
      </c>
      <c r="L30" s="144" t="s">
        <v>167</v>
      </c>
      <c r="M30" s="428"/>
      <c r="N30" s="428"/>
      <c r="O30" s="429"/>
    </row>
    <row r="31" s="112" customFormat="1" ht="16" customHeight="1" spans="1:15">
      <c r="A31" s="255" t="s">
        <v>169</v>
      </c>
      <c r="B31" s="253">
        <f>C31-1</f>
        <v>65</v>
      </c>
      <c r="C31" s="253">
        <f>D31-2</f>
        <v>66</v>
      </c>
      <c r="D31" s="254">
        <v>68</v>
      </c>
      <c r="E31" s="253">
        <f>D31+2</f>
        <v>70</v>
      </c>
      <c r="F31" s="253">
        <f>E31+2</f>
        <v>72</v>
      </c>
      <c r="G31" s="253">
        <f>F31+1</f>
        <v>73</v>
      </c>
      <c r="H31" s="253">
        <f>G31+1</f>
        <v>74</v>
      </c>
      <c r="I31" s="427"/>
      <c r="J31" s="144" t="s">
        <v>170</v>
      </c>
      <c r="K31" s="144" t="s">
        <v>182</v>
      </c>
      <c r="L31" s="144" t="s">
        <v>168</v>
      </c>
      <c r="M31" s="428"/>
      <c r="N31" s="428"/>
      <c r="O31" s="429"/>
    </row>
    <row r="32" s="112" customFormat="1" ht="16" customHeight="1" spans="1:15">
      <c r="A32" s="255" t="s">
        <v>174</v>
      </c>
      <c r="B32" s="253">
        <f t="shared" ref="B32:B34" si="17">C32-4</f>
        <v>104</v>
      </c>
      <c r="C32" s="253">
        <f t="shared" ref="C32:C34" si="18">D32-4</f>
        <v>108</v>
      </c>
      <c r="D32" s="254" t="s">
        <v>208</v>
      </c>
      <c r="E32" s="253">
        <f t="shared" ref="E32:E34" si="19">D32+4</f>
        <v>116</v>
      </c>
      <c r="F32" s="253">
        <f>E32+4</f>
        <v>120</v>
      </c>
      <c r="G32" s="253">
        <f t="shared" ref="G32:G34" si="20">F32+6</f>
        <v>126</v>
      </c>
      <c r="H32" s="253">
        <f>G32+6</f>
        <v>132</v>
      </c>
      <c r="I32" s="427"/>
      <c r="J32" s="144" t="s">
        <v>168</v>
      </c>
      <c r="K32" s="144" t="s">
        <v>173</v>
      </c>
      <c r="L32" s="144" t="s">
        <v>182</v>
      </c>
      <c r="M32" s="428"/>
      <c r="N32" s="428"/>
      <c r="O32" s="429"/>
    </row>
    <row r="33" s="112" customFormat="1" ht="16" customHeight="1" spans="1:15">
      <c r="A33" s="255" t="s">
        <v>177</v>
      </c>
      <c r="B33" s="253">
        <f t="shared" si="17"/>
        <v>100</v>
      </c>
      <c r="C33" s="253">
        <f t="shared" si="18"/>
        <v>104</v>
      </c>
      <c r="D33" s="254" t="s">
        <v>209</v>
      </c>
      <c r="E33" s="253">
        <f t="shared" si="19"/>
        <v>112</v>
      </c>
      <c r="F33" s="253">
        <f>E33+5</f>
        <v>117</v>
      </c>
      <c r="G33" s="253">
        <f t="shared" si="20"/>
        <v>123</v>
      </c>
      <c r="H33" s="253">
        <f>G33+7</f>
        <v>130</v>
      </c>
      <c r="I33" s="427"/>
      <c r="J33" s="144" t="s">
        <v>182</v>
      </c>
      <c r="K33" s="144" t="s">
        <v>182</v>
      </c>
      <c r="L33" s="144" t="s">
        <v>168</v>
      </c>
      <c r="M33" s="428"/>
      <c r="N33" s="428"/>
      <c r="O33" s="429"/>
    </row>
    <row r="34" s="112" customFormat="1" ht="16" customHeight="1" spans="1:15">
      <c r="A34" s="255" t="s">
        <v>181</v>
      </c>
      <c r="B34" s="253">
        <f t="shared" si="17"/>
        <v>100</v>
      </c>
      <c r="C34" s="253">
        <f t="shared" si="18"/>
        <v>104</v>
      </c>
      <c r="D34" s="257" t="s">
        <v>209</v>
      </c>
      <c r="E34" s="253">
        <f t="shared" si="19"/>
        <v>112</v>
      </c>
      <c r="F34" s="253">
        <f>E34+5</f>
        <v>117</v>
      </c>
      <c r="G34" s="253">
        <f t="shared" si="20"/>
        <v>123</v>
      </c>
      <c r="H34" s="253">
        <f>G34+7</f>
        <v>130</v>
      </c>
      <c r="I34" s="427"/>
      <c r="J34" s="144" t="s">
        <v>182</v>
      </c>
      <c r="K34" s="144" t="s">
        <v>182</v>
      </c>
      <c r="L34" s="144" t="s">
        <v>180</v>
      </c>
      <c r="M34" s="428"/>
      <c r="N34" s="428"/>
      <c r="O34" s="429"/>
    </row>
    <row r="35" s="112" customFormat="1" ht="16" customHeight="1" spans="1:15">
      <c r="A35" s="273" t="s">
        <v>185</v>
      </c>
      <c r="B35" s="271">
        <f>C35-1.2</f>
        <v>44.6</v>
      </c>
      <c r="C35" s="271">
        <f>D35-1.2</f>
        <v>45.8</v>
      </c>
      <c r="D35" s="272">
        <v>47</v>
      </c>
      <c r="E35" s="271">
        <f>D35+1.2</f>
        <v>48.2</v>
      </c>
      <c r="F35" s="271">
        <f>E35+1.2</f>
        <v>49.4</v>
      </c>
      <c r="G35" s="271">
        <f>F35+1.4</f>
        <v>50.8</v>
      </c>
      <c r="H35" s="271">
        <f>G35+1.4</f>
        <v>52.2</v>
      </c>
      <c r="I35" s="427"/>
      <c r="J35" s="144" t="s">
        <v>182</v>
      </c>
      <c r="K35" s="144" t="s">
        <v>183</v>
      </c>
      <c r="L35" s="144" t="s">
        <v>184</v>
      </c>
      <c r="M35" s="428"/>
      <c r="N35" s="428"/>
      <c r="O35" s="429"/>
    </row>
    <row r="36" s="112" customFormat="1" ht="16" customHeight="1" spans="1:15">
      <c r="A36" s="273" t="s">
        <v>189</v>
      </c>
      <c r="B36" s="253">
        <f>C36-0.6</f>
        <v>60.2</v>
      </c>
      <c r="C36" s="253">
        <f>D36-1.2</f>
        <v>60.8</v>
      </c>
      <c r="D36" s="257">
        <v>62</v>
      </c>
      <c r="E36" s="253">
        <f>D36+1.2</f>
        <v>63.2</v>
      </c>
      <c r="F36" s="253">
        <f>E36+1.2</f>
        <v>64.4</v>
      </c>
      <c r="G36" s="253">
        <f>F36+0.6</f>
        <v>65</v>
      </c>
      <c r="H36" s="253">
        <f>G36+0.6</f>
        <v>65.6</v>
      </c>
      <c r="I36" s="427"/>
      <c r="J36" s="144" t="s">
        <v>186</v>
      </c>
      <c r="K36" s="144" t="s">
        <v>187</v>
      </c>
      <c r="L36" s="144" t="s">
        <v>188</v>
      </c>
      <c r="M36" s="428"/>
      <c r="N36" s="428"/>
      <c r="O36" s="429"/>
    </row>
    <row r="37" s="112" customFormat="1" ht="16" customHeight="1" spans="1:15">
      <c r="A37" s="255" t="s">
        <v>191</v>
      </c>
      <c r="B37" s="253">
        <f>C37-0.8</f>
        <v>20.4</v>
      </c>
      <c r="C37" s="253">
        <f>D37-0.8</f>
        <v>21.2</v>
      </c>
      <c r="D37" s="257">
        <v>22</v>
      </c>
      <c r="E37" s="253">
        <f>D37+0.8</f>
        <v>22.8</v>
      </c>
      <c r="F37" s="253">
        <f>E37+0.8</f>
        <v>23.6</v>
      </c>
      <c r="G37" s="253">
        <f>F37+1.3</f>
        <v>24.9</v>
      </c>
      <c r="H37" s="253">
        <f>G37+1.3</f>
        <v>26.2</v>
      </c>
      <c r="I37" s="427"/>
      <c r="J37" s="144" t="s">
        <v>186</v>
      </c>
      <c r="K37" s="144" t="s">
        <v>186</v>
      </c>
      <c r="L37" s="144" t="s">
        <v>190</v>
      </c>
      <c r="M37" s="428"/>
      <c r="N37" s="428"/>
      <c r="O37" s="429"/>
    </row>
    <row r="38" s="112" customFormat="1" ht="16" customHeight="1" spans="1:15">
      <c r="A38" s="255" t="s">
        <v>193</v>
      </c>
      <c r="B38" s="253">
        <f>C38-0.7</f>
        <v>16.6</v>
      </c>
      <c r="C38" s="253">
        <f>D38-0.7</f>
        <v>17.3</v>
      </c>
      <c r="D38" s="257">
        <v>18</v>
      </c>
      <c r="E38" s="253">
        <f>D38+0.7</f>
        <v>18.7</v>
      </c>
      <c r="F38" s="253">
        <f>E38+0.7</f>
        <v>19.4</v>
      </c>
      <c r="G38" s="253">
        <f>F38+1</f>
        <v>20.4</v>
      </c>
      <c r="H38" s="253">
        <f>G38+1</f>
        <v>21.4</v>
      </c>
      <c r="I38" s="427"/>
      <c r="J38" s="144" t="s">
        <v>192</v>
      </c>
      <c r="K38" s="144" t="s">
        <v>192</v>
      </c>
      <c r="L38" s="144" t="s">
        <v>182</v>
      </c>
      <c r="M38" s="428"/>
      <c r="N38" s="428"/>
      <c r="O38" s="429"/>
    </row>
    <row r="39" s="112" customFormat="1" ht="16" customHeight="1" spans="1:15">
      <c r="A39" s="255" t="s">
        <v>210</v>
      </c>
      <c r="B39" s="253">
        <f>C39-0.5</f>
        <v>13.5</v>
      </c>
      <c r="C39" s="253">
        <f>D39-0.5</f>
        <v>14</v>
      </c>
      <c r="D39" s="260">
        <v>14.5</v>
      </c>
      <c r="E39" s="253">
        <f>D39+0.5</f>
        <v>15</v>
      </c>
      <c r="F39" s="253">
        <f>E39+0.5</f>
        <v>15.5</v>
      </c>
      <c r="G39" s="253">
        <f>F39+0.7</f>
        <v>16.2</v>
      </c>
      <c r="H39" s="253">
        <f>G39+0.7</f>
        <v>16.9</v>
      </c>
      <c r="I39" s="427"/>
      <c r="J39" s="144" t="s">
        <v>186</v>
      </c>
      <c r="K39" s="144" t="s">
        <v>186</v>
      </c>
      <c r="L39" s="144" t="s">
        <v>190</v>
      </c>
      <c r="M39" s="428"/>
      <c r="N39" s="428"/>
      <c r="O39" s="429"/>
    </row>
    <row r="40" s="112" customFormat="1" ht="16" customHeight="1" spans="1:15">
      <c r="A40" s="255" t="s">
        <v>211</v>
      </c>
      <c r="B40" s="253">
        <f>C40-0.5</f>
        <v>10.5</v>
      </c>
      <c r="C40" s="253">
        <f>D40-0.5</f>
        <v>11</v>
      </c>
      <c r="D40" s="260">
        <v>11.5</v>
      </c>
      <c r="E40" s="253">
        <f>D40+0.5</f>
        <v>12</v>
      </c>
      <c r="F40" s="253">
        <f>E40+0.5</f>
        <v>12.5</v>
      </c>
      <c r="G40" s="253">
        <f>F40+0.7</f>
        <v>13.2</v>
      </c>
      <c r="H40" s="253">
        <f>G40+0.7</f>
        <v>13.9</v>
      </c>
      <c r="I40" s="427"/>
      <c r="J40" s="144" t="s">
        <v>186</v>
      </c>
      <c r="K40" s="144" t="s">
        <v>186</v>
      </c>
      <c r="L40" s="144" t="s">
        <v>186</v>
      </c>
      <c r="M40" s="428"/>
      <c r="N40" s="428"/>
      <c r="O40" s="429"/>
    </row>
    <row r="41" s="112" customFormat="1" ht="16" customHeight="1" spans="1:15">
      <c r="A41" s="255" t="s">
        <v>195</v>
      </c>
      <c r="B41" s="253">
        <f>C41</f>
        <v>7.5</v>
      </c>
      <c r="C41" s="253">
        <f>D41</f>
        <v>7.5</v>
      </c>
      <c r="D41" s="261">
        <v>7.5</v>
      </c>
      <c r="E41" s="253">
        <f t="shared" ref="E41:H41" si="21">D41</f>
        <v>7.5</v>
      </c>
      <c r="F41" s="253">
        <f t="shared" si="21"/>
        <v>7.5</v>
      </c>
      <c r="G41" s="253">
        <f t="shared" si="21"/>
        <v>7.5</v>
      </c>
      <c r="H41" s="253">
        <f t="shared" si="21"/>
        <v>7.5</v>
      </c>
      <c r="I41" s="427"/>
      <c r="J41" s="144" t="s">
        <v>196</v>
      </c>
      <c r="K41" s="144" t="s">
        <v>197</v>
      </c>
      <c r="L41" s="144" t="s">
        <v>198</v>
      </c>
      <c r="M41" s="428"/>
      <c r="N41" s="428"/>
      <c r="O41" s="429"/>
    </row>
    <row r="42" s="112" customFormat="1" ht="16" customHeight="1" spans="1:15">
      <c r="A42" s="255" t="s">
        <v>199</v>
      </c>
      <c r="B42" s="262">
        <f>C42-1</f>
        <v>47</v>
      </c>
      <c r="C42" s="262">
        <f t="shared" ref="C42:C44" si="22">D42-1</f>
        <v>48</v>
      </c>
      <c r="D42" s="261">
        <v>49</v>
      </c>
      <c r="E42" s="262">
        <f>D42+1</f>
        <v>50</v>
      </c>
      <c r="F42" s="262">
        <f>E42+1</f>
        <v>51</v>
      </c>
      <c r="G42" s="262">
        <f>F42+1.5</f>
        <v>52.5</v>
      </c>
      <c r="H42" s="262">
        <f>G42+1.5</f>
        <v>54</v>
      </c>
      <c r="I42" s="427"/>
      <c r="J42" s="144" t="s">
        <v>186</v>
      </c>
      <c r="K42" s="144" t="s">
        <v>186</v>
      </c>
      <c r="L42" s="144" t="s">
        <v>186</v>
      </c>
      <c r="M42" s="428"/>
      <c r="N42" s="428"/>
      <c r="O42" s="429"/>
    </row>
    <row r="43" s="112" customFormat="1" ht="16" customHeight="1" spans="1:15">
      <c r="A43" s="255" t="s">
        <v>200</v>
      </c>
      <c r="B43" s="262">
        <f>C43-1</f>
        <v>49</v>
      </c>
      <c r="C43" s="262">
        <f t="shared" si="22"/>
        <v>50</v>
      </c>
      <c r="D43" s="261">
        <v>51</v>
      </c>
      <c r="E43" s="262">
        <f>D43+1</f>
        <v>52</v>
      </c>
      <c r="F43" s="262">
        <f>E43+1</f>
        <v>53</v>
      </c>
      <c r="G43" s="262">
        <f>F43+1.5</f>
        <v>54.5</v>
      </c>
      <c r="H43" s="262">
        <f>G43+1.5</f>
        <v>56</v>
      </c>
      <c r="I43" s="427"/>
      <c r="J43" s="144" t="s">
        <v>182</v>
      </c>
      <c r="K43" s="144" t="s">
        <v>198</v>
      </c>
      <c r="L43" s="144" t="s">
        <v>212</v>
      </c>
      <c r="M43" s="428"/>
      <c r="N43" s="428"/>
      <c r="O43" s="429"/>
    </row>
    <row r="44" s="112" customFormat="1" ht="16" customHeight="1" spans="1:15">
      <c r="A44" s="255" t="s">
        <v>205</v>
      </c>
      <c r="B44" s="253">
        <f>C44</f>
        <v>16.5</v>
      </c>
      <c r="C44" s="253">
        <f t="shared" si="22"/>
        <v>16.5</v>
      </c>
      <c r="D44" s="261">
        <v>17.5</v>
      </c>
      <c r="E44" s="253">
        <f t="shared" ref="E44:H44" si="23">D44</f>
        <v>17.5</v>
      </c>
      <c r="F44" s="253">
        <f>E44+1.5</f>
        <v>19</v>
      </c>
      <c r="G44" s="253">
        <f t="shared" si="23"/>
        <v>19</v>
      </c>
      <c r="H44" s="253">
        <f t="shared" si="23"/>
        <v>19</v>
      </c>
      <c r="I44" s="427"/>
      <c r="J44" s="144" t="s">
        <v>186</v>
      </c>
      <c r="K44" s="144" t="s">
        <v>186</v>
      </c>
      <c r="L44" s="144" t="s">
        <v>186</v>
      </c>
      <c r="M44" s="428"/>
      <c r="N44" s="428"/>
      <c r="O44" s="429"/>
    </row>
    <row r="45" s="112" customFormat="1" ht="16" customHeight="1" spans="1:15">
      <c r="A45" s="255"/>
      <c r="B45" s="262"/>
      <c r="C45" s="262"/>
      <c r="D45" s="274"/>
      <c r="E45" s="262"/>
      <c r="F45" s="262"/>
      <c r="G45" s="262"/>
      <c r="H45" s="262"/>
      <c r="I45" s="427"/>
      <c r="J45" s="144"/>
      <c r="K45" s="144"/>
      <c r="L45" s="144"/>
      <c r="M45" s="428"/>
      <c r="N45" s="428"/>
      <c r="O45" s="429"/>
    </row>
    <row r="46" s="112" customFormat="1" ht="16" customHeight="1" spans="1:15">
      <c r="A46" s="275"/>
      <c r="B46" s="276"/>
      <c r="C46" s="276"/>
      <c r="D46" s="277"/>
      <c r="E46" s="276"/>
      <c r="F46" s="276"/>
      <c r="G46" s="276"/>
      <c r="H46" s="276"/>
      <c r="I46" s="427"/>
      <c r="J46" s="144"/>
      <c r="K46" s="144"/>
      <c r="L46" s="144"/>
      <c r="M46" s="428"/>
      <c r="N46" s="428"/>
      <c r="O46" s="429"/>
    </row>
    <row r="47" s="112" customFormat="1" ht="16" customHeight="1" spans="1:15">
      <c r="A47" s="291"/>
      <c r="B47" s="292"/>
      <c r="C47" s="292"/>
      <c r="D47" s="293"/>
      <c r="E47" s="292"/>
      <c r="F47" s="292"/>
      <c r="G47" s="292"/>
      <c r="H47" s="294"/>
      <c r="I47" s="427"/>
      <c r="J47" s="144"/>
      <c r="K47" s="144"/>
      <c r="L47" s="144"/>
      <c r="M47" s="428"/>
      <c r="N47" s="428"/>
      <c r="O47" s="429"/>
    </row>
    <row r="48" s="112" customFormat="1" ht="16" customHeight="1" spans="1:15">
      <c r="A48" s="278"/>
      <c r="B48" s="279"/>
      <c r="C48" s="279"/>
      <c r="D48" s="280"/>
      <c r="E48" s="279"/>
      <c r="F48" s="279"/>
      <c r="G48" s="279"/>
      <c r="H48" s="279"/>
      <c r="I48" s="430"/>
      <c r="J48" s="431"/>
      <c r="K48" s="431"/>
      <c r="L48" s="431"/>
      <c r="M48" s="432"/>
      <c r="N48" s="432"/>
      <c r="O48" s="433"/>
    </row>
    <row r="49" s="112" customFormat="1" ht="14.25" spans="1:15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215</v>
      </c>
      <c r="K51" s="311"/>
      <c r="L51" s="150" t="s">
        <v>216</v>
      </c>
      <c r="M51" s="150"/>
      <c r="N51" s="150" t="s">
        <v>217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5" sqref="B5:C5"/>
    </sheetView>
  </sheetViews>
  <sheetFormatPr defaultColWidth="10" defaultRowHeight="16.5" customHeight="1"/>
  <cols>
    <col min="1" max="1" width="10.875" style="312" customWidth="1"/>
    <col min="2" max="16384" width="10" style="312"/>
  </cols>
  <sheetData>
    <row r="1" ht="22.5" customHeight="1" spans="1:11">
      <c r="A1" s="313" t="s">
        <v>218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7.25" customHeight="1" spans="1:11">
      <c r="A2" s="314" t="s">
        <v>53</v>
      </c>
      <c r="B2" s="315"/>
      <c r="C2" s="315"/>
      <c r="D2" s="316" t="s">
        <v>55</v>
      </c>
      <c r="E2" s="316"/>
      <c r="F2" s="315"/>
      <c r="G2" s="315"/>
      <c r="H2" s="317" t="s">
        <v>57</v>
      </c>
      <c r="I2" s="392"/>
      <c r="J2" s="392"/>
      <c r="K2" s="393"/>
    </row>
    <row r="3" customHeight="1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4"/>
      <c r="J3" s="394"/>
      <c r="K3" s="395"/>
    </row>
    <row r="4" customHeight="1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6"/>
      <c r="J4" s="366" t="s">
        <v>67</v>
      </c>
      <c r="K4" s="397" t="s">
        <v>68</v>
      </c>
    </row>
    <row r="5" customHeight="1" spans="1:11">
      <c r="A5" s="332" t="s">
        <v>69</v>
      </c>
      <c r="B5" s="326" t="s">
        <v>70</v>
      </c>
      <c r="C5" s="327"/>
      <c r="D5" s="325" t="s">
        <v>71</v>
      </c>
      <c r="E5" s="328"/>
      <c r="F5" s="329" t="s">
        <v>72</v>
      </c>
      <c r="G5" s="330"/>
      <c r="H5" s="331" t="s">
        <v>73</v>
      </c>
      <c r="I5" s="396"/>
      <c r="J5" s="366" t="s">
        <v>67</v>
      </c>
      <c r="K5" s="397" t="s">
        <v>68</v>
      </c>
    </row>
    <row r="6" customHeight="1" spans="1:11">
      <c r="A6" s="325" t="s">
        <v>74</v>
      </c>
      <c r="B6" s="333">
        <v>3</v>
      </c>
      <c r="C6" s="334">
        <v>6</v>
      </c>
      <c r="D6" s="332" t="s">
        <v>75</v>
      </c>
      <c r="E6" s="335"/>
      <c r="F6" s="336" t="s">
        <v>76</v>
      </c>
      <c r="G6" s="337"/>
      <c r="H6" s="331" t="s">
        <v>77</v>
      </c>
      <c r="I6" s="396"/>
      <c r="J6" s="366" t="s">
        <v>67</v>
      </c>
      <c r="K6" s="397" t="s">
        <v>68</v>
      </c>
    </row>
    <row r="7" customHeight="1" spans="1:11">
      <c r="A7" s="325" t="s">
        <v>78</v>
      </c>
      <c r="B7" s="338">
        <v>2400</v>
      </c>
      <c r="C7" s="339"/>
      <c r="D7" s="332" t="s">
        <v>79</v>
      </c>
      <c r="E7" s="340"/>
      <c r="F7" s="336" t="s">
        <v>80</v>
      </c>
      <c r="G7" s="337"/>
      <c r="H7" s="331" t="s">
        <v>81</v>
      </c>
      <c r="I7" s="396"/>
      <c r="J7" s="366" t="s">
        <v>67</v>
      </c>
      <c r="K7" s="397" t="s">
        <v>68</v>
      </c>
    </row>
    <row r="8" customHeight="1" spans="1:11">
      <c r="A8" s="341" t="s">
        <v>82</v>
      </c>
      <c r="B8" s="342"/>
      <c r="C8" s="343"/>
      <c r="D8" s="344" t="s">
        <v>83</v>
      </c>
      <c r="E8" s="345"/>
      <c r="F8" s="346" t="s">
        <v>84</v>
      </c>
      <c r="G8" s="347"/>
      <c r="H8" s="348" t="s">
        <v>85</v>
      </c>
      <c r="I8" s="398"/>
      <c r="J8" s="399" t="s">
        <v>67</v>
      </c>
      <c r="K8" s="400" t="s">
        <v>68</v>
      </c>
    </row>
    <row r="9" customHeight="1" spans="1:11">
      <c r="A9" s="349" t="s">
        <v>219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customHeight="1" spans="1:11">
      <c r="A10" s="350" t="s">
        <v>88</v>
      </c>
      <c r="B10" s="351" t="s">
        <v>89</v>
      </c>
      <c r="C10" s="352" t="s">
        <v>90</v>
      </c>
      <c r="D10" s="353"/>
      <c r="E10" s="354" t="s">
        <v>93</v>
      </c>
      <c r="F10" s="351" t="s">
        <v>89</v>
      </c>
      <c r="G10" s="352" t="s">
        <v>90</v>
      </c>
      <c r="H10" s="351"/>
      <c r="I10" s="354" t="s">
        <v>91</v>
      </c>
      <c r="J10" s="351" t="s">
        <v>89</v>
      </c>
      <c r="K10" s="401" t="s">
        <v>90</v>
      </c>
    </row>
    <row r="11" customHeight="1" spans="1:11">
      <c r="A11" s="332" t="s">
        <v>94</v>
      </c>
      <c r="B11" s="355" t="s">
        <v>89</v>
      </c>
      <c r="C11" s="326" t="s">
        <v>90</v>
      </c>
      <c r="D11" s="340"/>
      <c r="E11" s="335" t="s">
        <v>96</v>
      </c>
      <c r="F11" s="355" t="s">
        <v>89</v>
      </c>
      <c r="G11" s="326" t="s">
        <v>90</v>
      </c>
      <c r="H11" s="355"/>
      <c r="I11" s="335" t="s">
        <v>101</v>
      </c>
      <c r="J11" s="355" t="s">
        <v>89</v>
      </c>
      <c r="K11" s="327" t="s">
        <v>90</v>
      </c>
    </row>
    <row r="12" customHeight="1" spans="1:11">
      <c r="A12" s="344" t="s">
        <v>213</v>
      </c>
      <c r="B12" s="345"/>
      <c r="C12" s="345"/>
      <c r="D12" s="345"/>
      <c r="E12" s="345"/>
      <c r="F12" s="345"/>
      <c r="G12" s="345"/>
      <c r="H12" s="345"/>
      <c r="I12" s="345"/>
      <c r="J12" s="345"/>
      <c r="K12" s="402"/>
    </row>
    <row r="13" customHeight="1" spans="1:11">
      <c r="A13" s="356" t="s">
        <v>220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</row>
    <row r="14" customHeight="1" spans="1:11">
      <c r="A14" s="357" t="s">
        <v>221</v>
      </c>
      <c r="B14" s="358"/>
      <c r="C14" s="358"/>
      <c r="D14" s="358"/>
      <c r="E14" s="358"/>
      <c r="F14" s="358"/>
      <c r="G14" s="358"/>
      <c r="H14" s="358"/>
      <c r="I14" s="403"/>
      <c r="J14" s="403"/>
      <c r="K14" s="404"/>
    </row>
    <row r="15" customHeight="1" spans="1:11">
      <c r="A15" s="359"/>
      <c r="B15" s="360"/>
      <c r="C15" s="360"/>
      <c r="D15" s="361"/>
      <c r="E15" s="362"/>
      <c r="F15" s="360"/>
      <c r="G15" s="360"/>
      <c r="H15" s="361"/>
      <c r="I15" s="405"/>
      <c r="J15" s="406"/>
      <c r="K15" s="407"/>
    </row>
    <row r="16" customHeight="1" spans="1:11">
      <c r="A16" s="363"/>
      <c r="B16" s="364"/>
      <c r="C16" s="364"/>
      <c r="D16" s="364"/>
      <c r="E16" s="364"/>
      <c r="F16" s="364"/>
      <c r="G16" s="364"/>
      <c r="H16" s="364"/>
      <c r="I16" s="364"/>
      <c r="J16" s="364"/>
      <c r="K16" s="408"/>
    </row>
    <row r="17" customHeight="1" spans="1:11">
      <c r="A17" s="356" t="s">
        <v>222</v>
      </c>
      <c r="B17" s="356"/>
      <c r="C17" s="356"/>
      <c r="D17" s="356"/>
      <c r="E17" s="356"/>
      <c r="F17" s="356"/>
      <c r="G17" s="356"/>
      <c r="H17" s="356"/>
      <c r="I17" s="356"/>
      <c r="J17" s="356"/>
      <c r="K17" s="356"/>
    </row>
    <row r="18" customHeight="1" spans="1:11">
      <c r="A18" s="357" t="s">
        <v>223</v>
      </c>
      <c r="B18" s="358"/>
      <c r="C18" s="358"/>
      <c r="D18" s="358"/>
      <c r="E18" s="358"/>
      <c r="F18" s="358"/>
      <c r="G18" s="358"/>
      <c r="H18" s="358"/>
      <c r="I18" s="403"/>
      <c r="J18" s="403"/>
      <c r="K18" s="404"/>
    </row>
    <row r="19" customHeight="1" spans="1:11">
      <c r="A19" s="359"/>
      <c r="B19" s="360"/>
      <c r="C19" s="360"/>
      <c r="D19" s="361"/>
      <c r="E19" s="362"/>
      <c r="F19" s="360"/>
      <c r="G19" s="360"/>
      <c r="H19" s="361"/>
      <c r="I19" s="405"/>
      <c r="J19" s="406"/>
      <c r="K19" s="407"/>
    </row>
    <row r="20" customHeight="1" spans="1:11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408"/>
    </row>
    <row r="21" customHeight="1" spans="1:11">
      <c r="A21" s="365" t="s">
        <v>129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customHeight="1" spans="1:11">
      <c r="A22" s="176" t="s">
        <v>130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131</v>
      </c>
      <c r="B23" s="190"/>
      <c r="C23" s="326" t="s">
        <v>67</v>
      </c>
      <c r="D23" s="326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1" t="s">
        <v>224</v>
      </c>
      <c r="B24" s="366"/>
      <c r="C24" s="366"/>
      <c r="D24" s="366"/>
      <c r="E24" s="366"/>
      <c r="F24" s="366"/>
      <c r="G24" s="366"/>
      <c r="H24" s="366"/>
      <c r="I24" s="366"/>
      <c r="J24" s="366"/>
      <c r="K24" s="397"/>
    </row>
    <row r="25" customHeight="1" spans="1:11">
      <c r="A25" s="367"/>
      <c r="B25" s="368"/>
      <c r="C25" s="368"/>
      <c r="D25" s="368"/>
      <c r="E25" s="368"/>
      <c r="F25" s="368"/>
      <c r="G25" s="368"/>
      <c r="H25" s="368"/>
      <c r="I25" s="368"/>
      <c r="J25" s="368"/>
      <c r="K25" s="409"/>
    </row>
    <row r="26" customHeight="1" spans="1:11">
      <c r="A26" s="349" t="s">
        <v>138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customHeight="1" spans="1:11">
      <c r="A27" s="318" t="s">
        <v>139</v>
      </c>
      <c r="B27" s="352" t="s">
        <v>99</v>
      </c>
      <c r="C27" s="352" t="s">
        <v>100</v>
      </c>
      <c r="D27" s="352" t="s">
        <v>92</v>
      </c>
      <c r="E27" s="319" t="s">
        <v>140</v>
      </c>
      <c r="F27" s="352" t="s">
        <v>99</v>
      </c>
      <c r="G27" s="352" t="s">
        <v>100</v>
      </c>
      <c r="H27" s="352" t="s">
        <v>92</v>
      </c>
      <c r="I27" s="319" t="s">
        <v>141</v>
      </c>
      <c r="J27" s="352" t="s">
        <v>99</v>
      </c>
      <c r="K27" s="401" t="s">
        <v>100</v>
      </c>
    </row>
    <row r="28" customHeight="1" spans="1:11">
      <c r="A28" s="369" t="s">
        <v>91</v>
      </c>
      <c r="B28" s="326" t="s">
        <v>99</v>
      </c>
      <c r="C28" s="326" t="s">
        <v>100</v>
      </c>
      <c r="D28" s="326" t="s">
        <v>92</v>
      </c>
      <c r="E28" s="370" t="s">
        <v>98</v>
      </c>
      <c r="F28" s="326" t="s">
        <v>99</v>
      </c>
      <c r="G28" s="326" t="s">
        <v>100</v>
      </c>
      <c r="H28" s="326" t="s">
        <v>92</v>
      </c>
      <c r="I28" s="370" t="s">
        <v>109</v>
      </c>
      <c r="J28" s="326" t="s">
        <v>99</v>
      </c>
      <c r="K28" s="327" t="s">
        <v>100</v>
      </c>
    </row>
    <row r="29" customHeight="1" spans="1:11">
      <c r="A29" s="325" t="s">
        <v>102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10"/>
    </row>
    <row r="30" customHeight="1" spans="1:11">
      <c r="A30" s="372"/>
      <c r="B30" s="373"/>
      <c r="C30" s="373"/>
      <c r="D30" s="373"/>
      <c r="E30" s="373"/>
      <c r="F30" s="373"/>
      <c r="G30" s="373"/>
      <c r="H30" s="373"/>
      <c r="I30" s="373"/>
      <c r="J30" s="373"/>
      <c r="K30" s="411"/>
    </row>
    <row r="31" customHeight="1" spans="1:11">
      <c r="A31" s="374" t="s">
        <v>225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</row>
    <row r="32" ht="17.25" customHeight="1" spans="1:11">
      <c r="A32" s="375" t="s">
        <v>226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12"/>
    </row>
    <row r="33" ht="17.25" customHeight="1" spans="1:11">
      <c r="A33" s="312" t="s">
        <v>227</v>
      </c>
      <c r="K33" s="413"/>
    </row>
    <row r="34" ht="17.25" customHeight="1" spans="1:11">
      <c r="A34" s="377" t="s">
        <v>228</v>
      </c>
      <c r="B34" s="378"/>
      <c r="C34" s="378"/>
      <c r="D34" s="378"/>
      <c r="E34" s="378"/>
      <c r="F34" s="378"/>
      <c r="G34" s="378"/>
      <c r="H34" s="378"/>
      <c r="I34" s="378"/>
      <c r="J34" s="378"/>
      <c r="K34" s="414"/>
    </row>
    <row r="35" ht="17.25" customHeight="1" spans="1:11">
      <c r="A35" s="377"/>
      <c r="B35" s="378"/>
      <c r="C35" s="378"/>
      <c r="D35" s="378"/>
      <c r="E35" s="378"/>
      <c r="F35" s="378"/>
      <c r="G35" s="378"/>
      <c r="H35" s="378"/>
      <c r="I35" s="378"/>
      <c r="J35" s="378"/>
      <c r="K35" s="414"/>
    </row>
    <row r="36" ht="17.25" customHeight="1" spans="1:11">
      <c r="A36" s="377"/>
      <c r="B36" s="378"/>
      <c r="C36" s="378"/>
      <c r="D36" s="378"/>
      <c r="E36" s="378"/>
      <c r="F36" s="378"/>
      <c r="G36" s="378"/>
      <c r="H36" s="378"/>
      <c r="I36" s="378"/>
      <c r="J36" s="378"/>
      <c r="K36" s="414"/>
    </row>
    <row r="37" ht="17.25" customHeight="1" spans="1:11">
      <c r="A37" s="377"/>
      <c r="B37" s="378"/>
      <c r="C37" s="378"/>
      <c r="D37" s="378"/>
      <c r="E37" s="378"/>
      <c r="F37" s="378"/>
      <c r="G37" s="378"/>
      <c r="H37" s="378"/>
      <c r="I37" s="378"/>
      <c r="J37" s="378"/>
      <c r="K37" s="414"/>
    </row>
    <row r="38" ht="17.25" customHeight="1" spans="1:11">
      <c r="A38" s="377"/>
      <c r="B38" s="378"/>
      <c r="C38" s="378"/>
      <c r="D38" s="378"/>
      <c r="E38" s="378"/>
      <c r="F38" s="378"/>
      <c r="G38" s="378"/>
      <c r="H38" s="378"/>
      <c r="I38" s="378"/>
      <c r="J38" s="378"/>
      <c r="K38" s="414"/>
    </row>
    <row r="39" ht="17.25" customHeight="1" spans="1:11">
      <c r="A39" s="377"/>
      <c r="B39" s="378"/>
      <c r="C39" s="378"/>
      <c r="D39" s="378"/>
      <c r="E39" s="378"/>
      <c r="F39" s="378"/>
      <c r="G39" s="378"/>
      <c r="H39" s="378"/>
      <c r="I39" s="378"/>
      <c r="J39" s="378"/>
      <c r="K39" s="414"/>
    </row>
    <row r="40" ht="17.25" customHeight="1" spans="1:11">
      <c r="A40" s="377"/>
      <c r="B40" s="378"/>
      <c r="C40" s="378"/>
      <c r="D40" s="378"/>
      <c r="E40" s="378"/>
      <c r="F40" s="378"/>
      <c r="G40" s="378"/>
      <c r="H40" s="378"/>
      <c r="I40" s="378"/>
      <c r="J40" s="378"/>
      <c r="K40" s="414"/>
    </row>
    <row r="41" ht="17.25" customHeight="1" spans="1:11">
      <c r="A41" s="377"/>
      <c r="B41" s="378"/>
      <c r="C41" s="378"/>
      <c r="D41" s="378"/>
      <c r="E41" s="378"/>
      <c r="F41" s="378"/>
      <c r="G41" s="378"/>
      <c r="H41" s="378"/>
      <c r="I41" s="378"/>
      <c r="J41" s="378"/>
      <c r="K41" s="414"/>
    </row>
    <row r="42" ht="17.25" customHeight="1" spans="1:11">
      <c r="A42" s="377"/>
      <c r="B42" s="378"/>
      <c r="C42" s="378"/>
      <c r="D42" s="378"/>
      <c r="E42" s="378"/>
      <c r="F42" s="378"/>
      <c r="G42" s="378"/>
      <c r="H42" s="378"/>
      <c r="I42" s="378"/>
      <c r="J42" s="378"/>
      <c r="K42" s="414"/>
    </row>
    <row r="43" ht="17.25" customHeight="1" spans="1:11">
      <c r="A43" s="372" t="s">
        <v>137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11"/>
    </row>
    <row r="44" customHeight="1" spans="1:11">
      <c r="A44" s="374" t="s">
        <v>229</v>
      </c>
      <c r="B44" s="374"/>
      <c r="C44" s="374"/>
      <c r="D44" s="374"/>
      <c r="E44" s="374"/>
      <c r="F44" s="374"/>
      <c r="G44" s="374"/>
      <c r="H44" s="374"/>
      <c r="I44" s="374"/>
      <c r="J44" s="374"/>
      <c r="K44" s="415"/>
    </row>
    <row r="45" ht="18" customHeight="1" spans="1:11">
      <c r="A45" s="379" t="s">
        <v>213</v>
      </c>
      <c r="B45" s="380"/>
      <c r="C45" s="380"/>
      <c r="D45" s="380"/>
      <c r="E45" s="380"/>
      <c r="F45" s="380"/>
      <c r="G45" s="380"/>
      <c r="H45" s="380"/>
      <c r="I45" s="380"/>
      <c r="J45" s="380"/>
      <c r="K45" s="416"/>
    </row>
    <row r="46" ht="18" customHeight="1" spans="1:11">
      <c r="A46" s="379"/>
      <c r="B46" s="380"/>
      <c r="C46" s="380"/>
      <c r="D46" s="380"/>
      <c r="E46" s="380"/>
      <c r="F46" s="380"/>
      <c r="G46" s="380"/>
      <c r="H46" s="380"/>
      <c r="I46" s="380"/>
      <c r="J46" s="380"/>
      <c r="K46" s="416"/>
    </row>
    <row r="47" ht="18" customHeight="1" spans="1:11">
      <c r="A47" s="367"/>
      <c r="B47" s="368"/>
      <c r="C47" s="368"/>
      <c r="D47" s="368"/>
      <c r="E47" s="368"/>
      <c r="F47" s="368"/>
      <c r="G47" s="368"/>
      <c r="H47" s="368"/>
      <c r="I47" s="368"/>
      <c r="J47" s="368"/>
      <c r="K47" s="409"/>
    </row>
    <row r="48" ht="21" customHeight="1" spans="1:11">
      <c r="A48" s="381" t="s">
        <v>143</v>
      </c>
      <c r="B48" s="382" t="s">
        <v>144</v>
      </c>
      <c r="C48" s="382"/>
      <c r="D48" s="383" t="s">
        <v>145</v>
      </c>
      <c r="E48" s="195" t="s">
        <v>146</v>
      </c>
      <c r="F48" s="383" t="s">
        <v>147</v>
      </c>
      <c r="G48" s="384">
        <v>45056</v>
      </c>
      <c r="H48" s="385" t="s">
        <v>148</v>
      </c>
      <c r="I48" s="385"/>
      <c r="J48" s="382" t="s">
        <v>149</v>
      </c>
      <c r="K48" s="417"/>
    </row>
    <row r="49" customHeight="1" spans="1:11">
      <c r="A49" s="386" t="s">
        <v>150</v>
      </c>
      <c r="B49" s="387"/>
      <c r="C49" s="387"/>
      <c r="D49" s="387"/>
      <c r="E49" s="387"/>
      <c r="F49" s="387"/>
      <c r="G49" s="387"/>
      <c r="H49" s="387"/>
      <c r="I49" s="387"/>
      <c r="J49" s="387"/>
      <c r="K49" s="418"/>
    </row>
    <row r="50" customHeight="1" spans="1:11">
      <c r="A50" s="388"/>
      <c r="B50" s="389"/>
      <c r="C50" s="389"/>
      <c r="D50" s="389"/>
      <c r="E50" s="389"/>
      <c r="F50" s="389"/>
      <c r="G50" s="389"/>
      <c r="H50" s="389"/>
      <c r="I50" s="389"/>
      <c r="J50" s="389"/>
      <c r="K50" s="419"/>
    </row>
    <row r="51" customHeight="1" spans="1:11">
      <c r="A51" s="390"/>
      <c r="B51" s="391"/>
      <c r="C51" s="391"/>
      <c r="D51" s="391"/>
      <c r="E51" s="391"/>
      <c r="F51" s="391"/>
      <c r="G51" s="391"/>
      <c r="H51" s="391"/>
      <c r="I51" s="391"/>
      <c r="J51" s="391"/>
      <c r="K51" s="420"/>
    </row>
    <row r="52" ht="21" customHeight="1" spans="1:11">
      <c r="A52" s="381" t="s">
        <v>143</v>
      </c>
      <c r="B52" s="382" t="s">
        <v>144</v>
      </c>
      <c r="C52" s="382"/>
      <c r="D52" s="383" t="s">
        <v>145</v>
      </c>
      <c r="E52" s="383"/>
      <c r="F52" s="383" t="s">
        <v>147</v>
      </c>
      <c r="G52" s="383"/>
      <c r="H52" s="385" t="s">
        <v>148</v>
      </c>
      <c r="I52" s="385"/>
      <c r="J52" s="421"/>
      <c r="K52" s="42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E2" sqref="E2:H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1" t="s">
        <v>152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3"/>
      <c r="J2" s="304" t="s">
        <v>57</v>
      </c>
      <c r="K2" s="117" t="s">
        <v>154</v>
      </c>
      <c r="L2" s="117"/>
      <c r="M2" s="117"/>
      <c r="N2" s="117"/>
      <c r="O2" s="117"/>
      <c r="P2" s="305"/>
    </row>
    <row r="3" s="112" customFormat="1" ht="16" customHeight="1" spans="1:16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157"/>
      <c r="P3" s="306"/>
    </row>
    <row r="4" s="112" customFormat="1" ht="16" customHeight="1" spans="1:16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124</v>
      </c>
      <c r="K4" s="160" t="s">
        <v>125</v>
      </c>
      <c r="L4" s="160" t="s">
        <v>126</v>
      </c>
      <c r="M4" s="160" t="s">
        <v>124</v>
      </c>
      <c r="N4" s="160" t="s">
        <v>125</v>
      </c>
      <c r="O4" s="160" t="s">
        <v>126</v>
      </c>
      <c r="P4" s="160"/>
    </row>
    <row r="5" s="112" customFormat="1" ht="16" customHeight="1" spans="1:16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6"/>
      <c r="J5" s="307" t="s">
        <v>230</v>
      </c>
      <c r="K5" s="267" t="s">
        <v>231</v>
      </c>
      <c r="L5" s="267" t="s">
        <v>232</v>
      </c>
      <c r="M5" s="267" t="s">
        <v>233</v>
      </c>
      <c r="N5" s="267" t="s">
        <v>234</v>
      </c>
      <c r="O5" s="267" t="s">
        <v>235</v>
      </c>
      <c r="P5" s="308"/>
    </row>
    <row r="6" s="112" customFormat="1" ht="16" customHeight="1" spans="1:16">
      <c r="A6" s="252" t="s">
        <v>166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>
        <f t="shared" ref="H6:H8" si="5">G6+1</f>
        <v>82</v>
      </c>
      <c r="I6" s="146"/>
      <c r="J6" s="144" t="s">
        <v>236</v>
      </c>
      <c r="K6" s="144" t="s">
        <v>237</v>
      </c>
      <c r="L6" s="144" t="s">
        <v>238</v>
      </c>
      <c r="M6" s="144" t="s">
        <v>239</v>
      </c>
      <c r="N6" s="144" t="s">
        <v>240</v>
      </c>
      <c r="O6" s="144" t="s">
        <v>241</v>
      </c>
      <c r="P6" s="144"/>
    </row>
    <row r="7" s="112" customFormat="1" ht="16" customHeight="1" spans="1:16">
      <c r="A7" s="255" t="s">
        <v>169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242</v>
      </c>
      <c r="K7" s="144" t="s">
        <v>243</v>
      </c>
      <c r="L7" s="144" t="s">
        <v>244</v>
      </c>
      <c r="M7" s="144" t="s">
        <v>238</v>
      </c>
      <c r="N7" s="144" t="s">
        <v>245</v>
      </c>
      <c r="O7" s="144" t="s">
        <v>201</v>
      </c>
      <c r="P7" s="144"/>
    </row>
    <row r="8" s="112" customFormat="1" ht="16" customHeight="1" spans="1:16">
      <c r="A8" s="255" t="s">
        <v>172</v>
      </c>
      <c r="B8" s="256">
        <f t="shared" si="0"/>
        <v>65.5</v>
      </c>
      <c r="C8" s="256">
        <f t="shared" si="1"/>
        <v>66.5</v>
      </c>
      <c r="D8" s="254">
        <v>68.5</v>
      </c>
      <c r="E8" s="256">
        <f t="shared" si="2"/>
        <v>70.5</v>
      </c>
      <c r="F8" s="256">
        <f t="shared" si="3"/>
        <v>72.5</v>
      </c>
      <c r="G8" s="256">
        <f t="shared" si="4"/>
        <v>73.5</v>
      </c>
      <c r="H8" s="256">
        <f t="shared" si="5"/>
        <v>74.5</v>
      </c>
      <c r="I8" s="146"/>
      <c r="J8" s="144" t="s">
        <v>242</v>
      </c>
      <c r="K8" s="144" t="s">
        <v>246</v>
      </c>
      <c r="L8" s="144" t="s">
        <v>186</v>
      </c>
      <c r="M8" s="144" t="s">
        <v>238</v>
      </c>
      <c r="N8" s="144" t="s">
        <v>173</v>
      </c>
      <c r="O8" s="144" t="s">
        <v>168</v>
      </c>
      <c r="P8" s="144"/>
    </row>
    <row r="9" s="112" customFormat="1" ht="16" customHeight="1" spans="1:16">
      <c r="A9" s="255" t="s">
        <v>174</v>
      </c>
      <c r="B9" s="253">
        <f t="shared" ref="B9:B11" si="6">C9-4</f>
        <v>116</v>
      </c>
      <c r="C9" s="253">
        <f t="shared" ref="C9:C11" si="7">D9-4</f>
        <v>120</v>
      </c>
      <c r="D9" s="254">
        <v>124</v>
      </c>
      <c r="E9" s="253">
        <f t="shared" ref="E9:E11" si="8">D9+4</f>
        <v>128</v>
      </c>
      <c r="F9" s="253">
        <f>E9+4</f>
        <v>132</v>
      </c>
      <c r="G9" s="253">
        <f t="shared" ref="G9:G11" si="9">F9+6</f>
        <v>138</v>
      </c>
      <c r="H9" s="253">
        <f>G9+6</f>
        <v>144</v>
      </c>
      <c r="I9" s="146"/>
      <c r="J9" s="144" t="s">
        <v>182</v>
      </c>
      <c r="K9" s="144" t="s">
        <v>247</v>
      </c>
      <c r="L9" s="144" t="s">
        <v>167</v>
      </c>
      <c r="M9" s="144" t="s">
        <v>168</v>
      </c>
      <c r="N9" s="144" t="s">
        <v>167</v>
      </c>
      <c r="O9" s="144" t="s">
        <v>243</v>
      </c>
      <c r="P9" s="144"/>
    </row>
    <row r="10" s="112" customFormat="1" ht="16" customHeight="1" spans="1:16">
      <c r="A10" s="255" t="s">
        <v>177</v>
      </c>
      <c r="B10" s="253">
        <f t="shared" si="6"/>
        <v>110</v>
      </c>
      <c r="C10" s="253">
        <f t="shared" si="7"/>
        <v>114</v>
      </c>
      <c r="D10" s="254" t="s">
        <v>178</v>
      </c>
      <c r="E10" s="253">
        <f t="shared" si="8"/>
        <v>122</v>
      </c>
      <c r="F10" s="253">
        <f>E10+5</f>
        <v>127</v>
      </c>
      <c r="G10" s="253">
        <f t="shared" si="9"/>
        <v>133</v>
      </c>
      <c r="H10" s="253">
        <f>G10+7</f>
        <v>140</v>
      </c>
      <c r="I10" s="146"/>
      <c r="J10" s="144" t="s">
        <v>248</v>
      </c>
      <c r="K10" s="144" t="s">
        <v>180</v>
      </c>
      <c r="L10" s="144" t="s">
        <v>182</v>
      </c>
      <c r="M10" s="144" t="s">
        <v>249</v>
      </c>
      <c r="N10" s="144" t="s">
        <v>250</v>
      </c>
      <c r="O10" s="144" t="s">
        <v>251</v>
      </c>
      <c r="P10" s="144"/>
    </row>
    <row r="11" s="112" customFormat="1" ht="16" customHeight="1" spans="1:16">
      <c r="A11" s="255" t="s">
        <v>181</v>
      </c>
      <c r="B11" s="253">
        <f t="shared" si="6"/>
        <v>110</v>
      </c>
      <c r="C11" s="253">
        <f t="shared" si="7"/>
        <v>114</v>
      </c>
      <c r="D11" s="257" t="s">
        <v>178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6"/>
      <c r="J11" s="144" t="s">
        <v>252</v>
      </c>
      <c r="K11" s="144" t="s">
        <v>253</v>
      </c>
      <c r="L11" s="144" t="s">
        <v>173</v>
      </c>
      <c r="M11" s="144" t="s">
        <v>254</v>
      </c>
      <c r="N11" s="144" t="s">
        <v>255</v>
      </c>
      <c r="O11" s="144" t="s">
        <v>173</v>
      </c>
      <c r="P11" s="144"/>
    </row>
    <row r="12" s="112" customFormat="1" ht="16" customHeight="1" spans="1:16">
      <c r="A12" s="258" t="s">
        <v>185</v>
      </c>
      <c r="B12" s="256">
        <f>C12-1.2</f>
        <v>47.6</v>
      </c>
      <c r="C12" s="256">
        <f>D12-1.2</f>
        <v>48.8</v>
      </c>
      <c r="D12" s="254">
        <v>50</v>
      </c>
      <c r="E12" s="256">
        <f>D12+1.2</f>
        <v>51.2</v>
      </c>
      <c r="F12" s="256">
        <f>E12+1.2</f>
        <v>52.4</v>
      </c>
      <c r="G12" s="256">
        <f>F12+1.4</f>
        <v>53.8</v>
      </c>
      <c r="H12" s="256">
        <f>G12+1.4</f>
        <v>55.2</v>
      </c>
      <c r="I12" s="146"/>
      <c r="J12" s="144" t="s">
        <v>186</v>
      </c>
      <c r="K12" s="144" t="s">
        <v>187</v>
      </c>
      <c r="L12" s="144" t="s">
        <v>188</v>
      </c>
      <c r="M12" s="144" t="s">
        <v>256</v>
      </c>
      <c r="N12" s="144" t="s">
        <v>257</v>
      </c>
      <c r="O12" s="144" t="s">
        <v>258</v>
      </c>
      <c r="P12" s="144"/>
    </row>
    <row r="13" s="112" customFormat="1" ht="16" customHeight="1" spans="1:16">
      <c r="A13" s="258" t="s">
        <v>189</v>
      </c>
      <c r="B13" s="256">
        <f>C13-0.6</f>
        <v>63.7</v>
      </c>
      <c r="C13" s="256">
        <f>D13-1.2</f>
        <v>64.3</v>
      </c>
      <c r="D13" s="254">
        <v>65.5</v>
      </c>
      <c r="E13" s="256">
        <f>D13+1.2</f>
        <v>66.7</v>
      </c>
      <c r="F13" s="256">
        <f>E13+1.2</f>
        <v>67.9</v>
      </c>
      <c r="G13" s="256">
        <f>F13+0.6</f>
        <v>68.5</v>
      </c>
      <c r="H13" s="256">
        <f>G13+0.6</f>
        <v>69.1</v>
      </c>
      <c r="I13" s="146"/>
      <c r="J13" s="144" t="s">
        <v>244</v>
      </c>
      <c r="K13" s="144" t="s">
        <v>243</v>
      </c>
      <c r="L13" s="144" t="s">
        <v>190</v>
      </c>
      <c r="M13" s="144" t="s">
        <v>186</v>
      </c>
      <c r="N13" s="144" t="s">
        <v>259</v>
      </c>
      <c r="O13" s="144" t="s">
        <v>254</v>
      </c>
      <c r="P13" s="144"/>
    </row>
    <row r="14" s="112" customFormat="1" ht="16" customHeight="1" spans="1:16">
      <c r="A14" s="259" t="s">
        <v>191</v>
      </c>
      <c r="B14" s="256">
        <f>C14-0.8</f>
        <v>23.4</v>
      </c>
      <c r="C14" s="256">
        <f>D14-0.8</f>
        <v>24.2</v>
      </c>
      <c r="D14" s="254">
        <v>25</v>
      </c>
      <c r="E14" s="256">
        <f>D14+0.8</f>
        <v>25.8</v>
      </c>
      <c r="F14" s="256">
        <f>E14+0.8</f>
        <v>26.6</v>
      </c>
      <c r="G14" s="256">
        <f>F14+1.3</f>
        <v>27.9</v>
      </c>
      <c r="H14" s="256">
        <f>G14+1.3</f>
        <v>29.2</v>
      </c>
      <c r="I14" s="146"/>
      <c r="J14" s="144" t="s">
        <v>192</v>
      </c>
      <c r="K14" s="144" t="s">
        <v>168</v>
      </c>
      <c r="L14" s="144" t="s">
        <v>168</v>
      </c>
      <c r="M14" s="144" t="s">
        <v>173</v>
      </c>
      <c r="N14" s="144" t="s">
        <v>173</v>
      </c>
      <c r="O14" s="144" t="s">
        <v>168</v>
      </c>
      <c r="P14" s="144"/>
    </row>
    <row r="15" s="112" customFormat="1" ht="16" customHeight="1" spans="1:16">
      <c r="A15" s="255" t="s">
        <v>193</v>
      </c>
      <c r="B15" s="253">
        <f>C15-0.7</f>
        <v>20.1</v>
      </c>
      <c r="C15" s="253">
        <f>D15-0.7</f>
        <v>20.8</v>
      </c>
      <c r="D15" s="257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254</v>
      </c>
      <c r="P15" s="144"/>
    </row>
    <row r="16" s="112" customFormat="1" ht="16" customHeight="1" spans="1:16">
      <c r="A16" s="255" t="s">
        <v>194</v>
      </c>
      <c r="B16" s="253">
        <f t="shared" ref="B16:B21" si="10">C16-0.5</f>
        <v>14</v>
      </c>
      <c r="C16" s="253">
        <f t="shared" ref="C16:C21" si="11">D16-0.5</f>
        <v>14.5</v>
      </c>
      <c r="D16" s="260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5" t="s">
        <v>195</v>
      </c>
      <c r="B17" s="253">
        <f>C17</f>
        <v>10.5</v>
      </c>
      <c r="C17" s="253">
        <f>D17</f>
        <v>10.5</v>
      </c>
      <c r="D17" s="261">
        <v>10.5</v>
      </c>
      <c r="E17" s="253">
        <f t="shared" ref="E17:H17" si="12">D17</f>
        <v>10.5</v>
      </c>
      <c r="F17" s="253">
        <f t="shared" si="12"/>
        <v>10.5</v>
      </c>
      <c r="G17" s="253">
        <f t="shared" si="12"/>
        <v>10.5</v>
      </c>
      <c r="H17" s="253">
        <f t="shared" si="12"/>
        <v>10.5</v>
      </c>
      <c r="I17" s="146"/>
      <c r="J17" s="144" t="s">
        <v>260</v>
      </c>
      <c r="K17" s="144" t="s">
        <v>183</v>
      </c>
      <c r="L17" s="144" t="s">
        <v>261</v>
      </c>
      <c r="M17" s="144" t="s">
        <v>196</v>
      </c>
      <c r="N17" s="144" t="s">
        <v>262</v>
      </c>
      <c r="O17" s="144" t="s">
        <v>253</v>
      </c>
      <c r="P17" s="144"/>
    </row>
    <row r="18" s="112" customFormat="1" ht="16" customHeight="1" spans="1:16">
      <c r="A18" s="255" t="s">
        <v>199</v>
      </c>
      <c r="B18" s="262">
        <f>C18-1</f>
        <v>57</v>
      </c>
      <c r="C18" s="262">
        <f t="shared" ref="C18:C22" si="13">D18-1</f>
        <v>58</v>
      </c>
      <c r="D18" s="261">
        <v>59</v>
      </c>
      <c r="E18" s="262">
        <f>D18+1</f>
        <v>60</v>
      </c>
      <c r="F18" s="262">
        <f t="shared" ref="F18:F23" si="14">E18+1</f>
        <v>61</v>
      </c>
      <c r="G18" s="262">
        <f>F18+1.5</f>
        <v>62.5</v>
      </c>
      <c r="H18" s="262">
        <f>G18+1.5</f>
        <v>64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5" t="s">
        <v>200</v>
      </c>
      <c r="B19" s="262">
        <f>C19-1</f>
        <v>55</v>
      </c>
      <c r="C19" s="262">
        <f t="shared" si="13"/>
        <v>56</v>
      </c>
      <c r="D19" s="261">
        <v>57</v>
      </c>
      <c r="E19" s="262">
        <f>D19+1</f>
        <v>58</v>
      </c>
      <c r="F19" s="262">
        <f t="shared" si="14"/>
        <v>59</v>
      </c>
      <c r="G19" s="262">
        <f>F19+1.5</f>
        <v>60.5</v>
      </c>
      <c r="H19" s="262">
        <f>G19+1.5</f>
        <v>62</v>
      </c>
      <c r="I19" s="146"/>
      <c r="J19" s="144" t="s">
        <v>249</v>
      </c>
      <c r="K19" s="144" t="s">
        <v>263</v>
      </c>
      <c r="L19" s="144" t="s">
        <v>243</v>
      </c>
      <c r="M19" s="144" t="s">
        <v>173</v>
      </c>
      <c r="N19" s="144" t="s">
        <v>167</v>
      </c>
      <c r="O19" s="144" t="s">
        <v>243</v>
      </c>
      <c r="P19" s="144"/>
    </row>
    <row r="20" s="112" customFormat="1" ht="16" customHeight="1" spans="1:16">
      <c r="A20" s="255" t="s">
        <v>202</v>
      </c>
      <c r="B20" s="262">
        <f t="shared" si="10"/>
        <v>36</v>
      </c>
      <c r="C20" s="262">
        <f t="shared" si="11"/>
        <v>36.5</v>
      </c>
      <c r="D20" s="261">
        <v>37</v>
      </c>
      <c r="E20" s="262">
        <f t="shared" ref="E20:G20" si="15">D20+0.5</f>
        <v>37.5</v>
      </c>
      <c r="F20" s="262">
        <f t="shared" si="15"/>
        <v>38</v>
      </c>
      <c r="G20" s="262">
        <f t="shared" si="15"/>
        <v>38.5</v>
      </c>
      <c r="H20" s="262">
        <f t="shared" ref="H20:H23" si="16">G20</f>
        <v>38.5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255" t="s">
        <v>203</v>
      </c>
      <c r="B21" s="262">
        <f t="shared" si="10"/>
        <v>25</v>
      </c>
      <c r="C21" s="262">
        <f t="shared" si="11"/>
        <v>25.5</v>
      </c>
      <c r="D21" s="261">
        <v>26</v>
      </c>
      <c r="E21" s="262">
        <f>D21+0.5</f>
        <v>26.5</v>
      </c>
      <c r="F21" s="262">
        <f>E21+0.5</f>
        <v>27</v>
      </c>
      <c r="G21" s="263">
        <f>F21+0.75</f>
        <v>27.75</v>
      </c>
      <c r="H21" s="263">
        <f t="shared" si="16"/>
        <v>27.75</v>
      </c>
      <c r="I21" s="146"/>
      <c r="J21" s="144" t="s">
        <v>197</v>
      </c>
      <c r="K21" s="144" t="s">
        <v>183</v>
      </c>
      <c r="L21" s="144" t="s">
        <v>204</v>
      </c>
      <c r="M21" s="144" t="s">
        <v>264</v>
      </c>
      <c r="N21" s="144" t="s">
        <v>264</v>
      </c>
      <c r="O21" s="144" t="s">
        <v>182</v>
      </c>
      <c r="P21" s="144"/>
    </row>
    <row r="22" s="112" customFormat="1" ht="16" customHeight="1" spans="1:16">
      <c r="A22" s="255" t="s">
        <v>205</v>
      </c>
      <c r="B22" s="253">
        <f>C22</f>
        <v>17</v>
      </c>
      <c r="C22" s="253">
        <f t="shared" si="13"/>
        <v>17</v>
      </c>
      <c r="D22" s="261">
        <v>18</v>
      </c>
      <c r="E22" s="253">
        <f>D22</f>
        <v>18</v>
      </c>
      <c r="F22" s="253">
        <f>E22+1.5</f>
        <v>19.5</v>
      </c>
      <c r="G22" s="253">
        <f>F22</f>
        <v>19.5</v>
      </c>
      <c r="H22" s="253">
        <f t="shared" si="16"/>
        <v>19.5</v>
      </c>
      <c r="I22" s="146"/>
      <c r="J22" s="144" t="s">
        <v>186</v>
      </c>
      <c r="K22" s="144" t="s">
        <v>186</v>
      </c>
      <c r="L22" s="144" t="s">
        <v>186</v>
      </c>
      <c r="M22" s="144" t="s">
        <v>186</v>
      </c>
      <c r="N22" s="144" t="s">
        <v>186</v>
      </c>
      <c r="O22" s="144" t="s">
        <v>186</v>
      </c>
      <c r="P22" s="144"/>
    </row>
    <row r="23" s="112" customFormat="1" ht="16" customHeight="1" spans="1:16">
      <c r="A23" s="255" t="s">
        <v>206</v>
      </c>
      <c r="B23" s="264">
        <f>C23</f>
        <v>15.5</v>
      </c>
      <c r="C23" s="264">
        <f>D23-0.5</f>
        <v>15.5</v>
      </c>
      <c r="D23" s="261">
        <v>16</v>
      </c>
      <c r="E23" s="264">
        <f>D23</f>
        <v>16</v>
      </c>
      <c r="F23" s="264">
        <f t="shared" si="14"/>
        <v>17</v>
      </c>
      <c r="G23" s="264">
        <f>F23</f>
        <v>17</v>
      </c>
      <c r="H23" s="264">
        <f t="shared" si="16"/>
        <v>17</v>
      </c>
      <c r="I23" s="146"/>
      <c r="J23" s="144" t="s">
        <v>186</v>
      </c>
      <c r="K23" s="144" t="s">
        <v>186</v>
      </c>
      <c r="L23" s="144" t="s">
        <v>186</v>
      </c>
      <c r="M23" s="144" t="s">
        <v>186</v>
      </c>
      <c r="N23" s="144" t="s">
        <v>186</v>
      </c>
      <c r="O23" s="144" t="s">
        <v>186</v>
      </c>
      <c r="P23" s="144"/>
    </row>
    <row r="24" s="112" customFormat="1" ht="16" customHeight="1" spans="1:16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146"/>
      <c r="J28" s="160" t="s">
        <v>124</v>
      </c>
      <c r="K28" s="160" t="s">
        <v>125</v>
      </c>
      <c r="L28" s="160" t="s">
        <v>126</v>
      </c>
      <c r="M28" s="160" t="s">
        <v>124</v>
      </c>
      <c r="N28" s="160" t="s">
        <v>125</v>
      </c>
      <c r="O28" s="160" t="s">
        <v>126</v>
      </c>
      <c r="P28" s="160"/>
    </row>
    <row r="29" s="112" customFormat="1" ht="16" customHeight="1" spans="1:16">
      <c r="A29" s="119"/>
      <c r="B29" s="251" t="s">
        <v>158</v>
      </c>
      <c r="C29" s="251" t="s">
        <v>159</v>
      </c>
      <c r="D29" s="251" t="s">
        <v>160</v>
      </c>
      <c r="E29" s="251" t="s">
        <v>161</v>
      </c>
      <c r="F29" s="251" t="s">
        <v>162</v>
      </c>
      <c r="G29" s="251" t="s">
        <v>163</v>
      </c>
      <c r="H29" s="251" t="s">
        <v>164</v>
      </c>
      <c r="I29" s="146"/>
      <c r="J29" s="307" t="s">
        <v>230</v>
      </c>
      <c r="K29" s="267" t="s">
        <v>231</v>
      </c>
      <c r="L29" s="267" t="s">
        <v>232</v>
      </c>
      <c r="M29" s="267" t="s">
        <v>233</v>
      </c>
      <c r="N29" s="267" t="s">
        <v>234</v>
      </c>
      <c r="O29" s="267" t="s">
        <v>235</v>
      </c>
      <c r="P29" s="267"/>
    </row>
    <row r="30" s="112" customFormat="1" ht="16" customHeight="1" spans="1:16">
      <c r="A30" s="252" t="s">
        <v>166</v>
      </c>
      <c r="B30" s="271">
        <f>C30-1</f>
        <v>68</v>
      </c>
      <c r="C30" s="271">
        <f>D30-2</f>
        <v>69</v>
      </c>
      <c r="D30" s="272">
        <v>71</v>
      </c>
      <c r="E30" s="271">
        <f>D30+2</f>
        <v>73</v>
      </c>
      <c r="F30" s="271">
        <f>E30+2</f>
        <v>75</v>
      </c>
      <c r="G30" s="271">
        <f>F30+1</f>
        <v>76</v>
      </c>
      <c r="H30" s="271">
        <f>G30+1</f>
        <v>77</v>
      </c>
      <c r="I30" s="146"/>
      <c r="J30" s="144" t="s">
        <v>260</v>
      </c>
      <c r="K30" s="144" t="s">
        <v>183</v>
      </c>
      <c r="L30" s="144" t="s">
        <v>261</v>
      </c>
      <c r="M30" s="144" t="s">
        <v>196</v>
      </c>
      <c r="N30" s="144" t="s">
        <v>262</v>
      </c>
      <c r="O30" s="144" t="s">
        <v>253</v>
      </c>
      <c r="P30" s="144"/>
    </row>
    <row r="31" s="112" customFormat="1" ht="16" customHeight="1" spans="1:16">
      <c r="A31" s="255" t="s">
        <v>169</v>
      </c>
      <c r="B31" s="253">
        <f>C31-1</f>
        <v>65</v>
      </c>
      <c r="C31" s="253">
        <f>D31-2</f>
        <v>66</v>
      </c>
      <c r="D31" s="254">
        <v>68</v>
      </c>
      <c r="E31" s="253">
        <f>D31+2</f>
        <v>70</v>
      </c>
      <c r="F31" s="253">
        <f>E31+2</f>
        <v>72</v>
      </c>
      <c r="G31" s="253">
        <f>F31+1</f>
        <v>73</v>
      </c>
      <c r="H31" s="253">
        <f>G31+1</f>
        <v>74</v>
      </c>
      <c r="I31" s="146"/>
      <c r="J31" s="144" t="s">
        <v>182</v>
      </c>
      <c r="K31" s="144" t="s">
        <v>204</v>
      </c>
      <c r="L31" s="144" t="s">
        <v>167</v>
      </c>
      <c r="M31" s="144" t="s">
        <v>173</v>
      </c>
      <c r="N31" s="144" t="s">
        <v>167</v>
      </c>
      <c r="O31" s="144" t="s">
        <v>243</v>
      </c>
      <c r="P31" s="144"/>
    </row>
    <row r="32" s="112" customFormat="1" ht="16" customHeight="1" spans="1:16">
      <c r="A32" s="255" t="s">
        <v>174</v>
      </c>
      <c r="B32" s="253">
        <f t="shared" ref="B32:B34" si="17">C32-4</f>
        <v>104</v>
      </c>
      <c r="C32" s="253">
        <f t="shared" ref="C32:C34" si="18">D32-4</f>
        <v>108</v>
      </c>
      <c r="D32" s="254" t="s">
        <v>208</v>
      </c>
      <c r="E32" s="253">
        <f t="shared" ref="E32:E34" si="19">D32+4</f>
        <v>116</v>
      </c>
      <c r="F32" s="253">
        <f>E32+4</f>
        <v>120</v>
      </c>
      <c r="G32" s="253">
        <f t="shared" ref="G32:G34" si="20">F32+6</f>
        <v>126</v>
      </c>
      <c r="H32" s="253">
        <f>G32+6</f>
        <v>132</v>
      </c>
      <c r="I32" s="146"/>
      <c r="J32" s="144" t="s">
        <v>265</v>
      </c>
      <c r="K32" s="144" t="s">
        <v>180</v>
      </c>
      <c r="L32" s="144" t="s">
        <v>242</v>
      </c>
      <c r="M32" s="144" t="s">
        <v>249</v>
      </c>
      <c r="N32" s="144" t="s">
        <v>266</v>
      </c>
      <c r="O32" s="144" t="s">
        <v>251</v>
      </c>
      <c r="P32" s="144"/>
    </row>
    <row r="33" s="112" customFormat="1" ht="16" customHeight="1" spans="1:16">
      <c r="A33" s="255" t="s">
        <v>177</v>
      </c>
      <c r="B33" s="253">
        <f t="shared" si="17"/>
        <v>100</v>
      </c>
      <c r="C33" s="253">
        <f t="shared" si="18"/>
        <v>104</v>
      </c>
      <c r="D33" s="254" t="s">
        <v>209</v>
      </c>
      <c r="E33" s="253">
        <f t="shared" si="19"/>
        <v>112</v>
      </c>
      <c r="F33" s="253">
        <f>E33+5</f>
        <v>117</v>
      </c>
      <c r="G33" s="253">
        <f t="shared" si="20"/>
        <v>123</v>
      </c>
      <c r="H33" s="253">
        <f>G33+7</f>
        <v>130</v>
      </c>
      <c r="I33" s="146"/>
      <c r="J33" s="144" t="s">
        <v>252</v>
      </c>
      <c r="K33" s="144" t="s">
        <v>253</v>
      </c>
      <c r="L33" s="144" t="s">
        <v>168</v>
      </c>
      <c r="M33" s="144" t="s">
        <v>254</v>
      </c>
      <c r="N33" s="144" t="s">
        <v>255</v>
      </c>
      <c r="O33" s="144" t="s">
        <v>173</v>
      </c>
      <c r="P33" s="144"/>
    </row>
    <row r="34" s="112" customFormat="1" ht="16" customHeight="1" spans="1:16">
      <c r="A34" s="255" t="s">
        <v>181</v>
      </c>
      <c r="B34" s="253">
        <f t="shared" si="17"/>
        <v>100</v>
      </c>
      <c r="C34" s="253">
        <f t="shared" si="18"/>
        <v>104</v>
      </c>
      <c r="D34" s="257" t="s">
        <v>209</v>
      </c>
      <c r="E34" s="253">
        <f t="shared" si="19"/>
        <v>112</v>
      </c>
      <c r="F34" s="253">
        <f>E34+5</f>
        <v>117</v>
      </c>
      <c r="G34" s="253">
        <f t="shared" si="20"/>
        <v>123</v>
      </c>
      <c r="H34" s="253">
        <f>G34+7</f>
        <v>130</v>
      </c>
      <c r="I34" s="146"/>
      <c r="J34" s="144" t="s">
        <v>186</v>
      </c>
      <c r="K34" s="144" t="s">
        <v>187</v>
      </c>
      <c r="L34" s="144" t="s">
        <v>188</v>
      </c>
      <c r="M34" s="144" t="s">
        <v>256</v>
      </c>
      <c r="N34" s="144" t="s">
        <v>257</v>
      </c>
      <c r="O34" s="144" t="s">
        <v>258</v>
      </c>
      <c r="P34" s="144"/>
    </row>
    <row r="35" s="112" customFormat="1" ht="16" customHeight="1" spans="1:16">
      <c r="A35" s="273" t="s">
        <v>185</v>
      </c>
      <c r="B35" s="271">
        <f>C35-1.2</f>
        <v>44.6</v>
      </c>
      <c r="C35" s="271">
        <f>D35-1.2</f>
        <v>45.8</v>
      </c>
      <c r="D35" s="272">
        <v>47</v>
      </c>
      <c r="E35" s="271">
        <f>D35+1.2</f>
        <v>48.2</v>
      </c>
      <c r="F35" s="271">
        <f>E35+1.2</f>
        <v>49.4</v>
      </c>
      <c r="G35" s="271">
        <f>F35+1.4</f>
        <v>50.8</v>
      </c>
      <c r="H35" s="271">
        <f>G35+1.4</f>
        <v>52.2</v>
      </c>
      <c r="I35" s="146"/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254</v>
      </c>
      <c r="P35" s="144"/>
    </row>
    <row r="36" s="112" customFormat="1" ht="16" customHeight="1" spans="1:16">
      <c r="A36" s="273" t="s">
        <v>189</v>
      </c>
      <c r="B36" s="253">
        <f>C36-0.6</f>
        <v>60.2</v>
      </c>
      <c r="C36" s="253">
        <f>D36-1.2</f>
        <v>60.8</v>
      </c>
      <c r="D36" s="257">
        <v>62</v>
      </c>
      <c r="E36" s="253">
        <f>D36+1.2</f>
        <v>63.2</v>
      </c>
      <c r="F36" s="253">
        <f>E36+1.2</f>
        <v>64.4</v>
      </c>
      <c r="G36" s="253">
        <f>F36+0.6</f>
        <v>65</v>
      </c>
      <c r="H36" s="253">
        <f>G36+0.6</f>
        <v>65.6</v>
      </c>
      <c r="I36" s="146"/>
      <c r="J36" s="144" t="s">
        <v>173</v>
      </c>
      <c r="K36" s="144" t="s">
        <v>242</v>
      </c>
      <c r="L36" s="144" t="s">
        <v>182</v>
      </c>
      <c r="M36" s="144" t="s">
        <v>192</v>
      </c>
      <c r="N36" s="144" t="s">
        <v>171</v>
      </c>
      <c r="O36" s="144" t="s">
        <v>173</v>
      </c>
      <c r="P36" s="144"/>
    </row>
    <row r="37" s="112" customFormat="1" ht="16" customHeight="1" spans="1:16">
      <c r="A37" s="255" t="s">
        <v>191</v>
      </c>
      <c r="B37" s="253">
        <f>C37-0.8</f>
        <v>20.4</v>
      </c>
      <c r="C37" s="253">
        <f>D37-0.8</f>
        <v>21.2</v>
      </c>
      <c r="D37" s="257">
        <v>22</v>
      </c>
      <c r="E37" s="253">
        <f>D37+0.8</f>
        <v>22.8</v>
      </c>
      <c r="F37" s="253">
        <f>E37+0.8</f>
        <v>23.6</v>
      </c>
      <c r="G37" s="253">
        <f>F37+1.3</f>
        <v>24.9</v>
      </c>
      <c r="H37" s="253">
        <f>G37+1.3</f>
        <v>26.2</v>
      </c>
      <c r="I37" s="146"/>
      <c r="J37" s="144" t="s">
        <v>186</v>
      </c>
      <c r="K37" s="144" t="s">
        <v>186</v>
      </c>
      <c r="L37" s="144" t="s">
        <v>190</v>
      </c>
      <c r="M37" s="144" t="s">
        <v>254</v>
      </c>
      <c r="N37" s="144" t="s">
        <v>186</v>
      </c>
      <c r="O37" s="144" t="s">
        <v>190</v>
      </c>
      <c r="P37" s="144"/>
    </row>
    <row r="38" s="112" customFormat="1" ht="16" customHeight="1" spans="1:16">
      <c r="A38" s="255" t="s">
        <v>193</v>
      </c>
      <c r="B38" s="253">
        <f>C38-0.7</f>
        <v>16.6</v>
      </c>
      <c r="C38" s="253">
        <f>D38-0.7</f>
        <v>17.3</v>
      </c>
      <c r="D38" s="257">
        <v>18</v>
      </c>
      <c r="E38" s="253">
        <f>D38+0.7</f>
        <v>18.7</v>
      </c>
      <c r="F38" s="253">
        <f>E38+0.7</f>
        <v>19.4</v>
      </c>
      <c r="G38" s="253">
        <f>F38+1</f>
        <v>20.4</v>
      </c>
      <c r="H38" s="253">
        <f>G38+1</f>
        <v>21.4</v>
      </c>
      <c r="I38" s="146"/>
      <c r="J38" s="144" t="s">
        <v>192</v>
      </c>
      <c r="K38" s="144" t="s">
        <v>192</v>
      </c>
      <c r="L38" s="144" t="s">
        <v>182</v>
      </c>
      <c r="M38" s="144" t="s">
        <v>236</v>
      </c>
      <c r="N38" s="144" t="s">
        <v>192</v>
      </c>
      <c r="O38" s="144" t="s">
        <v>182</v>
      </c>
      <c r="P38" s="144"/>
    </row>
    <row r="39" s="112" customFormat="1" ht="16" customHeight="1" spans="1:16">
      <c r="A39" s="255" t="s">
        <v>210</v>
      </c>
      <c r="B39" s="253">
        <f>C39-0.5</f>
        <v>13.5</v>
      </c>
      <c r="C39" s="253">
        <f>D39-0.5</f>
        <v>14</v>
      </c>
      <c r="D39" s="260">
        <v>14.5</v>
      </c>
      <c r="E39" s="253">
        <f>D39+0.5</f>
        <v>15</v>
      </c>
      <c r="F39" s="253">
        <f>E39+0.5</f>
        <v>15.5</v>
      </c>
      <c r="G39" s="253">
        <f>F39+0.7</f>
        <v>16.2</v>
      </c>
      <c r="H39" s="253">
        <f>G39+0.7</f>
        <v>16.9</v>
      </c>
      <c r="I39" s="146"/>
      <c r="J39" s="144" t="s">
        <v>186</v>
      </c>
      <c r="K39" s="144" t="s">
        <v>186</v>
      </c>
      <c r="L39" s="144" t="s">
        <v>190</v>
      </c>
      <c r="M39" s="144" t="s">
        <v>180</v>
      </c>
      <c r="N39" s="144" t="s">
        <v>186</v>
      </c>
      <c r="O39" s="144" t="s">
        <v>190</v>
      </c>
      <c r="P39" s="144"/>
    </row>
    <row r="40" s="112" customFormat="1" ht="16" customHeight="1" spans="1:16">
      <c r="A40" s="255" t="s">
        <v>211</v>
      </c>
      <c r="B40" s="253">
        <f>C40-0.5</f>
        <v>10.5</v>
      </c>
      <c r="C40" s="253">
        <f>D40-0.5</f>
        <v>11</v>
      </c>
      <c r="D40" s="260">
        <v>11.5</v>
      </c>
      <c r="E40" s="253">
        <f>D40+0.5</f>
        <v>12</v>
      </c>
      <c r="F40" s="253">
        <f>E40+0.5</f>
        <v>12.5</v>
      </c>
      <c r="G40" s="253">
        <f>F40+0.7</f>
        <v>13.2</v>
      </c>
      <c r="H40" s="253">
        <f>G40+0.7</f>
        <v>13.9</v>
      </c>
      <c r="I40" s="146"/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255" t="s">
        <v>195</v>
      </c>
      <c r="B41" s="253">
        <f>C41</f>
        <v>7.5</v>
      </c>
      <c r="C41" s="253">
        <f>D41</f>
        <v>7.5</v>
      </c>
      <c r="D41" s="261">
        <v>7.5</v>
      </c>
      <c r="E41" s="253">
        <f t="shared" ref="E41:H41" si="21">D41</f>
        <v>7.5</v>
      </c>
      <c r="F41" s="253">
        <f t="shared" si="21"/>
        <v>7.5</v>
      </c>
      <c r="G41" s="253">
        <f t="shared" si="21"/>
        <v>7.5</v>
      </c>
      <c r="H41" s="253">
        <f t="shared" si="21"/>
        <v>7.5</v>
      </c>
      <c r="I41" s="146"/>
      <c r="J41" s="144" t="s">
        <v>196</v>
      </c>
      <c r="K41" s="144" t="s">
        <v>197</v>
      </c>
      <c r="L41" s="144" t="s">
        <v>262</v>
      </c>
      <c r="M41" s="144" t="s">
        <v>253</v>
      </c>
      <c r="N41" s="144" t="s">
        <v>196</v>
      </c>
      <c r="O41" s="144" t="s">
        <v>198</v>
      </c>
      <c r="P41" s="144"/>
    </row>
    <row r="42" s="112" customFormat="1" ht="16" customHeight="1" spans="1:16">
      <c r="A42" s="255" t="s">
        <v>199</v>
      </c>
      <c r="B42" s="262">
        <f>C42-1</f>
        <v>47</v>
      </c>
      <c r="C42" s="262">
        <f t="shared" ref="C42:C44" si="22">D42-1</f>
        <v>48</v>
      </c>
      <c r="D42" s="261">
        <v>49</v>
      </c>
      <c r="E42" s="262">
        <f>D42+1</f>
        <v>50</v>
      </c>
      <c r="F42" s="262">
        <f>E42+1</f>
        <v>51</v>
      </c>
      <c r="G42" s="262">
        <f>F42+1.5</f>
        <v>52.5</v>
      </c>
      <c r="H42" s="262">
        <f>G42+1.5</f>
        <v>54</v>
      </c>
      <c r="I42" s="146"/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55" t="s">
        <v>200</v>
      </c>
      <c r="B43" s="262">
        <f>C43-1</f>
        <v>49</v>
      </c>
      <c r="C43" s="262">
        <f t="shared" si="22"/>
        <v>50</v>
      </c>
      <c r="D43" s="261">
        <v>51</v>
      </c>
      <c r="E43" s="262">
        <f>D43+1</f>
        <v>52</v>
      </c>
      <c r="F43" s="262">
        <f>E43+1</f>
        <v>53</v>
      </c>
      <c r="G43" s="262">
        <f>F43+1.5</f>
        <v>54.5</v>
      </c>
      <c r="H43" s="262">
        <f>G43+1.5</f>
        <v>56</v>
      </c>
      <c r="I43" s="146"/>
      <c r="J43" s="144" t="s">
        <v>182</v>
      </c>
      <c r="K43" s="144" t="s">
        <v>198</v>
      </c>
      <c r="L43" s="144" t="s">
        <v>212</v>
      </c>
      <c r="M43" s="144" t="s">
        <v>212</v>
      </c>
      <c r="N43" s="144" t="s">
        <v>182</v>
      </c>
      <c r="O43" s="144" t="s">
        <v>212</v>
      </c>
      <c r="P43" s="144"/>
    </row>
    <row r="44" s="112" customFormat="1" ht="16" customHeight="1" spans="1:16">
      <c r="A44" s="255" t="s">
        <v>205</v>
      </c>
      <c r="B44" s="253">
        <f>C44</f>
        <v>16.5</v>
      </c>
      <c r="C44" s="253">
        <f t="shared" si="22"/>
        <v>16.5</v>
      </c>
      <c r="D44" s="261">
        <v>17.5</v>
      </c>
      <c r="E44" s="253">
        <f t="shared" ref="E44:H44" si="23">D44</f>
        <v>17.5</v>
      </c>
      <c r="F44" s="253">
        <f>E44+1.5</f>
        <v>19</v>
      </c>
      <c r="G44" s="253">
        <f t="shared" si="23"/>
        <v>19</v>
      </c>
      <c r="H44" s="253">
        <f t="shared" si="23"/>
        <v>19</v>
      </c>
      <c r="I44" s="146"/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55" t="s">
        <v>205</v>
      </c>
      <c r="B45" s="262">
        <f>C45</f>
        <v>16.5</v>
      </c>
      <c r="C45" s="262">
        <f t="shared" ref="C43:C45" si="24">D45-1</f>
        <v>16.5</v>
      </c>
      <c r="D45" s="274">
        <v>17.5</v>
      </c>
      <c r="E45" s="262">
        <f>D45</f>
        <v>17.5</v>
      </c>
      <c r="F45" s="262">
        <f>D45+1.5</f>
        <v>19</v>
      </c>
      <c r="G45" s="262">
        <f>D45+1.5</f>
        <v>19</v>
      </c>
      <c r="H45" s="262">
        <f>F45</f>
        <v>19</v>
      </c>
      <c r="I45" s="146"/>
      <c r="J45" s="144" t="s">
        <v>186</v>
      </c>
      <c r="K45" s="144" t="s">
        <v>186</v>
      </c>
      <c r="L45" s="144" t="s">
        <v>186</v>
      </c>
      <c r="M45" s="144" t="s">
        <v>186</v>
      </c>
      <c r="N45" s="144" t="s">
        <v>186</v>
      </c>
      <c r="O45" s="144" t="s">
        <v>186</v>
      </c>
      <c r="P45" s="144"/>
    </row>
    <row r="46" s="112" customFormat="1" ht="16" customHeight="1" spans="1:16">
      <c r="A46" s="275"/>
      <c r="B46" s="276"/>
      <c r="C46" s="276"/>
      <c r="D46" s="277"/>
      <c r="E46" s="276"/>
      <c r="F46" s="276"/>
      <c r="G46" s="276"/>
      <c r="H46" s="276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91"/>
      <c r="B47" s="292"/>
      <c r="C47" s="292"/>
      <c r="D47" s="293"/>
      <c r="E47" s="292"/>
      <c r="F47" s="292"/>
      <c r="G47" s="292"/>
      <c r="H47" s="294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5"/>
      <c r="B48" s="270"/>
      <c r="C48" s="270"/>
      <c r="D48" s="270"/>
      <c r="E48" s="270"/>
      <c r="F48" s="270"/>
      <c r="G48" s="270"/>
      <c r="H48" s="270"/>
      <c r="I48" s="146"/>
      <c r="J48" s="165"/>
      <c r="K48" s="144"/>
      <c r="L48" s="144"/>
      <c r="M48" s="144"/>
      <c r="N48" s="144"/>
      <c r="O48" s="144"/>
      <c r="P48" s="309"/>
    </row>
    <row r="49" s="112" customFormat="1" ht="14.25" spans="1:16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267</v>
      </c>
      <c r="K51" s="310">
        <v>45056</v>
      </c>
      <c r="L51" s="311"/>
      <c r="M51" s="150" t="s">
        <v>216</v>
      </c>
      <c r="N51" s="150"/>
      <c r="O51" s="150" t="s">
        <v>217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opLeftCell="A8" workbookViewId="0">
      <selection activeCell="E26" sqref="E26:H2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81" t="s">
        <v>118</v>
      </c>
      <c r="N4" s="161" t="s">
        <v>119</v>
      </c>
      <c r="O4" s="161" t="s">
        <v>120</v>
      </c>
      <c r="P4" s="161" t="s">
        <v>121</v>
      </c>
      <c r="Q4" s="147" t="s">
        <v>269</v>
      </c>
    </row>
    <row r="5" s="112" customFormat="1" ht="29.1" customHeight="1" spans="1:17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2"/>
      <c r="J5" s="160"/>
      <c r="K5" s="282" t="s">
        <v>158</v>
      </c>
      <c r="L5" s="282" t="s">
        <v>159</v>
      </c>
      <c r="M5" s="282" t="s">
        <v>160</v>
      </c>
      <c r="N5" s="282" t="s">
        <v>161</v>
      </c>
      <c r="O5" s="282" t="s">
        <v>162</v>
      </c>
      <c r="P5" s="282" t="s">
        <v>163</v>
      </c>
      <c r="Q5" s="282" t="s">
        <v>164</v>
      </c>
    </row>
    <row r="6" s="112" customFormat="1" ht="29.1" customHeight="1" spans="1:17">
      <c r="A6" s="252" t="s">
        <v>166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>
        <f t="shared" ref="H6:H8" si="5">G6+1</f>
        <v>82</v>
      </c>
      <c r="I6" s="142"/>
      <c r="J6" s="252" t="s">
        <v>166</v>
      </c>
      <c r="K6" s="165" t="s">
        <v>270</v>
      </c>
      <c r="L6" s="165" t="s">
        <v>270</v>
      </c>
      <c r="M6" s="165" t="s">
        <v>271</v>
      </c>
      <c r="N6" s="165" t="s">
        <v>270</v>
      </c>
      <c r="O6" s="165" t="s">
        <v>271</v>
      </c>
      <c r="P6" s="165" t="s">
        <v>270</v>
      </c>
      <c r="Q6" s="165"/>
    </row>
    <row r="7" s="112" customFormat="1" ht="29.1" customHeight="1" spans="1:17">
      <c r="A7" s="255" t="s">
        <v>169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255" t="s">
        <v>169</v>
      </c>
      <c r="K7" s="166" t="s">
        <v>272</v>
      </c>
      <c r="L7" s="165" t="s">
        <v>270</v>
      </c>
      <c r="M7" s="165" t="s">
        <v>270</v>
      </c>
      <c r="N7" s="165" t="s">
        <v>271</v>
      </c>
      <c r="O7" s="165" t="s">
        <v>270</v>
      </c>
      <c r="P7" s="283" t="s">
        <v>273</v>
      </c>
      <c r="Q7" s="165"/>
    </row>
    <row r="8" s="112" customFormat="1" ht="29.1" customHeight="1" spans="1:17">
      <c r="A8" s="255" t="s">
        <v>172</v>
      </c>
      <c r="B8" s="256">
        <f t="shared" si="0"/>
        <v>65.5</v>
      </c>
      <c r="C8" s="256">
        <f t="shared" si="1"/>
        <v>66.5</v>
      </c>
      <c r="D8" s="254">
        <v>68.5</v>
      </c>
      <c r="E8" s="256">
        <f t="shared" si="2"/>
        <v>70.5</v>
      </c>
      <c r="F8" s="256">
        <f t="shared" si="3"/>
        <v>72.5</v>
      </c>
      <c r="G8" s="256">
        <f t="shared" si="4"/>
        <v>73.5</v>
      </c>
      <c r="H8" s="256">
        <f t="shared" si="5"/>
        <v>74.5</v>
      </c>
      <c r="I8" s="142"/>
      <c r="J8" s="255" t="s">
        <v>172</v>
      </c>
      <c r="K8" s="165" t="s">
        <v>270</v>
      </c>
      <c r="L8" s="165" t="s">
        <v>270</v>
      </c>
      <c r="M8" s="165" t="s">
        <v>270</v>
      </c>
      <c r="N8" s="165" t="s">
        <v>271</v>
      </c>
      <c r="O8" s="165" t="s">
        <v>271</v>
      </c>
      <c r="P8" s="165" t="s">
        <v>271</v>
      </c>
      <c r="Q8" s="144"/>
    </row>
    <row r="9" s="112" customFormat="1" ht="29.1" customHeight="1" spans="1:17">
      <c r="A9" s="255" t="s">
        <v>174</v>
      </c>
      <c r="B9" s="253">
        <f t="shared" ref="B9:B11" si="6">C9-4</f>
        <v>116</v>
      </c>
      <c r="C9" s="253">
        <f t="shared" ref="C9:C11" si="7">D9-4</f>
        <v>120</v>
      </c>
      <c r="D9" s="254">
        <v>124</v>
      </c>
      <c r="E9" s="253">
        <f t="shared" ref="E9:E11" si="8">D9+4</f>
        <v>128</v>
      </c>
      <c r="F9" s="253">
        <f>E9+4</f>
        <v>132</v>
      </c>
      <c r="G9" s="253">
        <f t="shared" ref="G9:G11" si="9">F9+6</f>
        <v>138</v>
      </c>
      <c r="H9" s="253">
        <f>G9+6</f>
        <v>144</v>
      </c>
      <c r="I9" s="142"/>
      <c r="J9" s="255" t="s">
        <v>174</v>
      </c>
      <c r="K9" s="144" t="s">
        <v>274</v>
      </c>
      <c r="L9" s="165" t="s">
        <v>270</v>
      </c>
      <c r="M9" s="144" t="s">
        <v>274</v>
      </c>
      <c r="N9" s="165" t="s">
        <v>270</v>
      </c>
      <c r="O9" s="144" t="s">
        <v>274</v>
      </c>
      <c r="P9" s="165" t="s">
        <v>270</v>
      </c>
      <c r="Q9" s="165"/>
    </row>
    <row r="10" s="112" customFormat="1" ht="29.1" customHeight="1" spans="1:17">
      <c r="A10" s="255" t="s">
        <v>177</v>
      </c>
      <c r="B10" s="253">
        <f t="shared" si="6"/>
        <v>110</v>
      </c>
      <c r="C10" s="253">
        <f t="shared" si="7"/>
        <v>114</v>
      </c>
      <c r="D10" s="254" t="s">
        <v>178</v>
      </c>
      <c r="E10" s="253">
        <f t="shared" si="8"/>
        <v>122</v>
      </c>
      <c r="F10" s="253">
        <f>E10+5</f>
        <v>127</v>
      </c>
      <c r="G10" s="253">
        <f t="shared" si="9"/>
        <v>133</v>
      </c>
      <c r="H10" s="253">
        <f>G10+7</f>
        <v>140</v>
      </c>
      <c r="I10" s="142"/>
      <c r="J10" s="255" t="s">
        <v>177</v>
      </c>
      <c r="K10" s="165" t="s">
        <v>271</v>
      </c>
      <c r="L10" s="166" t="s">
        <v>273</v>
      </c>
      <c r="M10" s="165" t="s">
        <v>275</v>
      </c>
      <c r="N10" s="165" t="s">
        <v>270</v>
      </c>
      <c r="O10" s="165" t="s">
        <v>276</v>
      </c>
      <c r="P10" s="165" t="s">
        <v>270</v>
      </c>
      <c r="Q10" s="144"/>
    </row>
    <row r="11" s="112" customFormat="1" ht="29.1" customHeight="1" spans="1:17">
      <c r="A11" s="255" t="s">
        <v>181</v>
      </c>
      <c r="B11" s="253">
        <f t="shared" si="6"/>
        <v>110</v>
      </c>
      <c r="C11" s="253">
        <f t="shared" si="7"/>
        <v>114</v>
      </c>
      <c r="D11" s="257" t="s">
        <v>178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2"/>
      <c r="J11" s="255" t="s">
        <v>181</v>
      </c>
      <c r="K11" s="144" t="s">
        <v>277</v>
      </c>
      <c r="L11" s="165" t="s">
        <v>270</v>
      </c>
      <c r="M11" s="144" t="s">
        <v>277</v>
      </c>
      <c r="N11" s="165" t="s">
        <v>270</v>
      </c>
      <c r="O11" s="144" t="s">
        <v>277</v>
      </c>
      <c r="P11" s="166" t="s">
        <v>278</v>
      </c>
      <c r="Q11" s="144"/>
    </row>
    <row r="12" s="112" customFormat="1" ht="29.1" customHeight="1" spans="1:17">
      <c r="A12" s="258" t="s">
        <v>185</v>
      </c>
      <c r="B12" s="256">
        <f>C12-1.2</f>
        <v>47.6</v>
      </c>
      <c r="C12" s="256">
        <f>D12-1.2</f>
        <v>48.8</v>
      </c>
      <c r="D12" s="254">
        <v>50</v>
      </c>
      <c r="E12" s="256">
        <f>D12+1.2</f>
        <v>51.2</v>
      </c>
      <c r="F12" s="256">
        <f>E12+1.2</f>
        <v>52.4</v>
      </c>
      <c r="G12" s="256">
        <f>F12+1.4</f>
        <v>53.8</v>
      </c>
      <c r="H12" s="256">
        <f>G12+1.4</f>
        <v>55.2</v>
      </c>
      <c r="I12" s="142"/>
      <c r="J12" s="258" t="s">
        <v>185</v>
      </c>
      <c r="K12" s="144" t="s">
        <v>279</v>
      </c>
      <c r="L12" s="165" t="s">
        <v>270</v>
      </c>
      <c r="M12" s="144" t="s">
        <v>279</v>
      </c>
      <c r="N12" s="166" t="s">
        <v>280</v>
      </c>
      <c r="O12" s="144" t="s">
        <v>279</v>
      </c>
      <c r="P12" s="166" t="s">
        <v>280</v>
      </c>
      <c r="Q12" s="144"/>
    </row>
    <row r="13" s="112" customFormat="1" ht="29.1" customHeight="1" spans="1:17">
      <c r="A13" s="258" t="s">
        <v>189</v>
      </c>
      <c r="B13" s="256">
        <f>C13-0.6</f>
        <v>63.7</v>
      </c>
      <c r="C13" s="256">
        <f>D13-1.2</f>
        <v>64.3</v>
      </c>
      <c r="D13" s="254">
        <v>65.5</v>
      </c>
      <c r="E13" s="256">
        <f>D13+1.2</f>
        <v>66.7</v>
      </c>
      <c r="F13" s="256">
        <f>E13+1.2</f>
        <v>67.9</v>
      </c>
      <c r="G13" s="256">
        <f>F13+0.6</f>
        <v>68.5</v>
      </c>
      <c r="H13" s="256">
        <f>G13+0.6</f>
        <v>69.1</v>
      </c>
      <c r="I13" s="142"/>
      <c r="J13" s="258" t="s">
        <v>189</v>
      </c>
      <c r="K13" s="165" t="s">
        <v>270</v>
      </c>
      <c r="L13" s="166" t="s">
        <v>281</v>
      </c>
      <c r="M13" s="165" t="s">
        <v>270</v>
      </c>
      <c r="N13" s="165" t="s">
        <v>270</v>
      </c>
      <c r="O13" s="165" t="s">
        <v>270</v>
      </c>
      <c r="P13" s="166" t="s">
        <v>282</v>
      </c>
      <c r="Q13" s="144"/>
    </row>
    <row r="14" s="112" customFormat="1" ht="29.1" customHeight="1" spans="1:17">
      <c r="A14" s="259" t="s">
        <v>191</v>
      </c>
      <c r="B14" s="256">
        <f>C14-0.8</f>
        <v>23.4</v>
      </c>
      <c r="C14" s="256">
        <f>D14-0.8</f>
        <v>24.2</v>
      </c>
      <c r="D14" s="254">
        <v>25</v>
      </c>
      <c r="E14" s="256">
        <f>D14+0.8</f>
        <v>25.8</v>
      </c>
      <c r="F14" s="256">
        <f>E14+0.8</f>
        <v>26.6</v>
      </c>
      <c r="G14" s="256">
        <f>F14+1.3</f>
        <v>27.9</v>
      </c>
      <c r="H14" s="256">
        <f>G14+1.3</f>
        <v>29.2</v>
      </c>
      <c r="I14" s="142"/>
      <c r="J14" s="259" t="s">
        <v>191</v>
      </c>
      <c r="K14" s="144" t="s">
        <v>283</v>
      </c>
      <c r="L14" s="165" t="s">
        <v>270</v>
      </c>
      <c r="M14" s="144" t="s">
        <v>283</v>
      </c>
      <c r="N14" s="165" t="s">
        <v>270</v>
      </c>
      <c r="O14" s="144" t="s">
        <v>283</v>
      </c>
      <c r="P14" s="165" t="s">
        <v>270</v>
      </c>
      <c r="Q14" s="144"/>
    </row>
    <row r="15" s="112" customFormat="1" ht="29.1" customHeight="1" spans="1:17">
      <c r="A15" s="255" t="s">
        <v>193</v>
      </c>
      <c r="B15" s="253">
        <f>C15-0.7</f>
        <v>20.1</v>
      </c>
      <c r="C15" s="253">
        <f>D15-0.7</f>
        <v>20.8</v>
      </c>
      <c r="D15" s="257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2"/>
      <c r="J15" s="255" t="s">
        <v>193</v>
      </c>
      <c r="K15" s="144" t="s">
        <v>284</v>
      </c>
      <c r="L15" s="166" t="s">
        <v>272</v>
      </c>
      <c r="M15" s="144" t="s">
        <v>284</v>
      </c>
      <c r="N15" s="165" t="s">
        <v>270</v>
      </c>
      <c r="O15" s="144" t="s">
        <v>284</v>
      </c>
      <c r="P15" s="165" t="s">
        <v>270</v>
      </c>
      <c r="Q15" s="144"/>
    </row>
    <row r="16" s="112" customFormat="1" ht="29.1" customHeight="1" spans="1:17">
      <c r="A16" s="255" t="s">
        <v>194</v>
      </c>
      <c r="B16" s="253">
        <f t="shared" ref="B16:B21" si="10">C16-0.5</f>
        <v>14</v>
      </c>
      <c r="C16" s="253">
        <f t="shared" ref="C16:C21" si="11">D16-0.5</f>
        <v>14.5</v>
      </c>
      <c r="D16" s="260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2"/>
      <c r="J16" s="255" t="s">
        <v>194</v>
      </c>
      <c r="K16" s="144" t="s">
        <v>284</v>
      </c>
      <c r="L16" s="166" t="s">
        <v>272</v>
      </c>
      <c r="M16" s="144" t="s">
        <v>284</v>
      </c>
      <c r="N16" s="165" t="s">
        <v>270</v>
      </c>
      <c r="O16" s="144" t="s">
        <v>284</v>
      </c>
      <c r="P16" s="165" t="s">
        <v>270</v>
      </c>
      <c r="Q16" s="144"/>
    </row>
    <row r="17" s="112" customFormat="1" ht="29.1" customHeight="1" spans="1:17">
      <c r="A17" s="255" t="s">
        <v>195</v>
      </c>
      <c r="B17" s="253">
        <f>C17</f>
        <v>10.5</v>
      </c>
      <c r="C17" s="253">
        <f>D17</f>
        <v>10.5</v>
      </c>
      <c r="D17" s="261">
        <v>10.5</v>
      </c>
      <c r="E17" s="253">
        <f t="shared" ref="E17:H17" si="12">D17</f>
        <v>10.5</v>
      </c>
      <c r="F17" s="253">
        <f t="shared" si="12"/>
        <v>10.5</v>
      </c>
      <c r="G17" s="253">
        <f t="shared" si="12"/>
        <v>10.5</v>
      </c>
      <c r="H17" s="253">
        <f t="shared" si="12"/>
        <v>10.5</v>
      </c>
      <c r="I17" s="142"/>
      <c r="J17" s="255" t="s">
        <v>195</v>
      </c>
      <c r="K17" s="165" t="s">
        <v>270</v>
      </c>
      <c r="L17" s="283" t="s">
        <v>273</v>
      </c>
      <c r="M17" s="165" t="s">
        <v>270</v>
      </c>
      <c r="N17" s="283" t="s">
        <v>273</v>
      </c>
      <c r="O17" s="165" t="s">
        <v>270</v>
      </c>
      <c r="P17" s="283" t="s">
        <v>273</v>
      </c>
      <c r="Q17" s="144"/>
    </row>
    <row r="18" s="112" customFormat="1" ht="29.1" customHeight="1" spans="1:17">
      <c r="A18" s="255" t="s">
        <v>199</v>
      </c>
      <c r="B18" s="262">
        <f>C18-1</f>
        <v>57</v>
      </c>
      <c r="C18" s="262">
        <f t="shared" ref="C18:C22" si="13">D18-1</f>
        <v>58</v>
      </c>
      <c r="D18" s="261">
        <v>59</v>
      </c>
      <c r="E18" s="262">
        <f>D18+1</f>
        <v>60</v>
      </c>
      <c r="F18" s="262">
        <f t="shared" ref="F18:F23" si="14">E18+1</f>
        <v>61</v>
      </c>
      <c r="G18" s="262">
        <f>F18+1.5</f>
        <v>62.5</v>
      </c>
      <c r="H18" s="262">
        <f>G18+1.5</f>
        <v>64</v>
      </c>
      <c r="I18" s="142"/>
      <c r="J18" s="255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5" t="s">
        <v>200</v>
      </c>
      <c r="B19" s="262">
        <f>C19-1</f>
        <v>55</v>
      </c>
      <c r="C19" s="262">
        <f t="shared" si="13"/>
        <v>56</v>
      </c>
      <c r="D19" s="261">
        <v>57</v>
      </c>
      <c r="E19" s="262">
        <f>D19+1</f>
        <v>58</v>
      </c>
      <c r="F19" s="262">
        <f t="shared" si="14"/>
        <v>59</v>
      </c>
      <c r="G19" s="262">
        <f>F19+1.5</f>
        <v>60.5</v>
      </c>
      <c r="H19" s="262">
        <f>G19+1.5</f>
        <v>62</v>
      </c>
      <c r="I19" s="142"/>
      <c r="J19" s="255" t="s">
        <v>200</v>
      </c>
      <c r="K19" s="144" t="s">
        <v>284</v>
      </c>
      <c r="L19" s="166" t="s">
        <v>272</v>
      </c>
      <c r="M19" s="144" t="s">
        <v>284</v>
      </c>
      <c r="N19" s="165" t="s">
        <v>270</v>
      </c>
      <c r="O19" s="144" t="s">
        <v>284</v>
      </c>
      <c r="P19" s="165" t="s">
        <v>270</v>
      </c>
      <c r="Q19" s="144"/>
    </row>
    <row r="20" s="112" customFormat="1" ht="29.1" customHeight="1" spans="1:17">
      <c r="A20" s="255" t="s">
        <v>202</v>
      </c>
      <c r="B20" s="262">
        <f t="shared" si="10"/>
        <v>36</v>
      </c>
      <c r="C20" s="262">
        <f t="shared" si="11"/>
        <v>36.5</v>
      </c>
      <c r="D20" s="261">
        <v>37</v>
      </c>
      <c r="E20" s="262">
        <f t="shared" ref="E20:G20" si="15">D20+0.5</f>
        <v>37.5</v>
      </c>
      <c r="F20" s="262">
        <f t="shared" si="15"/>
        <v>38</v>
      </c>
      <c r="G20" s="262">
        <f t="shared" si="15"/>
        <v>38.5</v>
      </c>
      <c r="H20" s="262">
        <f t="shared" ref="H20:H23" si="16">G20</f>
        <v>38.5</v>
      </c>
      <c r="I20" s="142"/>
      <c r="J20" s="255" t="s">
        <v>202</v>
      </c>
      <c r="K20" s="144" t="s">
        <v>279</v>
      </c>
      <c r="L20" s="165" t="s">
        <v>270</v>
      </c>
      <c r="M20" s="144" t="s">
        <v>279</v>
      </c>
      <c r="N20" s="165" t="s">
        <v>270</v>
      </c>
      <c r="O20" s="144" t="s">
        <v>279</v>
      </c>
      <c r="P20" s="165" t="s">
        <v>270</v>
      </c>
      <c r="Q20" s="144"/>
    </row>
    <row r="21" s="112" customFormat="1" ht="29.1" customHeight="1" spans="1:17">
      <c r="A21" s="255" t="s">
        <v>203</v>
      </c>
      <c r="B21" s="262">
        <f t="shared" si="10"/>
        <v>25</v>
      </c>
      <c r="C21" s="262">
        <f t="shared" si="11"/>
        <v>25.5</v>
      </c>
      <c r="D21" s="261">
        <v>26</v>
      </c>
      <c r="E21" s="262">
        <f>D21+0.5</f>
        <v>26.5</v>
      </c>
      <c r="F21" s="262">
        <f>E21+0.5</f>
        <v>27</v>
      </c>
      <c r="G21" s="263">
        <f>F21+0.75</f>
        <v>27.75</v>
      </c>
      <c r="H21" s="263">
        <f t="shared" si="16"/>
        <v>27.75</v>
      </c>
      <c r="I21" s="142"/>
      <c r="J21" s="255" t="s">
        <v>203</v>
      </c>
      <c r="K21" s="165" t="s">
        <v>270</v>
      </c>
      <c r="L21" s="165" t="s">
        <v>270</v>
      </c>
      <c r="M21" s="144" t="s">
        <v>284</v>
      </c>
      <c r="N21" s="165" t="s">
        <v>270</v>
      </c>
      <c r="O21" s="144" t="s">
        <v>284</v>
      </c>
      <c r="P21" s="144" t="s">
        <v>284</v>
      </c>
      <c r="Q21" s="144"/>
    </row>
    <row r="22" s="112" customFormat="1" ht="29.1" customHeight="1" spans="1:17">
      <c r="A22" s="255" t="s">
        <v>205</v>
      </c>
      <c r="B22" s="253">
        <f>C22</f>
        <v>17</v>
      </c>
      <c r="C22" s="253">
        <f t="shared" si="13"/>
        <v>17</v>
      </c>
      <c r="D22" s="261">
        <v>18</v>
      </c>
      <c r="E22" s="253">
        <f>D22</f>
        <v>18</v>
      </c>
      <c r="F22" s="253">
        <f>E22+1.5</f>
        <v>19.5</v>
      </c>
      <c r="G22" s="253">
        <f>F22</f>
        <v>19.5</v>
      </c>
      <c r="H22" s="253">
        <f t="shared" si="16"/>
        <v>19.5</v>
      </c>
      <c r="I22" s="142"/>
      <c r="J22" s="255" t="s">
        <v>205</v>
      </c>
      <c r="K22" s="165" t="s">
        <v>270</v>
      </c>
      <c r="L22" s="165" t="s">
        <v>270</v>
      </c>
      <c r="M22" s="165" t="s">
        <v>270</v>
      </c>
      <c r="N22" s="165" t="s">
        <v>270</v>
      </c>
      <c r="O22" s="165" t="s">
        <v>270</v>
      </c>
      <c r="P22" s="165" t="s">
        <v>270</v>
      </c>
      <c r="Q22" s="144"/>
    </row>
    <row r="23" s="112" customFormat="1" ht="29.1" customHeight="1" spans="1:17">
      <c r="A23" s="255" t="s">
        <v>206</v>
      </c>
      <c r="B23" s="264">
        <f>C23</f>
        <v>15.5</v>
      </c>
      <c r="C23" s="264">
        <f>D23-0.5</f>
        <v>15.5</v>
      </c>
      <c r="D23" s="261">
        <v>16</v>
      </c>
      <c r="E23" s="264">
        <f>D23</f>
        <v>16</v>
      </c>
      <c r="F23" s="264">
        <f t="shared" si="14"/>
        <v>17</v>
      </c>
      <c r="G23" s="264">
        <f>F23</f>
        <v>17</v>
      </c>
      <c r="H23" s="264">
        <f t="shared" si="16"/>
        <v>17</v>
      </c>
      <c r="I23" s="142"/>
      <c r="J23" s="255" t="s">
        <v>206</v>
      </c>
      <c r="K23" s="165" t="s">
        <v>270</v>
      </c>
      <c r="L23" s="165" t="s">
        <v>270</v>
      </c>
      <c r="M23" s="165" t="s">
        <v>270</v>
      </c>
      <c r="N23" s="165" t="s">
        <v>270</v>
      </c>
      <c r="O23" s="165" t="s">
        <v>270</v>
      </c>
      <c r="P23" s="165" t="s">
        <v>270</v>
      </c>
      <c r="Q23" s="147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284"/>
      <c r="J24" s="296"/>
      <c r="K24" s="296"/>
      <c r="L24" s="296"/>
      <c r="M24" s="296"/>
      <c r="N24" s="296"/>
      <c r="O24" s="296"/>
      <c r="P24" s="296"/>
      <c r="Q24" s="296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284"/>
      <c r="J25" s="296"/>
      <c r="K25" s="296"/>
      <c r="L25" s="296"/>
      <c r="M25" s="296"/>
      <c r="N25" s="296"/>
      <c r="O25" s="296"/>
      <c r="P25" s="296"/>
      <c r="Q25" s="296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284"/>
      <c r="J26" s="297" t="s">
        <v>57</v>
      </c>
      <c r="K26" s="298" t="s">
        <v>268</v>
      </c>
      <c r="L26" s="298"/>
      <c r="M26" s="298"/>
      <c r="N26" s="298"/>
      <c r="O26" s="299"/>
      <c r="P26" s="299"/>
      <c r="Q26" s="300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4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284"/>
      <c r="J28" s="160"/>
      <c r="K28" s="161" t="s">
        <v>116</v>
      </c>
      <c r="L28" s="161" t="s">
        <v>117</v>
      </c>
      <c r="M28" s="281" t="s">
        <v>118</v>
      </c>
      <c r="N28" s="161" t="s">
        <v>119</v>
      </c>
      <c r="O28" s="161" t="s">
        <v>120</v>
      </c>
      <c r="P28" s="161" t="s">
        <v>121</v>
      </c>
      <c r="Q28" s="147" t="s">
        <v>269</v>
      </c>
    </row>
    <row r="29" s="112" customFormat="1" ht="29.1" customHeight="1" spans="1:17">
      <c r="A29" s="119"/>
      <c r="B29" s="251" t="s">
        <v>158</v>
      </c>
      <c r="C29" s="251" t="s">
        <v>159</v>
      </c>
      <c r="D29" s="251" t="s">
        <v>160</v>
      </c>
      <c r="E29" s="251" t="s">
        <v>161</v>
      </c>
      <c r="F29" s="251" t="s">
        <v>162</v>
      </c>
      <c r="G29" s="251" t="s">
        <v>163</v>
      </c>
      <c r="H29" s="251" t="s">
        <v>164</v>
      </c>
      <c r="I29" s="284"/>
      <c r="J29" s="160"/>
      <c r="K29" s="282" t="s">
        <v>158</v>
      </c>
      <c r="L29" s="282" t="s">
        <v>159</v>
      </c>
      <c r="M29" s="282" t="s">
        <v>160</v>
      </c>
      <c r="N29" s="282" t="s">
        <v>161</v>
      </c>
      <c r="O29" s="282" t="s">
        <v>162</v>
      </c>
      <c r="P29" s="282" t="s">
        <v>163</v>
      </c>
      <c r="Q29" s="282" t="s">
        <v>164</v>
      </c>
    </row>
    <row r="30" s="112" customFormat="1" ht="29.1" customHeight="1" spans="1:17">
      <c r="A30" s="252" t="s">
        <v>166</v>
      </c>
      <c r="B30" s="271">
        <f>C30-1</f>
        <v>68</v>
      </c>
      <c r="C30" s="271">
        <f>D30-2</f>
        <v>69</v>
      </c>
      <c r="D30" s="272">
        <v>71</v>
      </c>
      <c r="E30" s="271">
        <f>D30+2</f>
        <v>73</v>
      </c>
      <c r="F30" s="271">
        <f>E30+2</f>
        <v>75</v>
      </c>
      <c r="G30" s="271">
        <f>F30+1</f>
        <v>76</v>
      </c>
      <c r="H30" s="271">
        <f>G30+1</f>
        <v>77</v>
      </c>
      <c r="I30" s="284"/>
      <c r="J30" s="252" t="s">
        <v>166</v>
      </c>
      <c r="K30" s="144" t="s">
        <v>279</v>
      </c>
      <c r="L30" s="165" t="s">
        <v>270</v>
      </c>
      <c r="M30" s="144" t="s">
        <v>279</v>
      </c>
      <c r="N30" s="166" t="s">
        <v>280</v>
      </c>
      <c r="O30" s="144" t="s">
        <v>279</v>
      </c>
      <c r="P30" s="166" t="s">
        <v>280</v>
      </c>
      <c r="Q30" s="147"/>
    </row>
    <row r="31" s="112" customFormat="1" ht="29.1" customHeight="1" spans="1:17">
      <c r="A31" s="255" t="s">
        <v>169</v>
      </c>
      <c r="B31" s="253">
        <f>C31-1</f>
        <v>65</v>
      </c>
      <c r="C31" s="253">
        <f>D31-2</f>
        <v>66</v>
      </c>
      <c r="D31" s="254">
        <v>68</v>
      </c>
      <c r="E31" s="253">
        <f>D31+2</f>
        <v>70</v>
      </c>
      <c r="F31" s="253">
        <f>E31+2</f>
        <v>72</v>
      </c>
      <c r="G31" s="253">
        <f>F31+1</f>
        <v>73</v>
      </c>
      <c r="H31" s="253">
        <f>G31+1</f>
        <v>74</v>
      </c>
      <c r="I31" s="284"/>
      <c r="J31" s="255" t="s">
        <v>169</v>
      </c>
      <c r="K31" s="144" t="s">
        <v>279</v>
      </c>
      <c r="L31" s="165" t="s">
        <v>270</v>
      </c>
      <c r="M31" s="144" t="s">
        <v>279</v>
      </c>
      <c r="N31" s="165" t="s">
        <v>270</v>
      </c>
      <c r="O31" s="144" t="s">
        <v>279</v>
      </c>
      <c r="P31" s="165" t="s">
        <v>270</v>
      </c>
      <c r="Q31" s="147"/>
    </row>
    <row r="32" s="112" customFormat="1" ht="29.1" customHeight="1" spans="1:17">
      <c r="A32" s="255" t="s">
        <v>174</v>
      </c>
      <c r="B32" s="253">
        <f t="shared" ref="B32:B34" si="17">C32-4</f>
        <v>104</v>
      </c>
      <c r="C32" s="253">
        <f t="shared" ref="C32:C34" si="18">D32-4</f>
        <v>108</v>
      </c>
      <c r="D32" s="254" t="s">
        <v>208</v>
      </c>
      <c r="E32" s="253">
        <f t="shared" ref="E32:E34" si="19">D32+4</f>
        <v>116</v>
      </c>
      <c r="F32" s="253">
        <f>E32+4</f>
        <v>120</v>
      </c>
      <c r="G32" s="253">
        <f t="shared" ref="G32:G34" si="20">F32+6</f>
        <v>126</v>
      </c>
      <c r="H32" s="253">
        <f>G32+6</f>
        <v>132</v>
      </c>
      <c r="I32" s="284"/>
      <c r="J32" s="255" t="s">
        <v>174</v>
      </c>
      <c r="K32" s="165" t="s">
        <v>270</v>
      </c>
      <c r="L32" s="165" t="s">
        <v>270</v>
      </c>
      <c r="M32" s="144" t="s">
        <v>285</v>
      </c>
      <c r="N32" s="166" t="s">
        <v>286</v>
      </c>
      <c r="O32" s="144" t="s">
        <v>287</v>
      </c>
      <c r="P32" s="144" t="s">
        <v>287</v>
      </c>
      <c r="Q32" s="147"/>
    </row>
    <row r="33" s="112" customFormat="1" ht="29.1" customHeight="1" spans="1:17">
      <c r="A33" s="255" t="s">
        <v>177</v>
      </c>
      <c r="B33" s="253">
        <f t="shared" si="17"/>
        <v>100</v>
      </c>
      <c r="C33" s="253">
        <f t="shared" si="18"/>
        <v>104</v>
      </c>
      <c r="D33" s="254" t="s">
        <v>209</v>
      </c>
      <c r="E33" s="253">
        <f t="shared" si="19"/>
        <v>112</v>
      </c>
      <c r="F33" s="253">
        <f>E33+5</f>
        <v>117</v>
      </c>
      <c r="G33" s="253">
        <f t="shared" si="20"/>
        <v>123</v>
      </c>
      <c r="H33" s="253">
        <f>G33+7</f>
        <v>130</v>
      </c>
      <c r="I33" s="284"/>
      <c r="J33" s="255" t="s">
        <v>177</v>
      </c>
      <c r="K33" s="165" t="s">
        <v>270</v>
      </c>
      <c r="L33" s="144" t="s">
        <v>279</v>
      </c>
      <c r="M33" s="165" t="s">
        <v>270</v>
      </c>
      <c r="N33" s="165" t="s">
        <v>270</v>
      </c>
      <c r="O33" s="165" t="s">
        <v>270</v>
      </c>
      <c r="P33" s="165" t="s">
        <v>270</v>
      </c>
      <c r="Q33" s="147"/>
    </row>
    <row r="34" s="112" customFormat="1" ht="29.1" customHeight="1" spans="1:17">
      <c r="A34" s="255" t="s">
        <v>181</v>
      </c>
      <c r="B34" s="253">
        <f t="shared" si="17"/>
        <v>100</v>
      </c>
      <c r="C34" s="253">
        <f t="shared" si="18"/>
        <v>104</v>
      </c>
      <c r="D34" s="257" t="s">
        <v>209</v>
      </c>
      <c r="E34" s="253">
        <f t="shared" si="19"/>
        <v>112</v>
      </c>
      <c r="F34" s="253">
        <f>E34+5</f>
        <v>117</v>
      </c>
      <c r="G34" s="253">
        <f t="shared" si="20"/>
        <v>123</v>
      </c>
      <c r="H34" s="253">
        <f>G34+7</f>
        <v>130</v>
      </c>
      <c r="I34" s="284"/>
      <c r="J34" s="255" t="s">
        <v>181</v>
      </c>
      <c r="K34" s="165" t="s">
        <v>270</v>
      </c>
      <c r="L34" s="144" t="s">
        <v>285</v>
      </c>
      <c r="M34" s="165" t="s">
        <v>270</v>
      </c>
      <c r="N34" s="144" t="s">
        <v>284</v>
      </c>
      <c r="O34" s="165" t="s">
        <v>270</v>
      </c>
      <c r="P34" s="165" t="s">
        <v>270</v>
      </c>
      <c r="Q34" s="147"/>
    </row>
    <row r="35" s="112" customFormat="1" ht="29.1" customHeight="1" spans="1:17">
      <c r="A35" s="273" t="s">
        <v>185</v>
      </c>
      <c r="B35" s="271">
        <f>C35-1.2</f>
        <v>44.6</v>
      </c>
      <c r="C35" s="271">
        <f>D35-1.2</f>
        <v>45.8</v>
      </c>
      <c r="D35" s="272">
        <v>47</v>
      </c>
      <c r="E35" s="271">
        <f>D35+1.2</f>
        <v>48.2</v>
      </c>
      <c r="F35" s="271">
        <f>E35+1.2</f>
        <v>49.4</v>
      </c>
      <c r="G35" s="271">
        <f>F35+1.4</f>
        <v>50.8</v>
      </c>
      <c r="H35" s="271">
        <f>G35+1.4</f>
        <v>52.2</v>
      </c>
      <c r="I35" s="284"/>
      <c r="J35" s="273" t="s">
        <v>185</v>
      </c>
      <c r="K35" s="165" t="s">
        <v>270</v>
      </c>
      <c r="L35" s="165" t="s">
        <v>270</v>
      </c>
      <c r="M35" s="144" t="s">
        <v>279</v>
      </c>
      <c r="N35" s="144" t="s">
        <v>285</v>
      </c>
      <c r="O35" s="144" t="s">
        <v>287</v>
      </c>
      <c r="P35" s="165" t="s">
        <v>270</v>
      </c>
      <c r="Q35" s="147"/>
    </row>
    <row r="36" s="112" customFormat="1" ht="29.1" customHeight="1" spans="1:17">
      <c r="A36" s="273" t="s">
        <v>189</v>
      </c>
      <c r="B36" s="253">
        <f>C36-0.6</f>
        <v>60.2</v>
      </c>
      <c r="C36" s="253">
        <f>D36-1.2</f>
        <v>60.8</v>
      </c>
      <c r="D36" s="257">
        <v>62</v>
      </c>
      <c r="E36" s="253">
        <f>D36+1.2</f>
        <v>63.2</v>
      </c>
      <c r="F36" s="253">
        <f>E36+1.2</f>
        <v>64.4</v>
      </c>
      <c r="G36" s="253">
        <f>F36+0.6</f>
        <v>65</v>
      </c>
      <c r="H36" s="253">
        <f>G36+0.6</f>
        <v>65.6</v>
      </c>
      <c r="I36" s="284"/>
      <c r="J36" s="273" t="s">
        <v>189</v>
      </c>
      <c r="K36" s="165" t="s">
        <v>270</v>
      </c>
      <c r="L36" s="144" t="s">
        <v>279</v>
      </c>
      <c r="M36" s="144" t="s">
        <v>284</v>
      </c>
      <c r="N36" s="165" t="s">
        <v>270</v>
      </c>
      <c r="O36" s="144" t="s">
        <v>275</v>
      </c>
      <c r="P36" s="144" t="s">
        <v>284</v>
      </c>
      <c r="Q36" s="147"/>
    </row>
    <row r="37" s="112" customFormat="1" ht="29.1" customHeight="1" spans="1:17">
      <c r="A37" s="255" t="s">
        <v>191</v>
      </c>
      <c r="B37" s="253">
        <f>C37-0.8</f>
        <v>20.4</v>
      </c>
      <c r="C37" s="253">
        <f>D37-0.8</f>
        <v>21.2</v>
      </c>
      <c r="D37" s="257">
        <v>22</v>
      </c>
      <c r="E37" s="253">
        <f>D37+0.8</f>
        <v>22.8</v>
      </c>
      <c r="F37" s="253">
        <f>E37+0.8</f>
        <v>23.6</v>
      </c>
      <c r="G37" s="253">
        <f>F37+1.3</f>
        <v>24.9</v>
      </c>
      <c r="H37" s="253">
        <f>G37+1.3</f>
        <v>26.2</v>
      </c>
      <c r="I37" s="284"/>
      <c r="J37" s="255" t="s">
        <v>191</v>
      </c>
      <c r="K37" s="166" t="s">
        <v>280</v>
      </c>
      <c r="L37" s="144" t="s">
        <v>285</v>
      </c>
      <c r="M37" s="144" t="s">
        <v>284</v>
      </c>
      <c r="N37" s="144" t="s">
        <v>287</v>
      </c>
      <c r="O37" s="165" t="s">
        <v>270</v>
      </c>
      <c r="P37" s="144" t="s">
        <v>287</v>
      </c>
      <c r="Q37" s="147"/>
    </row>
    <row r="38" s="112" customFormat="1" ht="29.1" customHeight="1" spans="1:17">
      <c r="A38" s="255" t="s">
        <v>193</v>
      </c>
      <c r="B38" s="253">
        <f>C38-0.7</f>
        <v>16.6</v>
      </c>
      <c r="C38" s="253">
        <f>D38-0.7</f>
        <v>17.3</v>
      </c>
      <c r="D38" s="257">
        <v>18</v>
      </c>
      <c r="E38" s="253">
        <f>D38+0.7</f>
        <v>18.7</v>
      </c>
      <c r="F38" s="253">
        <f>E38+0.7</f>
        <v>19.4</v>
      </c>
      <c r="G38" s="253">
        <f>F38+1</f>
        <v>20.4</v>
      </c>
      <c r="H38" s="253">
        <f>G38+1</f>
        <v>21.4</v>
      </c>
      <c r="I38" s="284"/>
      <c r="J38" s="255" t="s">
        <v>193</v>
      </c>
      <c r="K38" s="144" t="s">
        <v>279</v>
      </c>
      <c r="L38" s="165" t="s">
        <v>270</v>
      </c>
      <c r="M38" s="165" t="s">
        <v>270</v>
      </c>
      <c r="N38" s="144" t="s">
        <v>279</v>
      </c>
      <c r="O38" s="165" t="s">
        <v>270</v>
      </c>
      <c r="P38" s="165" t="s">
        <v>270</v>
      </c>
      <c r="Q38" s="147"/>
    </row>
    <row r="39" s="112" customFormat="1" ht="29.1" customHeight="1" spans="1:17">
      <c r="A39" s="255" t="s">
        <v>210</v>
      </c>
      <c r="B39" s="253">
        <f>C39-0.5</f>
        <v>13.5</v>
      </c>
      <c r="C39" s="253">
        <f>D39-0.5</f>
        <v>14</v>
      </c>
      <c r="D39" s="260">
        <v>14.5</v>
      </c>
      <c r="E39" s="253">
        <f>D39+0.5</f>
        <v>15</v>
      </c>
      <c r="F39" s="253">
        <f>E39+0.5</f>
        <v>15.5</v>
      </c>
      <c r="G39" s="253">
        <f>F39+0.7</f>
        <v>16.2</v>
      </c>
      <c r="H39" s="253">
        <f>G39+0.7</f>
        <v>16.9</v>
      </c>
      <c r="I39" s="284"/>
      <c r="J39" s="255" t="s">
        <v>210</v>
      </c>
      <c r="K39" s="144" t="s">
        <v>285</v>
      </c>
      <c r="L39" s="165" t="s">
        <v>270</v>
      </c>
      <c r="M39" s="165" t="s">
        <v>270</v>
      </c>
      <c r="N39" s="144" t="s">
        <v>285</v>
      </c>
      <c r="O39" s="144" t="s">
        <v>279</v>
      </c>
      <c r="P39" s="165" t="s">
        <v>270</v>
      </c>
      <c r="Q39" s="147"/>
    </row>
    <row r="40" s="112" customFormat="1" ht="29.1" customHeight="1" spans="1:17">
      <c r="A40" s="255" t="s">
        <v>211</v>
      </c>
      <c r="B40" s="253">
        <f>C40-0.5</f>
        <v>10.5</v>
      </c>
      <c r="C40" s="253">
        <f>D40-0.5</f>
        <v>11</v>
      </c>
      <c r="D40" s="260">
        <v>11.5</v>
      </c>
      <c r="E40" s="253">
        <f>D40+0.5</f>
        <v>12</v>
      </c>
      <c r="F40" s="253">
        <f>E40+0.5</f>
        <v>12.5</v>
      </c>
      <c r="G40" s="253">
        <f>F40+0.7</f>
        <v>13.2</v>
      </c>
      <c r="H40" s="253">
        <f>G40+0.7</f>
        <v>13.9</v>
      </c>
      <c r="I40" s="284"/>
      <c r="J40" s="255" t="s">
        <v>211</v>
      </c>
      <c r="K40" s="165" t="s">
        <v>270</v>
      </c>
      <c r="L40" s="165" t="s">
        <v>270</v>
      </c>
      <c r="M40" s="165" t="s">
        <v>270</v>
      </c>
      <c r="N40" s="165" t="s">
        <v>270</v>
      </c>
      <c r="O40" s="165" t="s">
        <v>270</v>
      </c>
      <c r="P40" s="165" t="s">
        <v>270</v>
      </c>
      <c r="Q40" s="147"/>
    </row>
    <row r="41" s="112" customFormat="1" ht="29.1" customHeight="1" spans="1:17">
      <c r="A41" s="255" t="s">
        <v>195</v>
      </c>
      <c r="B41" s="253">
        <f t="shared" ref="B41:B45" si="21">C41</f>
        <v>7.5</v>
      </c>
      <c r="C41" s="253">
        <f>D41</f>
        <v>7.5</v>
      </c>
      <c r="D41" s="261">
        <v>7.5</v>
      </c>
      <c r="E41" s="253">
        <f t="shared" ref="E41:H41" si="22">D41</f>
        <v>7.5</v>
      </c>
      <c r="F41" s="253">
        <f t="shared" si="22"/>
        <v>7.5</v>
      </c>
      <c r="G41" s="253">
        <f t="shared" si="22"/>
        <v>7.5</v>
      </c>
      <c r="H41" s="253">
        <f t="shared" si="22"/>
        <v>7.5</v>
      </c>
      <c r="I41" s="284"/>
      <c r="J41" s="255" t="s">
        <v>195</v>
      </c>
      <c r="K41" s="144" t="s">
        <v>284</v>
      </c>
      <c r="L41" s="165" t="s">
        <v>270</v>
      </c>
      <c r="M41" s="144" t="s">
        <v>284</v>
      </c>
      <c r="N41" s="165" t="s">
        <v>270</v>
      </c>
      <c r="O41" s="144" t="s">
        <v>279</v>
      </c>
      <c r="P41" s="165" t="s">
        <v>270</v>
      </c>
      <c r="Q41" s="147"/>
    </row>
    <row r="42" s="112" customFormat="1" ht="29.1" customHeight="1" spans="1:17">
      <c r="A42" s="255" t="s">
        <v>199</v>
      </c>
      <c r="B42" s="262">
        <f>C42-1</f>
        <v>47</v>
      </c>
      <c r="C42" s="262">
        <f t="shared" ref="C42:C45" si="23">D42-1</f>
        <v>48</v>
      </c>
      <c r="D42" s="261">
        <v>49</v>
      </c>
      <c r="E42" s="262">
        <f>D42+1</f>
        <v>50</v>
      </c>
      <c r="F42" s="262">
        <f>E42+1</f>
        <v>51</v>
      </c>
      <c r="G42" s="262">
        <f>F42+1.5</f>
        <v>52.5</v>
      </c>
      <c r="H42" s="262">
        <f>G42+1.5</f>
        <v>54</v>
      </c>
      <c r="I42" s="284"/>
      <c r="J42" s="255" t="s">
        <v>199</v>
      </c>
      <c r="K42" s="144" t="s">
        <v>284</v>
      </c>
      <c r="L42" s="144" t="s">
        <v>285</v>
      </c>
      <c r="M42" s="165" t="s">
        <v>270</v>
      </c>
      <c r="N42" s="166" t="s">
        <v>288</v>
      </c>
      <c r="O42" s="144" t="s">
        <v>285</v>
      </c>
      <c r="P42" s="165" t="s">
        <v>270</v>
      </c>
      <c r="Q42" s="147"/>
    </row>
    <row r="43" s="112" customFormat="1" ht="29.1" customHeight="1" spans="1:17">
      <c r="A43" s="255" t="s">
        <v>200</v>
      </c>
      <c r="B43" s="262">
        <f>C43-1</f>
        <v>49</v>
      </c>
      <c r="C43" s="262">
        <f t="shared" si="23"/>
        <v>50</v>
      </c>
      <c r="D43" s="261">
        <v>51</v>
      </c>
      <c r="E43" s="262">
        <f>D43+1</f>
        <v>52</v>
      </c>
      <c r="F43" s="262">
        <f>E43+1</f>
        <v>53</v>
      </c>
      <c r="G43" s="262">
        <f>F43+1.5</f>
        <v>54.5</v>
      </c>
      <c r="H43" s="262">
        <f>G43+1.5</f>
        <v>56</v>
      </c>
      <c r="I43" s="284"/>
      <c r="J43" s="255" t="s">
        <v>200</v>
      </c>
      <c r="K43" s="144" t="s">
        <v>279</v>
      </c>
      <c r="L43" s="165" t="s">
        <v>270</v>
      </c>
      <c r="M43" s="144" t="s">
        <v>279</v>
      </c>
      <c r="N43" s="144" t="s">
        <v>284</v>
      </c>
      <c r="O43" s="165" t="s">
        <v>270</v>
      </c>
      <c r="P43" s="144" t="s">
        <v>279</v>
      </c>
      <c r="Q43" s="147"/>
    </row>
    <row r="44" s="112" customFormat="1" ht="29.1" customHeight="1" spans="1:17">
      <c r="A44" s="255" t="s">
        <v>205</v>
      </c>
      <c r="B44" s="253">
        <f t="shared" si="21"/>
        <v>16.5</v>
      </c>
      <c r="C44" s="253">
        <f t="shared" si="23"/>
        <v>16.5</v>
      </c>
      <c r="D44" s="261">
        <v>17.5</v>
      </c>
      <c r="E44" s="253">
        <f t="shared" ref="E44:H44" si="24">D44</f>
        <v>17.5</v>
      </c>
      <c r="F44" s="253">
        <f>E44+1.5</f>
        <v>19</v>
      </c>
      <c r="G44" s="253">
        <f t="shared" si="24"/>
        <v>19</v>
      </c>
      <c r="H44" s="253">
        <f t="shared" si="24"/>
        <v>19</v>
      </c>
      <c r="I44" s="284"/>
      <c r="J44" s="255" t="s">
        <v>205</v>
      </c>
      <c r="K44" s="165" t="s">
        <v>270</v>
      </c>
      <c r="L44" s="165" t="s">
        <v>270</v>
      </c>
      <c r="M44" s="144" t="s">
        <v>285</v>
      </c>
      <c r="N44" s="144" t="s">
        <v>284</v>
      </c>
      <c r="O44" s="165" t="s">
        <v>270</v>
      </c>
      <c r="P44" s="144" t="s">
        <v>285</v>
      </c>
      <c r="Q44" s="147"/>
    </row>
    <row r="45" s="112" customFormat="1" ht="29.1" customHeight="1" spans="1:17">
      <c r="A45" s="255" t="s">
        <v>205</v>
      </c>
      <c r="B45" s="262">
        <f t="shared" si="21"/>
        <v>16.5</v>
      </c>
      <c r="C45" s="262">
        <f t="shared" si="23"/>
        <v>16.5</v>
      </c>
      <c r="D45" s="274">
        <v>17.5</v>
      </c>
      <c r="E45" s="262">
        <f>D45</f>
        <v>17.5</v>
      </c>
      <c r="F45" s="262">
        <f>D45+1.5</f>
        <v>19</v>
      </c>
      <c r="G45" s="262">
        <f>D45+1.5</f>
        <v>19</v>
      </c>
      <c r="H45" s="262">
        <f>F45</f>
        <v>19</v>
      </c>
      <c r="I45" s="284"/>
      <c r="J45" s="255" t="s">
        <v>205</v>
      </c>
      <c r="K45" s="165" t="s">
        <v>270</v>
      </c>
      <c r="L45" s="165" t="s">
        <v>270</v>
      </c>
      <c r="M45" s="165" t="s">
        <v>270</v>
      </c>
      <c r="N45" s="165" t="s">
        <v>270</v>
      </c>
      <c r="O45" s="165" t="s">
        <v>270</v>
      </c>
      <c r="P45" s="165" t="s">
        <v>270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4"/>
      <c r="J46" s="291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91"/>
      <c r="B47" s="292"/>
      <c r="C47" s="292"/>
      <c r="D47" s="293"/>
      <c r="E47" s="292"/>
      <c r="F47" s="292"/>
      <c r="G47" s="292"/>
      <c r="H47" s="294"/>
      <c r="I47" s="284"/>
      <c r="J47" s="267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5"/>
      <c r="B48" s="270"/>
      <c r="C48" s="270"/>
      <c r="D48" s="270"/>
      <c r="E48" s="270"/>
      <c r="F48" s="270"/>
      <c r="G48" s="270"/>
      <c r="H48" s="270"/>
      <c r="I48" s="285"/>
      <c r="J48" s="286"/>
      <c r="K48" s="287"/>
      <c r="L48" s="287"/>
      <c r="M48" s="287"/>
      <c r="N48" s="287"/>
      <c r="O48" s="287"/>
      <c r="P48" s="287"/>
      <c r="Q48" s="287"/>
    </row>
    <row r="49" s="112" customFormat="1" ht="14.25" spans="1:17">
      <c r="A49" s="112" t="s">
        <v>214</v>
      </c>
      <c r="B49" s="151"/>
      <c r="C49" s="151"/>
      <c r="D49" s="151"/>
      <c r="E49" s="151"/>
      <c r="F49" s="151"/>
      <c r="G49" s="151"/>
      <c r="H49" s="151"/>
      <c r="I49" s="151"/>
      <c r="J49" s="150" t="s">
        <v>289</v>
      </c>
      <c r="K49" s="169"/>
      <c r="L49" s="169" t="s">
        <v>216</v>
      </c>
      <c r="M49" s="169"/>
      <c r="N49" s="169" t="s">
        <v>217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  <row r="51" s="112" customFormat="1" customHeight="1" spans="11:17">
      <c r="K51" s="113"/>
      <c r="L51" s="113"/>
      <c r="M51" s="113"/>
      <c r="N51" s="113"/>
      <c r="O51" s="113"/>
      <c r="P51" s="113"/>
      <c r="Q51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G44" sqref="G44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v>2400</v>
      </c>
      <c r="C3" s="183"/>
      <c r="D3" s="184" t="s">
        <v>291</v>
      </c>
      <c r="E3" s="185" t="s">
        <v>292</v>
      </c>
      <c r="F3" s="186"/>
      <c r="G3" s="186"/>
      <c r="H3" s="187" t="s">
        <v>293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294</v>
      </c>
      <c r="E4" s="191"/>
      <c r="F4" s="191"/>
      <c r="G4" s="191"/>
      <c r="H4" s="190" t="s">
        <v>295</v>
      </c>
      <c r="I4" s="190"/>
      <c r="J4" s="204" t="s">
        <v>67</v>
      </c>
      <c r="K4" s="235" t="s">
        <v>68</v>
      </c>
    </row>
    <row r="5" s="172" customFormat="1" spans="1:11">
      <c r="A5" s="188" t="s">
        <v>296</v>
      </c>
      <c r="B5" s="183">
        <v>1</v>
      </c>
      <c r="C5" s="183"/>
      <c r="D5" s="184" t="s">
        <v>297</v>
      </c>
      <c r="E5" s="184" t="s">
        <v>298</v>
      </c>
      <c r="F5" s="184" t="s">
        <v>299</v>
      </c>
      <c r="G5" s="184" t="s">
        <v>300</v>
      </c>
      <c r="H5" s="190" t="s">
        <v>301</v>
      </c>
      <c r="I5" s="190"/>
      <c r="J5" s="204" t="s">
        <v>67</v>
      </c>
      <c r="K5" s="235" t="s">
        <v>68</v>
      </c>
    </row>
    <row r="6" s="172" customFormat="1" ht="15" spans="1:11">
      <c r="A6" s="192" t="s">
        <v>302</v>
      </c>
      <c r="B6" s="193">
        <v>80</v>
      </c>
      <c r="C6" s="193"/>
      <c r="D6" s="194" t="s">
        <v>303</v>
      </c>
      <c r="E6" s="195"/>
      <c r="F6" s="196">
        <v>1117</v>
      </c>
      <c r="G6" s="194"/>
      <c r="H6" s="197" t="s">
        <v>304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305</v>
      </c>
      <c r="B8" s="180" t="s">
        <v>306</v>
      </c>
      <c r="C8" s="180" t="s">
        <v>307</v>
      </c>
      <c r="D8" s="180" t="s">
        <v>308</v>
      </c>
      <c r="E8" s="180" t="s">
        <v>309</v>
      </c>
      <c r="F8" s="180" t="s">
        <v>310</v>
      </c>
      <c r="G8" s="202" t="s">
        <v>311</v>
      </c>
      <c r="H8" s="203"/>
      <c r="I8" s="203"/>
      <c r="J8" s="203"/>
      <c r="K8" s="237"/>
    </row>
    <row r="9" s="172" customFormat="1" spans="1:11">
      <c r="A9" s="188" t="s">
        <v>312</v>
      </c>
      <c r="B9" s="190"/>
      <c r="C9" s="204" t="s">
        <v>67</v>
      </c>
      <c r="D9" s="204" t="s">
        <v>68</v>
      </c>
      <c r="E9" s="184" t="s">
        <v>313</v>
      </c>
      <c r="F9" s="205" t="s">
        <v>314</v>
      </c>
      <c r="G9" s="206"/>
      <c r="H9" s="207"/>
      <c r="I9" s="207"/>
      <c r="J9" s="207"/>
      <c r="K9" s="238"/>
    </row>
    <row r="10" s="172" customFormat="1" spans="1:11">
      <c r="A10" s="188" t="s">
        <v>315</v>
      </c>
      <c r="B10" s="190"/>
      <c r="C10" s="204" t="s">
        <v>67</v>
      </c>
      <c r="D10" s="204" t="s">
        <v>68</v>
      </c>
      <c r="E10" s="184" t="s">
        <v>316</v>
      </c>
      <c r="F10" s="205" t="s">
        <v>317</v>
      </c>
      <c r="G10" s="206" t="s">
        <v>318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319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320</v>
      </c>
      <c r="J13" s="204" t="s">
        <v>89</v>
      </c>
      <c r="K13" s="235" t="s">
        <v>90</v>
      </c>
    </row>
    <row r="14" s="172" customFormat="1" ht="15" spans="1:11">
      <c r="A14" s="192" t="s">
        <v>321</v>
      </c>
      <c r="B14" s="196" t="s">
        <v>89</v>
      </c>
      <c r="C14" s="196" t="s">
        <v>90</v>
      </c>
      <c r="D14" s="195"/>
      <c r="E14" s="194" t="s">
        <v>322</v>
      </c>
      <c r="F14" s="196" t="s">
        <v>89</v>
      </c>
      <c r="G14" s="196" t="s">
        <v>90</v>
      </c>
      <c r="H14" s="196"/>
      <c r="I14" s="194" t="s">
        <v>323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327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328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329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330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131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331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332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0"/>
    </row>
    <row r="31" s="172" customFormat="1" ht="17.25" customHeight="1" spans="1:11">
      <c r="A31" s="221" t="s">
        <v>333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334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335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336</v>
      </c>
      <c r="B40" s="190"/>
      <c r="C40" s="190"/>
      <c r="D40" s="187" t="s">
        <v>337</v>
      </c>
      <c r="E40" s="187"/>
      <c r="F40" s="228" t="s">
        <v>338</v>
      </c>
      <c r="G40" s="229"/>
      <c r="H40" s="190" t="s">
        <v>339</v>
      </c>
      <c r="I40" s="190"/>
      <c r="J40" s="190" t="s">
        <v>340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341</v>
      </c>
      <c r="C44" s="230"/>
      <c r="D44" s="194" t="s">
        <v>342</v>
      </c>
      <c r="E44" s="195" t="s">
        <v>146</v>
      </c>
      <c r="F44" s="194" t="s">
        <v>147</v>
      </c>
      <c r="G44" s="231" t="s">
        <v>343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0" workbookViewId="0">
      <selection activeCell="E26" sqref="E26:H2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268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81" t="s">
        <v>118</v>
      </c>
      <c r="N4" s="161" t="s">
        <v>119</v>
      </c>
      <c r="O4" s="161" t="s">
        <v>120</v>
      </c>
      <c r="P4" s="161" t="s">
        <v>121</v>
      </c>
      <c r="Q4" s="147" t="s">
        <v>269</v>
      </c>
    </row>
    <row r="5" s="112" customFormat="1" ht="29.1" customHeight="1" spans="1:17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2"/>
      <c r="J5" s="160"/>
      <c r="K5" s="282" t="s">
        <v>158</v>
      </c>
      <c r="L5" s="282" t="s">
        <v>159</v>
      </c>
      <c r="M5" s="282" t="s">
        <v>160</v>
      </c>
      <c r="N5" s="282" t="s">
        <v>161</v>
      </c>
      <c r="O5" s="282" t="s">
        <v>162</v>
      </c>
      <c r="P5" s="282" t="s">
        <v>163</v>
      </c>
      <c r="Q5" s="282" t="s">
        <v>164</v>
      </c>
    </row>
    <row r="6" s="112" customFormat="1" ht="29.1" customHeight="1" spans="1:17">
      <c r="A6" s="252" t="s">
        <v>166</v>
      </c>
      <c r="B6" s="253">
        <f t="shared" ref="B6:B8" si="0">C6-1</f>
        <v>73</v>
      </c>
      <c r="C6" s="253">
        <f t="shared" ref="C6:C8" si="1">D6-2</f>
        <v>74</v>
      </c>
      <c r="D6" s="254">
        <v>76</v>
      </c>
      <c r="E6" s="253">
        <f t="shared" ref="E6:E8" si="2">D6+2</f>
        <v>78</v>
      </c>
      <c r="F6" s="253">
        <f t="shared" ref="F6:F8" si="3">E6+2</f>
        <v>80</v>
      </c>
      <c r="G6" s="253">
        <f t="shared" ref="G6:G8" si="4">F6+1</f>
        <v>81</v>
      </c>
      <c r="H6" s="253">
        <f t="shared" ref="H6:H8" si="5">G6+1</f>
        <v>82</v>
      </c>
      <c r="I6" s="142"/>
      <c r="J6" s="252" t="s">
        <v>166</v>
      </c>
      <c r="K6" s="165" t="s">
        <v>270</v>
      </c>
      <c r="L6" s="165" t="s">
        <v>270</v>
      </c>
      <c r="M6" s="165" t="s">
        <v>271</v>
      </c>
      <c r="N6" s="165" t="s">
        <v>270</v>
      </c>
      <c r="O6" s="165" t="s">
        <v>271</v>
      </c>
      <c r="P6" s="165" t="s">
        <v>270</v>
      </c>
      <c r="Q6" s="165"/>
    </row>
    <row r="7" s="112" customFormat="1" ht="29.1" customHeight="1" spans="1:17">
      <c r="A7" s="255" t="s">
        <v>169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255" t="s">
        <v>169</v>
      </c>
      <c r="K7" s="165" t="s">
        <v>270</v>
      </c>
      <c r="L7" s="283" t="s">
        <v>273</v>
      </c>
      <c r="M7" s="165" t="s">
        <v>270</v>
      </c>
      <c r="N7" s="283" t="s">
        <v>273</v>
      </c>
      <c r="O7" s="165" t="s">
        <v>270</v>
      </c>
      <c r="P7" s="283" t="s">
        <v>273</v>
      </c>
      <c r="Q7" s="165"/>
    </row>
    <row r="8" s="112" customFormat="1" ht="29.1" customHeight="1" spans="1:17">
      <c r="A8" s="255" t="s">
        <v>172</v>
      </c>
      <c r="B8" s="256">
        <f t="shared" si="0"/>
        <v>65.5</v>
      </c>
      <c r="C8" s="256">
        <f t="shared" si="1"/>
        <v>66.5</v>
      </c>
      <c r="D8" s="254">
        <v>68.5</v>
      </c>
      <c r="E8" s="256">
        <f t="shared" si="2"/>
        <v>70.5</v>
      </c>
      <c r="F8" s="256">
        <f t="shared" si="3"/>
        <v>72.5</v>
      </c>
      <c r="G8" s="256">
        <f t="shared" si="4"/>
        <v>73.5</v>
      </c>
      <c r="H8" s="256">
        <f t="shared" si="5"/>
        <v>74.5</v>
      </c>
      <c r="I8" s="142"/>
      <c r="J8" s="255" t="s">
        <v>172</v>
      </c>
      <c r="K8" s="165" t="s">
        <v>270</v>
      </c>
      <c r="L8" s="165" t="s">
        <v>270</v>
      </c>
      <c r="M8" s="165" t="s">
        <v>270</v>
      </c>
      <c r="N8" s="165" t="s">
        <v>271</v>
      </c>
      <c r="O8" s="165" t="s">
        <v>271</v>
      </c>
      <c r="P8" s="165" t="s">
        <v>271</v>
      </c>
      <c r="Q8" s="144"/>
    </row>
    <row r="9" s="112" customFormat="1" ht="29.1" customHeight="1" spans="1:17">
      <c r="A9" s="255" t="s">
        <v>174</v>
      </c>
      <c r="B9" s="253">
        <f t="shared" ref="B9:B11" si="6">C9-4</f>
        <v>116</v>
      </c>
      <c r="C9" s="253">
        <f t="shared" ref="C9:C11" si="7">D9-4</f>
        <v>120</v>
      </c>
      <c r="D9" s="254">
        <v>124</v>
      </c>
      <c r="E9" s="253">
        <f t="shared" ref="E9:E11" si="8">D9+4</f>
        <v>128</v>
      </c>
      <c r="F9" s="253">
        <f>E9+4</f>
        <v>132</v>
      </c>
      <c r="G9" s="253">
        <f t="shared" ref="G9:G11" si="9">F9+6</f>
        <v>138</v>
      </c>
      <c r="H9" s="253">
        <f>G9+6</f>
        <v>144</v>
      </c>
      <c r="I9" s="142"/>
      <c r="J9" s="255" t="s">
        <v>174</v>
      </c>
      <c r="K9" s="144" t="s">
        <v>274</v>
      </c>
      <c r="L9" s="165" t="s">
        <v>270</v>
      </c>
      <c r="M9" s="144" t="s">
        <v>274</v>
      </c>
      <c r="N9" s="165" t="s">
        <v>270</v>
      </c>
      <c r="O9" s="144" t="s">
        <v>274</v>
      </c>
      <c r="P9" s="165" t="s">
        <v>270</v>
      </c>
      <c r="Q9" s="165"/>
    </row>
    <row r="10" s="112" customFormat="1" ht="29.1" customHeight="1" spans="1:17">
      <c r="A10" s="255" t="s">
        <v>177</v>
      </c>
      <c r="B10" s="253">
        <f t="shared" si="6"/>
        <v>110</v>
      </c>
      <c r="C10" s="253">
        <f t="shared" si="7"/>
        <v>114</v>
      </c>
      <c r="D10" s="254" t="s">
        <v>178</v>
      </c>
      <c r="E10" s="253">
        <f t="shared" si="8"/>
        <v>122</v>
      </c>
      <c r="F10" s="253">
        <f>E10+5</f>
        <v>127</v>
      </c>
      <c r="G10" s="253">
        <f t="shared" si="9"/>
        <v>133</v>
      </c>
      <c r="H10" s="253">
        <f>G10+7</f>
        <v>140</v>
      </c>
      <c r="I10" s="142"/>
      <c r="J10" s="255" t="s">
        <v>177</v>
      </c>
      <c r="K10" s="165" t="s">
        <v>344</v>
      </c>
      <c r="L10" s="166" t="s">
        <v>273</v>
      </c>
      <c r="M10" s="165" t="s">
        <v>344</v>
      </c>
      <c r="N10" s="165" t="s">
        <v>270</v>
      </c>
      <c r="O10" s="165" t="s">
        <v>276</v>
      </c>
      <c r="P10" s="165" t="s">
        <v>270</v>
      </c>
      <c r="Q10" s="144"/>
    </row>
    <row r="11" s="112" customFormat="1" ht="29.1" customHeight="1" spans="1:17">
      <c r="A11" s="255" t="s">
        <v>181</v>
      </c>
      <c r="B11" s="253">
        <f t="shared" si="6"/>
        <v>110</v>
      </c>
      <c r="C11" s="253">
        <f t="shared" si="7"/>
        <v>114</v>
      </c>
      <c r="D11" s="257" t="s">
        <v>178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2"/>
      <c r="J11" s="255" t="s">
        <v>181</v>
      </c>
      <c r="K11" s="144" t="s">
        <v>277</v>
      </c>
      <c r="L11" s="165" t="s">
        <v>270</v>
      </c>
      <c r="M11" s="144" t="s">
        <v>277</v>
      </c>
      <c r="N11" s="165" t="s">
        <v>270</v>
      </c>
      <c r="O11" s="144" t="s">
        <v>277</v>
      </c>
      <c r="P11" s="166" t="s">
        <v>278</v>
      </c>
      <c r="Q11" s="144"/>
    </row>
    <row r="12" s="112" customFormat="1" ht="29.1" customHeight="1" spans="1:17">
      <c r="A12" s="258" t="s">
        <v>185</v>
      </c>
      <c r="B12" s="256">
        <f>C12-1.2</f>
        <v>47.6</v>
      </c>
      <c r="C12" s="256">
        <f>D12-1.2</f>
        <v>48.8</v>
      </c>
      <c r="D12" s="254">
        <v>50</v>
      </c>
      <c r="E12" s="256">
        <f>D12+1.2</f>
        <v>51.2</v>
      </c>
      <c r="F12" s="256">
        <f>E12+1.2</f>
        <v>52.4</v>
      </c>
      <c r="G12" s="256">
        <f>F12+1.4</f>
        <v>53.8</v>
      </c>
      <c r="H12" s="256">
        <f>G12+1.4</f>
        <v>55.2</v>
      </c>
      <c r="I12" s="142"/>
      <c r="J12" s="258" t="s">
        <v>185</v>
      </c>
      <c r="K12" s="144" t="s">
        <v>279</v>
      </c>
      <c r="L12" s="165" t="s">
        <v>270</v>
      </c>
      <c r="M12" s="144" t="s">
        <v>279</v>
      </c>
      <c r="N12" s="166" t="s">
        <v>280</v>
      </c>
      <c r="O12" s="144" t="s">
        <v>279</v>
      </c>
      <c r="P12" s="166" t="s">
        <v>280</v>
      </c>
      <c r="Q12" s="144"/>
    </row>
    <row r="13" s="112" customFormat="1" ht="29.1" customHeight="1" spans="1:17">
      <c r="A13" s="258" t="s">
        <v>189</v>
      </c>
      <c r="B13" s="256">
        <f>C13-0.6</f>
        <v>63.7</v>
      </c>
      <c r="C13" s="256">
        <f>D13-1.2</f>
        <v>64.3</v>
      </c>
      <c r="D13" s="254">
        <v>65.5</v>
      </c>
      <c r="E13" s="256">
        <f>D13+1.2</f>
        <v>66.7</v>
      </c>
      <c r="F13" s="256">
        <f>E13+1.2</f>
        <v>67.9</v>
      </c>
      <c r="G13" s="256">
        <f>F13+0.6</f>
        <v>68.5</v>
      </c>
      <c r="H13" s="256">
        <f>G13+0.6</f>
        <v>69.1</v>
      </c>
      <c r="I13" s="142"/>
      <c r="J13" s="258" t="s">
        <v>189</v>
      </c>
      <c r="K13" s="165" t="s">
        <v>270</v>
      </c>
      <c r="L13" s="166" t="s">
        <v>282</v>
      </c>
      <c r="M13" s="165" t="s">
        <v>270</v>
      </c>
      <c r="N13" s="165" t="s">
        <v>270</v>
      </c>
      <c r="O13" s="165" t="s">
        <v>270</v>
      </c>
      <c r="P13" s="166" t="s">
        <v>282</v>
      </c>
      <c r="Q13" s="144"/>
    </row>
    <row r="14" s="112" customFormat="1" ht="29.1" customHeight="1" spans="1:17">
      <c r="A14" s="259" t="s">
        <v>191</v>
      </c>
      <c r="B14" s="256">
        <f>C14-0.8</f>
        <v>23.4</v>
      </c>
      <c r="C14" s="256">
        <f>D14-0.8</f>
        <v>24.2</v>
      </c>
      <c r="D14" s="254">
        <v>25</v>
      </c>
      <c r="E14" s="256">
        <f>D14+0.8</f>
        <v>25.8</v>
      </c>
      <c r="F14" s="256">
        <f>E14+0.8</f>
        <v>26.6</v>
      </c>
      <c r="G14" s="256">
        <f>F14+1.3</f>
        <v>27.9</v>
      </c>
      <c r="H14" s="256">
        <f>G14+1.3</f>
        <v>29.2</v>
      </c>
      <c r="I14" s="142"/>
      <c r="J14" s="259" t="s">
        <v>191</v>
      </c>
      <c r="K14" s="144" t="s">
        <v>283</v>
      </c>
      <c r="L14" s="165" t="s">
        <v>270</v>
      </c>
      <c r="M14" s="144" t="s">
        <v>283</v>
      </c>
      <c r="N14" s="165" t="s">
        <v>270</v>
      </c>
      <c r="O14" s="144" t="s">
        <v>283</v>
      </c>
      <c r="P14" s="165" t="s">
        <v>270</v>
      </c>
      <c r="Q14" s="144"/>
    </row>
    <row r="15" s="112" customFormat="1" ht="29.1" customHeight="1" spans="1:17">
      <c r="A15" s="255" t="s">
        <v>193</v>
      </c>
      <c r="B15" s="253">
        <f>C15-0.7</f>
        <v>20.1</v>
      </c>
      <c r="C15" s="253">
        <f>D15-0.7</f>
        <v>20.8</v>
      </c>
      <c r="D15" s="257">
        <v>21.5</v>
      </c>
      <c r="E15" s="253">
        <f>D15+0.7</f>
        <v>22.2</v>
      </c>
      <c r="F15" s="253">
        <f>E15+0.7</f>
        <v>22.9</v>
      </c>
      <c r="G15" s="253">
        <f>F15+1</f>
        <v>23.9</v>
      </c>
      <c r="H15" s="253">
        <f>G15+1</f>
        <v>24.9</v>
      </c>
      <c r="I15" s="142"/>
      <c r="J15" s="255" t="s">
        <v>193</v>
      </c>
      <c r="K15" s="144" t="s">
        <v>284</v>
      </c>
      <c r="L15" s="166" t="s">
        <v>272</v>
      </c>
      <c r="M15" s="144" t="s">
        <v>284</v>
      </c>
      <c r="N15" s="165" t="s">
        <v>270</v>
      </c>
      <c r="O15" s="144" t="s">
        <v>284</v>
      </c>
      <c r="P15" s="165" t="s">
        <v>270</v>
      </c>
      <c r="Q15" s="144"/>
    </row>
    <row r="16" s="112" customFormat="1" ht="29.1" customHeight="1" spans="1:17">
      <c r="A16" s="255" t="s">
        <v>194</v>
      </c>
      <c r="B16" s="253">
        <f t="shared" ref="B16:B21" si="10">C16-0.5</f>
        <v>14</v>
      </c>
      <c r="C16" s="253">
        <f t="shared" ref="C16:C21" si="11">D16-0.5</f>
        <v>14.5</v>
      </c>
      <c r="D16" s="260">
        <v>15</v>
      </c>
      <c r="E16" s="253">
        <f>D16+0.5</f>
        <v>15.5</v>
      </c>
      <c r="F16" s="253">
        <f>E16+0.5</f>
        <v>16</v>
      </c>
      <c r="G16" s="253">
        <f>F16+0.7</f>
        <v>16.7</v>
      </c>
      <c r="H16" s="253">
        <f>G16+0.7</f>
        <v>17.4</v>
      </c>
      <c r="I16" s="142"/>
      <c r="J16" s="255" t="s">
        <v>194</v>
      </c>
      <c r="K16" s="144" t="s">
        <v>284</v>
      </c>
      <c r="L16" s="166" t="s">
        <v>272</v>
      </c>
      <c r="M16" s="144" t="s">
        <v>284</v>
      </c>
      <c r="N16" s="165" t="s">
        <v>270</v>
      </c>
      <c r="O16" s="144" t="s">
        <v>284</v>
      </c>
      <c r="P16" s="165" t="s">
        <v>270</v>
      </c>
      <c r="Q16" s="144"/>
    </row>
    <row r="17" s="112" customFormat="1" ht="29.1" customHeight="1" spans="1:17">
      <c r="A17" s="255" t="s">
        <v>195</v>
      </c>
      <c r="B17" s="253">
        <f>C17</f>
        <v>10.5</v>
      </c>
      <c r="C17" s="253">
        <f>D17</f>
        <v>10.5</v>
      </c>
      <c r="D17" s="261">
        <v>10.5</v>
      </c>
      <c r="E17" s="253">
        <f t="shared" ref="E17:H17" si="12">D17</f>
        <v>10.5</v>
      </c>
      <c r="F17" s="253">
        <f t="shared" si="12"/>
        <v>10.5</v>
      </c>
      <c r="G17" s="253">
        <f t="shared" si="12"/>
        <v>10.5</v>
      </c>
      <c r="H17" s="253">
        <f t="shared" si="12"/>
        <v>10.5</v>
      </c>
      <c r="I17" s="142"/>
      <c r="J17" s="255" t="s">
        <v>195</v>
      </c>
      <c r="K17" s="165" t="s">
        <v>270</v>
      </c>
      <c r="L17" s="283" t="s">
        <v>273</v>
      </c>
      <c r="M17" s="165" t="s">
        <v>270</v>
      </c>
      <c r="N17" s="283" t="s">
        <v>273</v>
      </c>
      <c r="O17" s="165" t="s">
        <v>270</v>
      </c>
      <c r="P17" s="283" t="s">
        <v>273</v>
      </c>
      <c r="Q17" s="144"/>
    </row>
    <row r="18" s="112" customFormat="1" ht="29.1" customHeight="1" spans="1:17">
      <c r="A18" s="255" t="s">
        <v>199</v>
      </c>
      <c r="B18" s="262">
        <f>C18-1</f>
        <v>57</v>
      </c>
      <c r="C18" s="262">
        <f t="shared" ref="C18:C22" si="13">D18-1</f>
        <v>58</v>
      </c>
      <c r="D18" s="261">
        <v>59</v>
      </c>
      <c r="E18" s="262">
        <f>D18+1</f>
        <v>60</v>
      </c>
      <c r="F18" s="262">
        <f t="shared" ref="F18:F23" si="14">E18+1</f>
        <v>61</v>
      </c>
      <c r="G18" s="262">
        <f>F18+1.5</f>
        <v>62.5</v>
      </c>
      <c r="H18" s="262">
        <f>G18+1.5</f>
        <v>64</v>
      </c>
      <c r="I18" s="142"/>
      <c r="J18" s="255" t="s">
        <v>199</v>
      </c>
      <c r="K18" s="165" t="s">
        <v>345</v>
      </c>
      <c r="L18" s="144" t="s">
        <v>283</v>
      </c>
      <c r="M18" s="165" t="s">
        <v>270</v>
      </c>
      <c r="N18" s="144" t="s">
        <v>284</v>
      </c>
      <c r="O18" s="165" t="s">
        <v>270</v>
      </c>
      <c r="P18" s="165" t="s">
        <v>270</v>
      </c>
      <c r="Q18" s="144"/>
    </row>
    <row r="19" s="112" customFormat="1" ht="29.1" customHeight="1" spans="1:17">
      <c r="A19" s="255" t="s">
        <v>200</v>
      </c>
      <c r="B19" s="262">
        <f>C19-1</f>
        <v>55</v>
      </c>
      <c r="C19" s="262">
        <f t="shared" si="13"/>
        <v>56</v>
      </c>
      <c r="D19" s="261">
        <v>57</v>
      </c>
      <c r="E19" s="262">
        <f>D19+1</f>
        <v>58</v>
      </c>
      <c r="F19" s="262">
        <f t="shared" si="14"/>
        <v>59</v>
      </c>
      <c r="G19" s="262">
        <f>F19+1.5</f>
        <v>60.5</v>
      </c>
      <c r="H19" s="262">
        <f>G19+1.5</f>
        <v>62</v>
      </c>
      <c r="I19" s="142"/>
      <c r="J19" s="255" t="s">
        <v>200</v>
      </c>
      <c r="K19" s="144" t="s">
        <v>284</v>
      </c>
      <c r="L19" s="166" t="s">
        <v>272</v>
      </c>
      <c r="M19" s="144" t="s">
        <v>284</v>
      </c>
      <c r="N19" s="165" t="s">
        <v>270</v>
      </c>
      <c r="O19" s="144" t="s">
        <v>284</v>
      </c>
      <c r="P19" s="165" t="s">
        <v>270</v>
      </c>
      <c r="Q19" s="144"/>
    </row>
    <row r="20" s="112" customFormat="1" ht="29.1" customHeight="1" spans="1:17">
      <c r="A20" s="255" t="s">
        <v>202</v>
      </c>
      <c r="B20" s="262">
        <f t="shared" si="10"/>
        <v>36</v>
      </c>
      <c r="C20" s="262">
        <f t="shared" si="11"/>
        <v>36.5</v>
      </c>
      <c r="D20" s="261">
        <v>37</v>
      </c>
      <c r="E20" s="262">
        <f t="shared" ref="E20:G20" si="15">D20+0.5</f>
        <v>37.5</v>
      </c>
      <c r="F20" s="262">
        <f t="shared" si="15"/>
        <v>38</v>
      </c>
      <c r="G20" s="262">
        <f t="shared" si="15"/>
        <v>38.5</v>
      </c>
      <c r="H20" s="262">
        <f t="shared" ref="H20:H23" si="16">G20</f>
        <v>38.5</v>
      </c>
      <c r="I20" s="142"/>
      <c r="J20" s="255" t="s">
        <v>202</v>
      </c>
      <c r="K20" s="144" t="s">
        <v>279</v>
      </c>
      <c r="L20" s="165" t="s">
        <v>270</v>
      </c>
      <c r="M20" s="144" t="s">
        <v>279</v>
      </c>
      <c r="N20" s="165" t="s">
        <v>270</v>
      </c>
      <c r="O20" s="144" t="s">
        <v>279</v>
      </c>
      <c r="P20" s="165" t="s">
        <v>270</v>
      </c>
      <c r="Q20" s="144"/>
    </row>
    <row r="21" s="112" customFormat="1" ht="29.1" customHeight="1" spans="1:17">
      <c r="A21" s="255" t="s">
        <v>203</v>
      </c>
      <c r="B21" s="262">
        <f t="shared" si="10"/>
        <v>25</v>
      </c>
      <c r="C21" s="262">
        <f t="shared" si="11"/>
        <v>25.5</v>
      </c>
      <c r="D21" s="261">
        <v>26</v>
      </c>
      <c r="E21" s="262">
        <f>D21+0.5</f>
        <v>26.5</v>
      </c>
      <c r="F21" s="262">
        <f>E21+0.5</f>
        <v>27</v>
      </c>
      <c r="G21" s="263">
        <f>F21+0.75</f>
        <v>27.75</v>
      </c>
      <c r="H21" s="263">
        <f t="shared" si="16"/>
        <v>27.75</v>
      </c>
      <c r="I21" s="142"/>
      <c r="J21" s="255" t="s">
        <v>203</v>
      </c>
      <c r="K21" s="165" t="s">
        <v>270</v>
      </c>
      <c r="L21" s="165" t="s">
        <v>270</v>
      </c>
      <c r="M21" s="144" t="s">
        <v>284</v>
      </c>
      <c r="N21" s="165" t="s">
        <v>270</v>
      </c>
      <c r="O21" s="144" t="s">
        <v>284</v>
      </c>
      <c r="P21" s="144" t="s">
        <v>284</v>
      </c>
      <c r="Q21" s="144"/>
    </row>
    <row r="22" s="112" customFormat="1" ht="29.1" customHeight="1" spans="1:17">
      <c r="A22" s="255" t="s">
        <v>205</v>
      </c>
      <c r="B22" s="253">
        <f>C22</f>
        <v>17</v>
      </c>
      <c r="C22" s="253">
        <f t="shared" si="13"/>
        <v>17</v>
      </c>
      <c r="D22" s="261">
        <v>18</v>
      </c>
      <c r="E22" s="253">
        <f>D22</f>
        <v>18</v>
      </c>
      <c r="F22" s="253">
        <f>E22+1.5</f>
        <v>19.5</v>
      </c>
      <c r="G22" s="253">
        <f>F22</f>
        <v>19.5</v>
      </c>
      <c r="H22" s="253">
        <f t="shared" si="16"/>
        <v>19.5</v>
      </c>
      <c r="I22" s="142"/>
      <c r="J22" s="255" t="s">
        <v>205</v>
      </c>
      <c r="K22" s="165" t="s">
        <v>270</v>
      </c>
      <c r="L22" s="165" t="s">
        <v>270</v>
      </c>
      <c r="M22" s="165" t="s">
        <v>270</v>
      </c>
      <c r="N22" s="165" t="s">
        <v>270</v>
      </c>
      <c r="O22" s="165" t="s">
        <v>270</v>
      </c>
      <c r="P22" s="165" t="s">
        <v>270</v>
      </c>
      <c r="Q22" s="144"/>
    </row>
    <row r="23" s="112" customFormat="1" ht="29.1" customHeight="1" spans="1:17">
      <c r="A23" s="255" t="s">
        <v>206</v>
      </c>
      <c r="B23" s="264">
        <f>C23</f>
        <v>15.5</v>
      </c>
      <c r="C23" s="264">
        <f>D23-0.5</f>
        <v>15.5</v>
      </c>
      <c r="D23" s="261">
        <v>16</v>
      </c>
      <c r="E23" s="264">
        <f>D23</f>
        <v>16</v>
      </c>
      <c r="F23" s="264">
        <f t="shared" si="14"/>
        <v>17</v>
      </c>
      <c r="G23" s="264">
        <f>F23</f>
        <v>17</v>
      </c>
      <c r="H23" s="264">
        <f t="shared" si="16"/>
        <v>17</v>
      </c>
      <c r="I23" s="142"/>
      <c r="J23" s="255" t="s">
        <v>206</v>
      </c>
      <c r="K23" s="165" t="s">
        <v>270</v>
      </c>
      <c r="L23" s="165" t="s">
        <v>270</v>
      </c>
      <c r="M23" s="165" t="s">
        <v>270</v>
      </c>
      <c r="N23" s="165" t="s">
        <v>270</v>
      </c>
      <c r="O23" s="165" t="s">
        <v>270</v>
      </c>
      <c r="P23" s="165" t="s">
        <v>270</v>
      </c>
      <c r="Q23" s="144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142"/>
      <c r="J25" s="267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284"/>
      <c r="J26" s="154" t="s">
        <v>57</v>
      </c>
      <c r="K26" s="155" t="s">
        <v>268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4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284"/>
      <c r="J28" s="160"/>
      <c r="K28" s="161" t="s">
        <v>116</v>
      </c>
      <c r="L28" s="161" t="s">
        <v>117</v>
      </c>
      <c r="M28" s="281" t="s">
        <v>118</v>
      </c>
      <c r="N28" s="161" t="s">
        <v>119</v>
      </c>
      <c r="O28" s="161" t="s">
        <v>120</v>
      </c>
      <c r="P28" s="161" t="s">
        <v>121</v>
      </c>
      <c r="Q28" s="147" t="s">
        <v>269</v>
      </c>
    </row>
    <row r="29" s="112" customFormat="1" ht="29.1" customHeight="1" spans="1:17">
      <c r="A29" s="119"/>
      <c r="B29" s="251" t="s">
        <v>158</v>
      </c>
      <c r="C29" s="251" t="s">
        <v>159</v>
      </c>
      <c r="D29" s="251" t="s">
        <v>160</v>
      </c>
      <c r="E29" s="251" t="s">
        <v>161</v>
      </c>
      <c r="F29" s="251" t="s">
        <v>162</v>
      </c>
      <c r="G29" s="251" t="s">
        <v>163</v>
      </c>
      <c r="H29" s="251" t="s">
        <v>164</v>
      </c>
      <c r="I29" s="284"/>
      <c r="J29" s="160"/>
      <c r="K29" s="282" t="s">
        <v>158</v>
      </c>
      <c r="L29" s="282" t="s">
        <v>159</v>
      </c>
      <c r="M29" s="282" t="s">
        <v>160</v>
      </c>
      <c r="N29" s="282" t="s">
        <v>161</v>
      </c>
      <c r="O29" s="282" t="s">
        <v>162</v>
      </c>
      <c r="P29" s="282" t="s">
        <v>163</v>
      </c>
      <c r="Q29" s="282" t="s">
        <v>164</v>
      </c>
    </row>
    <row r="30" s="112" customFormat="1" ht="29.1" customHeight="1" spans="1:17">
      <c r="A30" s="252" t="s">
        <v>166</v>
      </c>
      <c r="B30" s="271">
        <f>C30-1</f>
        <v>68</v>
      </c>
      <c r="C30" s="271">
        <f>D30-2</f>
        <v>69</v>
      </c>
      <c r="D30" s="272">
        <v>71</v>
      </c>
      <c r="E30" s="271">
        <f>D30+2</f>
        <v>73</v>
      </c>
      <c r="F30" s="271">
        <f>E30+2</f>
        <v>75</v>
      </c>
      <c r="G30" s="271">
        <f>F30+1</f>
        <v>76</v>
      </c>
      <c r="H30" s="271">
        <f>G30+1</f>
        <v>77</v>
      </c>
      <c r="I30" s="284"/>
      <c r="J30" s="252" t="s">
        <v>166</v>
      </c>
      <c r="K30" s="166" t="s">
        <v>280</v>
      </c>
      <c r="L30" s="165" t="s">
        <v>270</v>
      </c>
      <c r="M30" s="144" t="s">
        <v>279</v>
      </c>
      <c r="N30" s="166" t="s">
        <v>280</v>
      </c>
      <c r="O30" s="144" t="s">
        <v>279</v>
      </c>
      <c r="P30" s="166" t="s">
        <v>280</v>
      </c>
      <c r="Q30" s="147"/>
    </row>
    <row r="31" s="112" customFormat="1" ht="29.1" customHeight="1" spans="1:17">
      <c r="A31" s="255" t="s">
        <v>169</v>
      </c>
      <c r="B31" s="253">
        <f>C31-1</f>
        <v>65</v>
      </c>
      <c r="C31" s="253">
        <f>D31-2</f>
        <v>66</v>
      </c>
      <c r="D31" s="254">
        <v>68</v>
      </c>
      <c r="E31" s="253">
        <f>D31+2</f>
        <v>70</v>
      </c>
      <c r="F31" s="253">
        <f>E31+2</f>
        <v>72</v>
      </c>
      <c r="G31" s="253">
        <f>F31+1</f>
        <v>73</v>
      </c>
      <c r="H31" s="253">
        <f>G31+1</f>
        <v>74</v>
      </c>
      <c r="I31" s="284"/>
      <c r="J31" s="255" t="s">
        <v>169</v>
      </c>
      <c r="K31" s="165" t="s">
        <v>270</v>
      </c>
      <c r="L31" s="165" t="s">
        <v>270</v>
      </c>
      <c r="M31" s="165" t="s">
        <v>270</v>
      </c>
      <c r="N31" s="165" t="s">
        <v>270</v>
      </c>
      <c r="O31" s="144" t="s">
        <v>279</v>
      </c>
      <c r="P31" s="165" t="s">
        <v>270</v>
      </c>
      <c r="Q31" s="147"/>
    </row>
    <row r="32" s="112" customFormat="1" ht="29.1" customHeight="1" spans="1:17">
      <c r="A32" s="255" t="s">
        <v>174</v>
      </c>
      <c r="B32" s="253">
        <f t="shared" ref="B32:B34" si="17">C32-4</f>
        <v>104</v>
      </c>
      <c r="C32" s="253">
        <f t="shared" ref="C32:C34" si="18">D32-4</f>
        <v>108</v>
      </c>
      <c r="D32" s="254" t="s">
        <v>208</v>
      </c>
      <c r="E32" s="253">
        <f t="shared" ref="E32:E34" si="19">D32+4</f>
        <v>116</v>
      </c>
      <c r="F32" s="253">
        <f>E32+4</f>
        <v>120</v>
      </c>
      <c r="G32" s="253">
        <f t="shared" ref="G32:G34" si="20">F32+6</f>
        <v>126</v>
      </c>
      <c r="H32" s="253">
        <f>G32+6</f>
        <v>132</v>
      </c>
      <c r="I32" s="284"/>
      <c r="J32" s="255" t="s">
        <v>174</v>
      </c>
      <c r="K32" s="165" t="s">
        <v>270</v>
      </c>
      <c r="L32" s="165" t="s">
        <v>270</v>
      </c>
      <c r="M32" s="165" t="s">
        <v>270</v>
      </c>
      <c r="N32" s="166" t="s">
        <v>286</v>
      </c>
      <c r="O32" s="144" t="s">
        <v>287</v>
      </c>
      <c r="P32" s="144" t="s">
        <v>287</v>
      </c>
      <c r="Q32" s="147"/>
    </row>
    <row r="33" s="112" customFormat="1" ht="29.1" customHeight="1" spans="1:17">
      <c r="A33" s="255" t="s">
        <v>177</v>
      </c>
      <c r="B33" s="253">
        <f t="shared" si="17"/>
        <v>100</v>
      </c>
      <c r="C33" s="253">
        <f t="shared" si="18"/>
        <v>104</v>
      </c>
      <c r="D33" s="254" t="s">
        <v>209</v>
      </c>
      <c r="E33" s="253">
        <f t="shared" si="19"/>
        <v>112</v>
      </c>
      <c r="F33" s="253">
        <f>E33+5</f>
        <v>117</v>
      </c>
      <c r="G33" s="253">
        <f t="shared" si="20"/>
        <v>123</v>
      </c>
      <c r="H33" s="253">
        <f>G33+7</f>
        <v>130</v>
      </c>
      <c r="I33" s="284"/>
      <c r="J33" s="255" t="s">
        <v>177</v>
      </c>
      <c r="K33" s="144" t="s">
        <v>279</v>
      </c>
      <c r="L33" s="144" t="s">
        <v>279</v>
      </c>
      <c r="M33" s="165" t="s">
        <v>270</v>
      </c>
      <c r="N33" s="165" t="s">
        <v>270</v>
      </c>
      <c r="O33" s="165" t="s">
        <v>270</v>
      </c>
      <c r="P33" s="165" t="s">
        <v>270</v>
      </c>
      <c r="Q33" s="147"/>
    </row>
    <row r="34" s="112" customFormat="1" ht="29.1" customHeight="1" spans="1:17">
      <c r="A34" s="255" t="s">
        <v>181</v>
      </c>
      <c r="B34" s="253">
        <f t="shared" si="17"/>
        <v>100</v>
      </c>
      <c r="C34" s="253">
        <f t="shared" si="18"/>
        <v>104</v>
      </c>
      <c r="D34" s="257" t="s">
        <v>209</v>
      </c>
      <c r="E34" s="253">
        <f t="shared" si="19"/>
        <v>112</v>
      </c>
      <c r="F34" s="253">
        <f>E34+5</f>
        <v>117</v>
      </c>
      <c r="G34" s="253">
        <f t="shared" si="20"/>
        <v>123</v>
      </c>
      <c r="H34" s="253">
        <f>G34+7</f>
        <v>130</v>
      </c>
      <c r="I34" s="284"/>
      <c r="J34" s="255" t="s">
        <v>181</v>
      </c>
      <c r="K34" s="144" t="s">
        <v>285</v>
      </c>
      <c r="L34" s="144" t="s">
        <v>285</v>
      </c>
      <c r="M34" s="165" t="s">
        <v>270</v>
      </c>
      <c r="N34" s="144" t="s">
        <v>284</v>
      </c>
      <c r="O34" s="165" t="s">
        <v>270</v>
      </c>
      <c r="P34" s="165" t="s">
        <v>270</v>
      </c>
      <c r="Q34" s="147"/>
    </row>
    <row r="35" s="112" customFormat="1" ht="29.1" customHeight="1" spans="1:17">
      <c r="A35" s="273" t="s">
        <v>185</v>
      </c>
      <c r="B35" s="271">
        <f>C35-1.2</f>
        <v>44.6</v>
      </c>
      <c r="C35" s="271">
        <f>D35-1.2</f>
        <v>45.8</v>
      </c>
      <c r="D35" s="272">
        <v>47</v>
      </c>
      <c r="E35" s="271">
        <f>D35+1.2</f>
        <v>48.2</v>
      </c>
      <c r="F35" s="271">
        <f>E35+1.2</f>
        <v>49.4</v>
      </c>
      <c r="G35" s="271">
        <f>F35+1.4</f>
        <v>50.8</v>
      </c>
      <c r="H35" s="271">
        <f>G35+1.4</f>
        <v>52.2</v>
      </c>
      <c r="I35" s="284"/>
      <c r="J35" s="273" t="s">
        <v>185</v>
      </c>
      <c r="K35" s="165" t="s">
        <v>270</v>
      </c>
      <c r="L35" s="165" t="s">
        <v>270</v>
      </c>
      <c r="M35" s="144" t="s">
        <v>279</v>
      </c>
      <c r="N35" s="144" t="s">
        <v>285</v>
      </c>
      <c r="O35" s="144" t="s">
        <v>287</v>
      </c>
      <c r="P35" s="165" t="s">
        <v>270</v>
      </c>
      <c r="Q35" s="147"/>
    </row>
    <row r="36" s="112" customFormat="1" ht="29.1" customHeight="1" spans="1:17">
      <c r="A36" s="273" t="s">
        <v>189</v>
      </c>
      <c r="B36" s="253">
        <f>C36-0.6</f>
        <v>60.2</v>
      </c>
      <c r="C36" s="253">
        <f>D36-1.2</f>
        <v>60.8</v>
      </c>
      <c r="D36" s="257">
        <v>62</v>
      </c>
      <c r="E36" s="253">
        <f>D36+1.2</f>
        <v>63.2</v>
      </c>
      <c r="F36" s="253">
        <f>E36+1.2</f>
        <v>64.4</v>
      </c>
      <c r="G36" s="253">
        <f>F36+0.6</f>
        <v>65</v>
      </c>
      <c r="H36" s="253">
        <f>G36+0.6</f>
        <v>65.6</v>
      </c>
      <c r="I36" s="284"/>
      <c r="J36" s="273" t="s">
        <v>189</v>
      </c>
      <c r="K36" s="165" t="s">
        <v>270</v>
      </c>
      <c r="L36" s="144" t="s">
        <v>279</v>
      </c>
      <c r="M36" s="144" t="s">
        <v>284</v>
      </c>
      <c r="N36" s="165" t="s">
        <v>270</v>
      </c>
      <c r="O36" s="144" t="s">
        <v>275</v>
      </c>
      <c r="P36" s="144" t="s">
        <v>284</v>
      </c>
      <c r="Q36" s="147"/>
    </row>
    <row r="37" s="112" customFormat="1" ht="29.1" customHeight="1" spans="1:17">
      <c r="A37" s="255" t="s">
        <v>191</v>
      </c>
      <c r="B37" s="253">
        <f>C37-0.8</f>
        <v>20.4</v>
      </c>
      <c r="C37" s="253">
        <f>D37-0.8</f>
        <v>21.2</v>
      </c>
      <c r="D37" s="257">
        <v>22</v>
      </c>
      <c r="E37" s="253">
        <f>D37+0.8</f>
        <v>22.8</v>
      </c>
      <c r="F37" s="253">
        <f>E37+0.8</f>
        <v>23.6</v>
      </c>
      <c r="G37" s="253">
        <f>F37+1.3</f>
        <v>24.9</v>
      </c>
      <c r="H37" s="253">
        <f>G37+1.3</f>
        <v>26.2</v>
      </c>
      <c r="I37" s="284"/>
      <c r="J37" s="255" t="s">
        <v>191</v>
      </c>
      <c r="K37" s="166" t="s">
        <v>280</v>
      </c>
      <c r="L37" s="144" t="s">
        <v>285</v>
      </c>
      <c r="M37" s="144" t="s">
        <v>284</v>
      </c>
      <c r="N37" s="165" t="s">
        <v>270</v>
      </c>
      <c r="O37" s="165" t="s">
        <v>270</v>
      </c>
      <c r="P37" s="144" t="s">
        <v>287</v>
      </c>
      <c r="Q37" s="147"/>
    </row>
    <row r="38" s="112" customFormat="1" ht="29.1" customHeight="1" spans="1:17">
      <c r="A38" s="255" t="s">
        <v>193</v>
      </c>
      <c r="B38" s="253">
        <f>C38-0.7</f>
        <v>16.6</v>
      </c>
      <c r="C38" s="253">
        <f>D38-0.7</f>
        <v>17.3</v>
      </c>
      <c r="D38" s="257">
        <v>18</v>
      </c>
      <c r="E38" s="253">
        <f>D38+0.7</f>
        <v>18.7</v>
      </c>
      <c r="F38" s="253">
        <f>E38+0.7</f>
        <v>19.4</v>
      </c>
      <c r="G38" s="253">
        <f>F38+1</f>
        <v>20.4</v>
      </c>
      <c r="H38" s="253">
        <f>G38+1</f>
        <v>21.4</v>
      </c>
      <c r="I38" s="284"/>
      <c r="J38" s="255" t="s">
        <v>193</v>
      </c>
      <c r="K38" s="144" t="s">
        <v>279</v>
      </c>
      <c r="L38" s="165" t="s">
        <v>270</v>
      </c>
      <c r="M38" s="165" t="s">
        <v>270</v>
      </c>
      <c r="N38" s="144" t="s">
        <v>279</v>
      </c>
      <c r="O38" s="165" t="s">
        <v>270</v>
      </c>
      <c r="P38" s="165" t="s">
        <v>270</v>
      </c>
      <c r="Q38" s="147"/>
    </row>
    <row r="39" s="112" customFormat="1" ht="29.1" customHeight="1" spans="1:17">
      <c r="A39" s="255" t="s">
        <v>210</v>
      </c>
      <c r="B39" s="253">
        <f>C39-0.5</f>
        <v>13.5</v>
      </c>
      <c r="C39" s="253">
        <f>D39-0.5</f>
        <v>14</v>
      </c>
      <c r="D39" s="260">
        <v>14.5</v>
      </c>
      <c r="E39" s="253">
        <f>D39+0.5</f>
        <v>15</v>
      </c>
      <c r="F39" s="253">
        <f>E39+0.5</f>
        <v>15.5</v>
      </c>
      <c r="G39" s="253">
        <f>F39+0.7</f>
        <v>16.2</v>
      </c>
      <c r="H39" s="253">
        <f>G39+0.7</f>
        <v>16.9</v>
      </c>
      <c r="I39" s="284"/>
      <c r="J39" s="255" t="s">
        <v>210</v>
      </c>
      <c r="K39" s="165" t="s">
        <v>270</v>
      </c>
      <c r="L39" s="144" t="s">
        <v>279</v>
      </c>
      <c r="M39" s="165" t="s">
        <v>270</v>
      </c>
      <c r="N39" s="144" t="s">
        <v>285</v>
      </c>
      <c r="O39" s="144" t="s">
        <v>279</v>
      </c>
      <c r="P39" s="165" t="s">
        <v>270</v>
      </c>
      <c r="Q39" s="147"/>
    </row>
    <row r="40" s="112" customFormat="1" ht="29.1" customHeight="1" spans="1:17">
      <c r="A40" s="255" t="s">
        <v>211</v>
      </c>
      <c r="B40" s="253">
        <f>C40-0.5</f>
        <v>10.5</v>
      </c>
      <c r="C40" s="253">
        <f>D40-0.5</f>
        <v>11</v>
      </c>
      <c r="D40" s="260">
        <v>11.5</v>
      </c>
      <c r="E40" s="253">
        <f>D40+0.5</f>
        <v>12</v>
      </c>
      <c r="F40" s="253">
        <f>E40+0.5</f>
        <v>12.5</v>
      </c>
      <c r="G40" s="253">
        <f>F40+0.7</f>
        <v>13.2</v>
      </c>
      <c r="H40" s="253">
        <f>G40+0.7</f>
        <v>13.9</v>
      </c>
      <c r="I40" s="284"/>
      <c r="J40" s="255" t="s">
        <v>211</v>
      </c>
      <c r="K40" s="165" t="s">
        <v>270</v>
      </c>
      <c r="L40" s="144" t="s">
        <v>284</v>
      </c>
      <c r="M40" s="165" t="s">
        <v>270</v>
      </c>
      <c r="N40" s="165" t="s">
        <v>270</v>
      </c>
      <c r="O40" s="165" t="s">
        <v>270</v>
      </c>
      <c r="P40" s="165" t="s">
        <v>270</v>
      </c>
      <c r="Q40" s="147"/>
    </row>
    <row r="41" s="112" customFormat="1" ht="29.1" customHeight="1" spans="1:17">
      <c r="A41" s="255" t="s">
        <v>195</v>
      </c>
      <c r="B41" s="253">
        <f t="shared" ref="B41:B45" si="21">C41</f>
        <v>7.5</v>
      </c>
      <c r="C41" s="253">
        <f>D41</f>
        <v>7.5</v>
      </c>
      <c r="D41" s="261">
        <v>7.5</v>
      </c>
      <c r="E41" s="253">
        <f t="shared" ref="E41:H41" si="22">D41</f>
        <v>7.5</v>
      </c>
      <c r="F41" s="253">
        <f t="shared" si="22"/>
        <v>7.5</v>
      </c>
      <c r="G41" s="253">
        <f t="shared" si="22"/>
        <v>7.5</v>
      </c>
      <c r="H41" s="253">
        <f t="shared" si="22"/>
        <v>7.5</v>
      </c>
      <c r="I41" s="284"/>
      <c r="J41" s="255" t="s">
        <v>195</v>
      </c>
      <c r="K41" s="144" t="s">
        <v>284</v>
      </c>
      <c r="L41" s="165" t="s">
        <v>270</v>
      </c>
      <c r="M41" s="144" t="s">
        <v>284</v>
      </c>
      <c r="N41" s="165" t="s">
        <v>270</v>
      </c>
      <c r="O41" s="144" t="s">
        <v>279</v>
      </c>
      <c r="P41" s="165" t="s">
        <v>270</v>
      </c>
      <c r="Q41" s="147"/>
    </row>
    <row r="42" s="112" customFormat="1" ht="29.1" customHeight="1" spans="1:17">
      <c r="A42" s="255" t="s">
        <v>199</v>
      </c>
      <c r="B42" s="262">
        <f>C42-1</f>
        <v>47</v>
      </c>
      <c r="C42" s="262">
        <f t="shared" ref="C42:C45" si="23">D42-1</f>
        <v>48</v>
      </c>
      <c r="D42" s="261">
        <v>49</v>
      </c>
      <c r="E42" s="262">
        <f>D42+1</f>
        <v>50</v>
      </c>
      <c r="F42" s="262">
        <f>E42+1</f>
        <v>51</v>
      </c>
      <c r="G42" s="262">
        <f>F42+1.5</f>
        <v>52.5</v>
      </c>
      <c r="H42" s="262">
        <f>G42+1.5</f>
        <v>54</v>
      </c>
      <c r="I42" s="284"/>
      <c r="J42" s="255" t="s">
        <v>199</v>
      </c>
      <c r="K42" s="165" t="s">
        <v>270</v>
      </c>
      <c r="L42" s="144" t="s">
        <v>285</v>
      </c>
      <c r="M42" s="165" t="s">
        <v>270</v>
      </c>
      <c r="N42" s="166" t="s">
        <v>288</v>
      </c>
      <c r="O42" s="144" t="s">
        <v>285</v>
      </c>
      <c r="P42" s="165" t="s">
        <v>270</v>
      </c>
      <c r="Q42" s="147"/>
    </row>
    <row r="43" s="112" customFormat="1" ht="29.1" customHeight="1" spans="1:17">
      <c r="A43" s="255" t="s">
        <v>200</v>
      </c>
      <c r="B43" s="262">
        <f>C43-1</f>
        <v>49</v>
      </c>
      <c r="C43" s="262">
        <f t="shared" si="23"/>
        <v>50</v>
      </c>
      <c r="D43" s="261">
        <v>51</v>
      </c>
      <c r="E43" s="262">
        <f>D43+1</f>
        <v>52</v>
      </c>
      <c r="F43" s="262">
        <f>E43+1</f>
        <v>53</v>
      </c>
      <c r="G43" s="262">
        <f>F43+1.5</f>
        <v>54.5</v>
      </c>
      <c r="H43" s="262">
        <f>G43+1.5</f>
        <v>56</v>
      </c>
      <c r="I43" s="284"/>
      <c r="J43" s="255" t="s">
        <v>200</v>
      </c>
      <c r="K43" s="144" t="s">
        <v>279</v>
      </c>
      <c r="L43" s="165" t="s">
        <v>270</v>
      </c>
      <c r="M43" s="144" t="s">
        <v>279</v>
      </c>
      <c r="N43" s="165" t="s">
        <v>270</v>
      </c>
      <c r="O43" s="165" t="s">
        <v>270</v>
      </c>
      <c r="P43" s="144" t="s">
        <v>279</v>
      </c>
      <c r="Q43" s="147"/>
    </row>
    <row r="44" s="112" customFormat="1" ht="29.1" customHeight="1" spans="1:17">
      <c r="A44" s="255" t="s">
        <v>205</v>
      </c>
      <c r="B44" s="253">
        <f t="shared" si="21"/>
        <v>16.5</v>
      </c>
      <c r="C44" s="253">
        <f t="shared" si="23"/>
        <v>16.5</v>
      </c>
      <c r="D44" s="261">
        <v>17.5</v>
      </c>
      <c r="E44" s="253">
        <f t="shared" ref="E44:H44" si="24">D44</f>
        <v>17.5</v>
      </c>
      <c r="F44" s="253">
        <f>E44+1.5</f>
        <v>19</v>
      </c>
      <c r="G44" s="253">
        <f t="shared" si="24"/>
        <v>19</v>
      </c>
      <c r="H44" s="253">
        <f t="shared" si="24"/>
        <v>19</v>
      </c>
      <c r="I44" s="284"/>
      <c r="J44" s="255" t="s">
        <v>205</v>
      </c>
      <c r="K44" s="165" t="s">
        <v>270</v>
      </c>
      <c r="L44" s="165" t="s">
        <v>270</v>
      </c>
      <c r="M44" s="144" t="s">
        <v>285</v>
      </c>
      <c r="N44" s="165" t="s">
        <v>270</v>
      </c>
      <c r="O44" s="165" t="s">
        <v>270</v>
      </c>
      <c r="P44" s="144" t="s">
        <v>285</v>
      </c>
      <c r="Q44" s="147"/>
    </row>
    <row r="45" s="112" customFormat="1" ht="29.1" customHeight="1" spans="1:17">
      <c r="A45" s="255" t="s">
        <v>205</v>
      </c>
      <c r="B45" s="262">
        <f t="shared" si="21"/>
        <v>16.5</v>
      </c>
      <c r="C45" s="262">
        <f t="shared" si="23"/>
        <v>16.5</v>
      </c>
      <c r="D45" s="274">
        <v>17.5</v>
      </c>
      <c r="E45" s="262">
        <f>D45</f>
        <v>17.5</v>
      </c>
      <c r="F45" s="262">
        <f>D45+1.5</f>
        <v>19</v>
      </c>
      <c r="G45" s="262">
        <f>D45+1.5</f>
        <v>19</v>
      </c>
      <c r="H45" s="262">
        <f>F45</f>
        <v>19</v>
      </c>
      <c r="I45" s="284"/>
      <c r="J45" s="255" t="s">
        <v>205</v>
      </c>
      <c r="K45" s="165" t="s">
        <v>270</v>
      </c>
      <c r="L45" s="165" t="s">
        <v>270</v>
      </c>
      <c r="M45" s="144" t="s">
        <v>285</v>
      </c>
      <c r="N45" s="165" t="s">
        <v>270</v>
      </c>
      <c r="O45" s="165" t="s">
        <v>270</v>
      </c>
      <c r="P45" s="165" t="s">
        <v>270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4"/>
      <c r="J46" s="267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8"/>
      <c r="B47" s="279"/>
      <c r="C47" s="279"/>
      <c r="D47" s="280"/>
      <c r="E47" s="279"/>
      <c r="F47" s="279"/>
      <c r="G47" s="279"/>
      <c r="H47" s="279"/>
      <c r="I47" s="285"/>
      <c r="J47" s="286"/>
      <c r="K47" s="287"/>
      <c r="L47" s="287"/>
      <c r="M47" s="287"/>
      <c r="N47" s="287"/>
      <c r="O47" s="287"/>
      <c r="P47" s="287"/>
      <c r="Q47" s="287"/>
    </row>
    <row r="48" s="112" customFormat="1" ht="14.25" spans="1:17">
      <c r="A48" s="112" t="s">
        <v>214</v>
      </c>
      <c r="B48" s="151"/>
      <c r="C48" s="151"/>
      <c r="D48" s="151"/>
      <c r="E48" s="151"/>
      <c r="F48" s="151"/>
      <c r="G48" s="151"/>
      <c r="H48" s="151"/>
      <c r="I48" s="151"/>
      <c r="J48" s="150" t="s">
        <v>346</v>
      </c>
      <c r="K48" s="169"/>
      <c r="L48" s="169" t="s">
        <v>216</v>
      </c>
      <c r="M48" s="169"/>
      <c r="N48" s="169" t="s">
        <v>217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2023-07-16T23:54:25Z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