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探越23FW\TAEECL91915（美妙翻单\7-10尾期\"/>
    </mc:Choice>
  </mc:AlternateContent>
  <xr:revisionPtr revIDLastSave="0" documentId="13_ncr:1_{BD080BE0-A99F-477A-BB84-874CC6A0E97A}" xr6:coauthVersionLast="47" xr6:coauthVersionMax="47" xr10:uidLastSave="{00000000-0000-0000-0000-000000000000}"/>
  <bookViews>
    <workbookView xWindow="-120" yWindow="-120" windowWidth="20730" windowHeight="1116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9" i="8"/>
  <c r="K8" i="8"/>
  <c r="K7" i="8"/>
  <c r="K6" i="8"/>
  <c r="K5" i="8"/>
  <c r="K4" i="8"/>
  <c r="N9" i="7"/>
  <c r="N8" i="7"/>
  <c r="N7" i="7"/>
  <c r="N6" i="7"/>
  <c r="N5" i="7"/>
  <c r="N4" i="7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<sst xmlns="http://schemas.openxmlformats.org/spreadsheetml/2006/main" count="763" uniqueCount="363">
  <si>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</si>
  <si>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</si>
  <si>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</si>
  <si>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</si>
  <si>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</si>
  <si>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</si>
  <si>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</si>
  <si>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</si>
  <si>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</si>
  <si>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</si>
  <si>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</si>
  <si>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</si>
  <si>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</si>
  <si>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</si>
  <si>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</si>
  <si>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</si>
  <si>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</si>
  <si>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</si>
  <si>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</si>
  <si>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</si>
  <si>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</si>
  <si>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</si>
  <si>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</si>
  <si>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</si>
  <si>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</si>
  <si>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</si>
  <si>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</si>
  <si>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</si>
  <si>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</si>
  <si>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</si>
  <si>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</si>
  <si>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</si>
  <si>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</si>
  <si>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</si>
  <si>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</si>
  <si>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</si>
  <si>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</si>
  <si>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</si>
  <si>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</si>
  <si>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</si>
  <si>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</si>
  <si>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</si>
  <si>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</si>
  <si>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</si>
  <si>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</si>
  <si>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</si>
  <si>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</si>
  <si>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</si>
  <si>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</si>
  <si>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</si>
  <si>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</si>
  <si>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</si>
  <si>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</si>
  <si>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</si>
  <si>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</si>
  <si>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</si>
  <si>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</si>
  <si>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</si>
  <si>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</si>
  <si>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</si>
  <si>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</si>
  <si>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</si>
  <si>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</si>
  <si>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TAEECL91915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</si>
  <si>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</si>
  <si>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</si>
  <si>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</si>
  <si>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</si>
  <si>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</si>
  <si>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</si>
  <si>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</si>
  <si>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</si>
  <si>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</si>
  <si>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</si>
  <si>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</si>
  <si>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</si>
  <si>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</si>
  <si>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</si>
  <si>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</si>
  <si>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</si>
  <si>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</si>
  <si>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</si>
  <si>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</si>
  <si>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</si>
  <si>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</si>
  <si>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</si>
  <si>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</si>
  <si>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</si>
  <si>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</si>
  <si>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</si>
  <si>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</si>
  <si>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</si>
  <si>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</si>
  <si>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</si>
  <si>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</si>
  <si>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</si>
  <si>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</si>
  <si>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</si>
  <si>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</si>
  <si>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</si>
  <si>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</si>
  <si>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</si>
  <si>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</si>
  <si>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</si>
  <si>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</si>
  <si>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</si>
  <si>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</si>
  <si>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</si>
  <si>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</si>
  <si>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</si>
  <si>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</si>
  <si>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</si>
  <si>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</si>
  <si>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</si>
  <si>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</si>
  <si>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</si>
  <si>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</si>
  <si>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</si>
  <si>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</si>
  <si>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铁蓝灰</t>
  </si>
  <si>
    <t>黑色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</si>
  <si>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</si>
  <si>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</si>
  <si>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</si>
  <si>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</si>
  <si>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</si>
  <si>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</si>
  <si>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</si>
  <si>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</si>
  <si>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</si>
  <si>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</si>
  <si>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</si>
  <si>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</si>
  <si>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</si>
  <si>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</si>
  <si>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</si>
  <si>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</si>
  <si>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</si>
  <si>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</si>
  <si>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</si>
  <si>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</si>
  <si>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</si>
  <si>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</si>
  <si>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</si>
  <si>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</si>
  <si>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</si>
  <si>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</si>
  <si>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</si>
  <si>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</si>
  <si>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</si>
  <si>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</si>
  <si>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</si>
  <si>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号型</t>
  </si>
  <si>
    <t>165/88B</t>
  </si>
  <si>
    <t>170/92B</t>
  </si>
  <si>
    <t>175/96B</t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</si>
  <si>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80</t>
    </r>
    <r>
      <rPr>
        <sz val="11"/>
        <rFont val="宋体"/>
        <family val="3"/>
        <charset val="134"/>
      </rPr>
      <t>/100B</t>
    </r>
  </si>
  <si>
    <r>
      <rPr>
        <sz val="11"/>
        <rFont val="宋体"/>
        <family val="3"/>
        <charset val="134"/>
      </rPr>
      <t>18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/104B</t>
    </r>
  </si>
  <si>
    <r>
      <rPr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90</t>
    </r>
    <r>
      <rPr>
        <sz val="11"/>
        <rFont val="宋体"/>
        <family val="3"/>
        <charset val="134"/>
      </rPr>
      <t>/108B</t>
    </r>
  </si>
  <si>
    <t>后中长</t>
  </si>
  <si>
    <t>-0.8√-0.5</t>
  </si>
  <si>
    <t>前中长</t>
  </si>
  <si>
    <t>√√√</t>
  </si>
  <si>
    <t>+0.5√+0.8</t>
  </si>
  <si>
    <t>胸围</t>
  </si>
  <si>
    <t>-1√-0.5</t>
  </si>
  <si>
    <t>腰围</t>
  </si>
  <si>
    <t>1√-1</t>
  </si>
  <si>
    <t>摆围</t>
  </si>
  <si>
    <t>√√-1.2</t>
  </si>
  <si>
    <t>肩宽</t>
  </si>
  <si>
    <t>下领围</t>
  </si>
  <si>
    <t>肩点袖长</t>
  </si>
  <si>
    <t xml:space="preserve">     初期请洗测2-3件，有问题的另加测量数量。</t>
  </si>
  <si>
    <t>验货时间：2022-4-13</t>
  </si>
  <si>
    <t>跟单QC:</t>
  </si>
  <si>
    <t>工厂负责人：</t>
  </si>
  <si>
    <t>【附属资料确认】</t>
  </si>
  <si>
    <t>铁蓝灰S</t>
  </si>
  <si>
    <t>铁蓝灰M</t>
  </si>
  <si>
    <t>深灰L</t>
  </si>
  <si>
    <t>黑色XL</t>
  </si>
  <si>
    <t>XXL黑色</t>
  </si>
  <si>
    <t>深灰XXXL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</si>
  <si>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</si>
  <si>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</si>
  <si>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</si>
  <si>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</si>
  <si>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</si>
  <si>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</si>
  <si>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</si>
  <si>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</si>
  <si>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</si>
  <si>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</si>
  <si>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</si>
  <si>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</si>
  <si>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</si>
  <si>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</si>
  <si>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</si>
  <si>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</si>
  <si>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</si>
  <si>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</si>
  <si>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</si>
  <si>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</si>
  <si>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</si>
  <si>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</si>
  <si>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</si>
  <si>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</si>
  <si>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</si>
  <si>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</si>
  <si>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</si>
  <si>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</si>
  <si>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</si>
  <si>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</si>
  <si>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</si>
  <si>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</si>
  <si>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</si>
  <si>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</si>
  <si>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</si>
  <si>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</si>
  <si>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</si>
  <si>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</si>
  <si>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</si>
  <si>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</si>
  <si>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1.脏污件，</t>
  </si>
  <si>
    <t>2.包缝线漏包1件，</t>
  </si>
  <si>
    <t>3.压线打折。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</si>
  <si>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</si>
  <si>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</si>
  <si>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</si>
  <si>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</si>
  <si>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</si>
  <si>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</si>
  <si>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</si>
  <si>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</si>
  <si>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</si>
  <si>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-06.0.+0.5</t>
  </si>
  <si>
    <t>-0.6+1.0.6</t>
  </si>
  <si>
    <t>-0.5√√</t>
  </si>
  <si>
    <t>√√-0.7</t>
  </si>
  <si>
    <t>-0.5-1√</t>
  </si>
  <si>
    <t>-0.5-1.5√</t>
  </si>
  <si>
    <t>√√-0.5</t>
  </si>
  <si>
    <t>√-0.6√</t>
  </si>
  <si>
    <t>√√+0.8</t>
  </si>
  <si>
    <t>√√+0.5</t>
  </si>
  <si>
    <t>√-0.5√</t>
  </si>
  <si>
    <t>√-0.4√</t>
  </si>
  <si>
    <t>√+0.5+1.1</t>
  </si>
  <si>
    <t>√√+1.1</t>
  </si>
  <si>
    <t>√√-0.6</t>
  </si>
  <si>
    <t>-0.6√√</t>
  </si>
  <si>
    <t>-0.8√√</t>
  </si>
  <si>
    <t>-1√√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</si>
  <si>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</si>
  <si>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</si>
  <si>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</si>
  <si>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</si>
  <si>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</si>
  <si>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</si>
  <si>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</si>
  <si>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</si>
  <si>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</si>
  <si>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</si>
  <si>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</si>
  <si>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</si>
  <si>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</si>
  <si>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</si>
  <si>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</si>
  <si>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</si>
  <si>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</si>
  <si>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</si>
  <si>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</si>
  <si>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</si>
  <si>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t>上海汇良</t>
  </si>
  <si>
    <t>YES</t>
  </si>
  <si>
    <t>17SS深灰/774//17SS深灰</t>
  </si>
  <si>
    <t>14SS铁蓝灰/319//15FW藏蓝</t>
  </si>
  <si>
    <t>FW02470</t>
  </si>
  <si>
    <t>19SS黑色/E77//</t>
  </si>
  <si>
    <t>17SS深灰/774//</t>
  </si>
  <si>
    <t>14SS铁蓝灰/319//</t>
  </si>
  <si>
    <t>制表时间：2023-4-6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</si>
  <si>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</si>
  <si>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</si>
  <si>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</si>
  <si>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</si>
  <si>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</si>
  <si>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</si>
  <si>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</si>
  <si>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</si>
  <si>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</si>
  <si>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</si>
  <si>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</si>
  <si>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</si>
  <si>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</si>
  <si>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</si>
  <si>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</si>
  <si>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</si>
  <si>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</si>
  <si>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</si>
  <si>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</si>
  <si>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</si>
  <si>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</si>
  <si>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</si>
  <si>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</si>
  <si>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</si>
  <si>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</si>
  <si>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</si>
  <si>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</si>
  <si>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</si>
  <si>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</si>
  <si>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</si>
  <si>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</si>
  <si>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</si>
  <si>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</si>
  <si>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</si>
  <si>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</si>
  <si>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</si>
  <si>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</si>
  <si>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</si>
  <si>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</si>
  <si>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</si>
  <si>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</si>
  <si>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</si>
  <si>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</si>
  <si>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</si>
  <si>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</si>
  <si>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</si>
  <si>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</si>
  <si>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</si>
  <si>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</si>
  <si>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</si>
  <si>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</si>
  <si>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</si>
  <si>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</si>
  <si>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</si>
  <si>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</si>
  <si>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</si>
  <si>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</si>
  <si>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</si>
  <si>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</si>
  <si>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</si>
  <si>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</si>
  <si>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</si>
  <si>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</si>
  <si>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</si>
  <si>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19SS黑色/E77//20FW木炭灰</t>
  </si>
  <si>
    <t>17SS深灰/774//18SS深灰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</si>
  <si>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</si>
  <si>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</si>
  <si>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</si>
  <si>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</si>
  <si>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</si>
  <si>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</si>
  <si>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</si>
  <si>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</si>
  <si>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</si>
  <si>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√-0.5+2</t>
    <phoneticPr fontId="42" type="noConversion"/>
  </si>
  <si>
    <t>√-0.6+0</t>
    <phoneticPr fontId="42" type="noConversion"/>
  </si>
  <si>
    <t>+1.5+1</t>
    <phoneticPr fontId="42" type="noConversion"/>
  </si>
  <si>
    <t>+0+1.5+1</t>
    <phoneticPr fontId="42" type="noConversion"/>
  </si>
  <si>
    <t>尾期验货，抽验125件，不良品4件，未超标，可以出货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</si>
</sst>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4" fillId="0" borderId="0">
      <alignment vertical="center"/>
    </xf>
    <xf numFmtId="0" fontId="20" fillId="0" borderId="0">
      <alignment vertical="center"/>
    </xf>
    <xf numFmtId="0" fontId="20" fillId="0" borderId="0"/>
    <xf numFmtId="0" fontId="34" fillId="0" borderId="0">
      <alignment vertical="center"/>
    </xf>
    <xf numFmtId="0" fontId="13" fillId="0" borderId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20" fillId="0" borderId="0">
      <alignment vertical="center"/>
    </xf>
  </cellStyleXfs>
  <cellXfs count="3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0" xfId="3" applyFont="1" applyFill="1"/>
    <xf numFmtId="0" fontId="11" fillId="3" borderId="0" xfId="3" applyFont="1" applyFill="1" applyAlignment="1">
      <alignment horizontal="center"/>
    </xf>
    <xf numFmtId="0" fontId="12" fillId="3" borderId="11" xfId="2" applyFont="1" applyFill="1" applyBorder="1" applyAlignment="1">
      <alignment horizontal="left" vertical="center"/>
    </xf>
    <xf numFmtId="0" fontId="12" fillId="3" borderId="12" xfId="2" applyFont="1" applyFill="1" applyBorder="1">
      <alignment vertical="center"/>
    </xf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0" fillId="3" borderId="0" xfId="4" applyFont="1" applyFill="1">
      <alignment vertical="center"/>
    </xf>
    <xf numFmtId="0" fontId="12" fillId="3" borderId="12" xfId="2" applyFont="1" applyFill="1" applyBorder="1" applyAlignment="1">
      <alignment horizontal="left" vertical="center"/>
    </xf>
    <xf numFmtId="49" fontId="19" fillId="0" borderId="2" xfId="5" applyNumberFormat="1" applyFont="1" applyBorder="1" applyAlignment="1">
      <alignment horizontal="center"/>
    </xf>
    <xf numFmtId="49" fontId="11" fillId="3" borderId="2" xfId="4" applyNumberFormat="1" applyFont="1" applyFill="1" applyBorder="1" applyAlignment="1">
      <alignment horizontal="center" vertical="center"/>
    </xf>
    <xf numFmtId="0" fontId="12" fillId="3" borderId="0" xfId="3" applyFont="1" applyFill="1"/>
    <xf numFmtId="14" fontId="12" fillId="3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3" fillId="0" borderId="18" xfId="2" applyFont="1" applyBorder="1">
      <alignment vertical="center"/>
    </xf>
    <xf numFmtId="0" fontId="22" fillId="0" borderId="18" xfId="2" applyFont="1" applyBorder="1">
      <alignment vertical="center"/>
    </xf>
    <xf numFmtId="0" fontId="22" fillId="0" borderId="19" xfId="2" applyFont="1" applyBorder="1">
      <alignment vertical="center"/>
    </xf>
    <xf numFmtId="0" fontId="15" fillId="0" borderId="20" xfId="2" applyFont="1" applyBorder="1" applyAlignment="1">
      <alignment horizontal="center" vertical="center"/>
    </xf>
    <xf numFmtId="0" fontId="22" fillId="0" borderId="20" xfId="2" applyFont="1" applyBorder="1">
      <alignment vertical="center"/>
    </xf>
    <xf numFmtId="0" fontId="22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right" vertical="center"/>
    </xf>
    <xf numFmtId="0" fontId="22" fillId="0" borderId="20" xfId="2" applyFont="1" applyBorder="1" applyAlignment="1">
      <alignment horizontal="left" vertical="center"/>
    </xf>
    <xf numFmtId="0" fontId="22" fillId="0" borderId="21" xfId="2" applyFont="1" applyBorder="1">
      <alignment vertical="center"/>
    </xf>
    <xf numFmtId="0" fontId="22" fillId="0" borderId="22" xfId="2" applyFont="1" applyBorder="1">
      <alignment vertical="center"/>
    </xf>
    <xf numFmtId="0" fontId="23" fillId="0" borderId="22" xfId="2" applyFont="1" applyBorder="1">
      <alignment vertical="center"/>
    </xf>
    <xf numFmtId="0" fontId="23" fillId="0" borderId="22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2" fillId="0" borderId="17" xfId="2" applyFont="1" applyBorder="1">
      <alignment vertical="center"/>
    </xf>
    <xf numFmtId="0" fontId="23" fillId="0" borderId="20" xfId="2" applyFont="1" applyBorder="1" applyAlignment="1">
      <alignment horizontal="left" vertical="center"/>
    </xf>
    <xf numFmtId="0" fontId="23" fillId="0" borderId="20" xfId="2" applyFont="1" applyBorder="1">
      <alignment vertical="center"/>
    </xf>
    <xf numFmtId="0" fontId="22" fillId="0" borderId="18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58" fontId="23" fillId="0" borderId="22" xfId="2" applyNumberFormat="1" applyFont="1" applyBorder="1">
      <alignment vertical="center"/>
    </xf>
    <xf numFmtId="0" fontId="23" fillId="0" borderId="34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5" fillId="0" borderId="34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19" xfId="2" applyFont="1" applyBorder="1" applyAlignment="1">
      <alignment horizontal="center" vertical="center"/>
    </xf>
    <xf numFmtId="0" fontId="20" fillId="0" borderId="20" xfId="2" applyBorder="1">
      <alignment vertical="center"/>
    </xf>
    <xf numFmtId="0" fontId="15" fillId="0" borderId="19" xfId="2" applyFont="1" applyBorder="1" applyAlignment="1">
      <alignment horizontal="left" vertical="center"/>
    </xf>
    <xf numFmtId="0" fontId="24" fillId="0" borderId="21" xfId="2" applyFont="1" applyBorder="1">
      <alignment vertical="center"/>
    </xf>
    <xf numFmtId="0" fontId="20" fillId="0" borderId="20" xfId="2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5" fillId="0" borderId="35" xfId="2" applyFont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48" xfId="4" applyNumberFormat="1" applyFont="1" applyFill="1" applyBorder="1" applyAlignment="1">
      <alignment horizontal="center" vertical="center"/>
    </xf>
    <xf numFmtId="49" fontId="19" fillId="3" borderId="2" xfId="5" applyNumberFormat="1" applyFont="1" applyFill="1" applyBorder="1" applyAlignment="1">
      <alignment horizontal="center"/>
    </xf>
    <xf numFmtId="49" fontId="11" fillId="3" borderId="49" xfId="4" applyNumberFormat="1" applyFont="1" applyFill="1" applyBorder="1" applyAlignment="1">
      <alignment horizontal="center" vertical="center"/>
    </xf>
    <xf numFmtId="49" fontId="11" fillId="3" borderId="50" xfId="4" applyNumberFormat="1" applyFont="1" applyFill="1" applyBorder="1" applyAlignment="1">
      <alignment horizontal="center" vertical="center"/>
    </xf>
    <xf numFmtId="49" fontId="12" fillId="3" borderId="50" xfId="4" applyNumberFormat="1" applyFont="1" applyFill="1" applyBorder="1" applyAlignment="1">
      <alignment horizontal="center" vertical="center"/>
    </xf>
    <xf numFmtId="0" fontId="16" fillId="0" borderId="43" xfId="2" applyFont="1" applyBorder="1">
      <alignment vertical="center"/>
    </xf>
    <xf numFmtId="0" fontId="20" fillId="0" borderId="44" xfId="2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20" fillId="0" borderId="44" xfId="2" applyBorder="1">
      <alignment vertical="center"/>
    </xf>
    <xf numFmtId="0" fontId="16" fillId="0" borderId="44" xfId="2" applyFont="1" applyBorder="1">
      <alignment vertical="center"/>
    </xf>
    <xf numFmtId="0" fontId="16" fillId="0" borderId="43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20" fillId="0" borderId="44" xfId="2" applyBorder="1" applyAlignment="1">
      <alignment horizontal="center" vertical="center"/>
    </xf>
    <xf numFmtId="0" fontId="20" fillId="0" borderId="20" xfId="2" applyBorder="1" applyAlignment="1">
      <alignment horizontal="center" vertical="center"/>
    </xf>
    <xf numFmtId="0" fontId="27" fillId="0" borderId="52" xfId="2" applyFont="1" applyBorder="1" applyAlignment="1">
      <alignment horizontal="left" vertical="center" wrapText="1"/>
    </xf>
    <xf numFmtId="9" fontId="15" fillId="0" borderId="20" xfId="2" applyNumberFormat="1" applyFont="1" applyBorder="1" applyAlignment="1">
      <alignment horizontal="center" vertical="center"/>
    </xf>
    <xf numFmtId="0" fontId="14" fillId="0" borderId="39" xfId="2" applyFont="1" applyBorder="1">
      <alignment vertical="center"/>
    </xf>
    <xf numFmtId="0" fontId="14" fillId="0" borderId="40" xfId="2" applyFont="1" applyBorder="1">
      <alignment vertical="center"/>
    </xf>
    <xf numFmtId="0" fontId="15" fillId="0" borderId="56" xfId="2" applyFont="1" applyBorder="1">
      <alignment vertical="center"/>
    </xf>
    <xf numFmtId="0" fontId="14" fillId="0" borderId="56" xfId="2" applyFont="1" applyBorder="1">
      <alignment vertical="center"/>
    </xf>
    <xf numFmtId="58" fontId="20" fillId="0" borderId="40" xfId="2" applyNumberFormat="1" applyBorder="1">
      <alignment vertical="center"/>
    </xf>
    <xf numFmtId="0" fontId="20" fillId="0" borderId="56" xfId="2" applyBorder="1">
      <alignment vertical="center"/>
    </xf>
    <xf numFmtId="0" fontId="15" fillId="0" borderId="47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8" fillId="0" borderId="34" xfId="2" applyFont="1" applyBorder="1" applyAlignment="1">
      <alignment horizontal="left" vertical="center" wrapText="1"/>
    </xf>
    <xf numFmtId="0" fontId="28" fillId="0" borderId="34" xfId="2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8" fillId="0" borderId="8" xfId="6" quotePrefix="1" applyFont="1" applyBorder="1" applyAlignment="1">
      <alignment horizontal="center" vertical="center" wrapText="1"/>
    </xf>
    <xf numFmtId="0" fontId="10" fillId="0" borderId="0" xfId="7" quotePrefix="1" applyFont="1" applyAlignment="1">
      <alignment horizontal="center" vertical="center" wrapText="1"/>
    </xf>
    <xf numFmtId="0" fontId="8" fillId="0" borderId="0" xfId="6" quotePrefix="1" applyFont="1" applyAlignment="1">
      <alignment horizontal="center" vertical="center" wrapText="1"/>
    </xf>
    <xf numFmtId="0" fontId="10" fillId="0" borderId="8" xfId="7" quotePrefix="1" applyFont="1" applyBorder="1" applyAlignment="1">
      <alignment horizontal="center" vertical="center" wrapText="1"/>
    </xf>
    <xf numFmtId="0" fontId="8" fillId="0" borderId="10" xfId="6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top"/>
    </xf>
    <xf numFmtId="0" fontId="15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20" fillId="0" borderId="40" xfId="2" applyBorder="1" applyAlignment="1">
      <alignment horizontal="center" vertical="center"/>
    </xf>
    <xf numFmtId="0" fontId="20" fillId="0" borderId="45" xfId="2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14" fontId="15" fillId="0" borderId="20" xfId="2" applyNumberFormat="1" applyFont="1" applyBorder="1" applyAlignment="1">
      <alignment horizontal="center" vertical="center"/>
    </xf>
    <xf numFmtId="14" fontId="15" fillId="0" borderId="34" xfId="2" applyNumberFormat="1" applyFont="1" applyBorder="1" applyAlignment="1">
      <alignment horizontal="center" vertical="center"/>
    </xf>
    <xf numFmtId="0" fontId="15" fillId="0" borderId="25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14" fontId="15" fillId="0" borderId="22" xfId="2" applyNumberFormat="1" applyFont="1" applyBorder="1" applyAlignment="1">
      <alignment horizontal="center" vertical="center"/>
    </xf>
    <xf numFmtId="14" fontId="15" fillId="0" borderId="35" xfId="2" applyNumberFormat="1" applyFont="1" applyBorder="1" applyAlignment="1">
      <alignment horizontal="center" vertical="center"/>
    </xf>
    <xf numFmtId="0" fontId="16" fillId="0" borderId="51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 wrapText="1"/>
    </xf>
    <xf numFmtId="0" fontId="16" fillId="0" borderId="31" xfId="2" applyFont="1" applyBorder="1" applyAlignment="1">
      <alignment horizontal="left" vertical="center" wrapText="1"/>
    </xf>
    <xf numFmtId="0" fontId="16" fillId="0" borderId="38" xfId="2" applyFont="1" applyBorder="1" applyAlignment="1">
      <alignment horizontal="left" vertical="center" wrapText="1"/>
    </xf>
    <xf numFmtId="0" fontId="16" fillId="0" borderId="4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9" fontId="15" fillId="0" borderId="29" xfId="2" applyNumberFormat="1" applyFont="1" applyBorder="1" applyAlignment="1">
      <alignment horizontal="left" vertical="center"/>
    </xf>
    <xf numFmtId="9" fontId="15" fillId="0" borderId="24" xfId="2" applyNumberFormat="1" applyFont="1" applyBorder="1" applyAlignment="1">
      <alignment horizontal="left" vertical="center"/>
    </xf>
    <xf numFmtId="9" fontId="15" fillId="0" borderId="36" xfId="2" applyNumberFormat="1" applyFont="1" applyBorder="1" applyAlignment="1">
      <alignment horizontal="left" vertical="center"/>
    </xf>
    <xf numFmtId="9" fontId="15" fillId="0" borderId="30" xfId="2" applyNumberFormat="1" applyFont="1" applyBorder="1" applyAlignment="1">
      <alignment horizontal="left" vertical="center"/>
    </xf>
    <xf numFmtId="9" fontId="15" fillId="0" borderId="31" xfId="2" applyNumberFormat="1" applyFont="1" applyBorder="1" applyAlignment="1">
      <alignment horizontal="left" vertical="center"/>
    </xf>
    <xf numFmtId="9" fontId="15" fillId="0" borderId="38" xfId="2" applyNumberFormat="1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22" fillId="0" borderId="44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53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15" fillId="0" borderId="5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41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5" fillId="0" borderId="56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1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2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2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2" fillId="3" borderId="13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22" fillId="0" borderId="18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20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1" fillId="0" borderId="16" xfId="2" applyFont="1" applyBorder="1" applyAlignment="1">
      <alignment horizontal="center" vertical="top"/>
    </xf>
    <xf numFmtId="0" fontId="15" fillId="0" borderId="18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58" fontId="23" fillId="0" borderId="20" xfId="2" applyNumberFormat="1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15" fillId="0" borderId="22" xfId="2" applyFont="1" applyBorder="1" applyAlignment="1">
      <alignment horizontal="right" vertical="center"/>
    </xf>
    <xf numFmtId="0" fontId="22" fillId="0" borderId="22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3" fillId="0" borderId="25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 wrapText="1"/>
    </xf>
    <xf numFmtId="0" fontId="23" fillId="0" borderId="20" xfId="2" applyFont="1" applyBorder="1" applyAlignment="1">
      <alignment horizontal="left" vertical="center" wrapText="1"/>
    </xf>
    <xf numFmtId="0" fontId="23" fillId="0" borderId="34" xfId="2" applyFont="1" applyBorder="1" applyAlignment="1">
      <alignment horizontal="left" vertical="center" wrapText="1"/>
    </xf>
    <xf numFmtId="0" fontId="20" fillId="0" borderId="22" xfId="2" applyBorder="1" applyAlignment="1">
      <alignment horizontal="center" vertical="center"/>
    </xf>
    <xf numFmtId="0" fontId="20" fillId="0" borderId="35" xfId="2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9" xfId="2" applyFont="1" applyBorder="1" applyAlignment="1">
      <alignment horizontal="left" vertical="center"/>
    </xf>
    <xf numFmtId="0" fontId="20" fillId="0" borderId="27" xfId="2" applyBorder="1" applyAlignment="1">
      <alignment horizontal="left" vertical="center"/>
    </xf>
    <xf numFmtId="0" fontId="20" fillId="0" borderId="26" xfId="2" applyBorder="1" applyAlignment="1">
      <alignment horizontal="left" vertical="center"/>
    </xf>
    <xf numFmtId="0" fontId="20" fillId="0" borderId="37" xfId="2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23" fillId="0" borderId="22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3" fillId="3" borderId="2" xfId="4" applyNumberFormat="1" applyFont="1" applyFill="1" applyBorder="1" applyAlignment="1">
      <alignment horizontal="center" vertical="center"/>
    </xf>
  </cellXfs>
  <cellStyles count="9">
    <cellStyle name="S10" xfId="7" xr:uid="{00000000-0005-0000-0000-000037000000}"/>
    <cellStyle name="S13" xfId="6" xr:uid="{00000000-0005-0000-0000-000036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05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190500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578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190500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578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190500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294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190500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05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190500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4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190500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4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190500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1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21" customWidth="1"/>
    <col min="3" max="3" width="10.125" customWidth="1"/>
  </cols>
  <sheetData>
    <row r="1" spans="1:2" ht="21" customHeight="1">
      <c r="A1" s="122"/>
      <c r="B1" s="123" t="s">
        <v>0</v>
      </c>
    </row>
    <row r="2" spans="1:2">
      <c r="A2" s="5">
        <v>1</v>
      </c>
      <c r="B2" s="124" t="s">
        <v>1</v>
      </c>
    </row>
    <row r="3" spans="1:2">
      <c r="A3" s="5">
        <v>2</v>
      </c>
      <c r="B3" s="124" t="s">
        <v>2</v>
      </c>
    </row>
    <row r="4" spans="1:2">
      <c r="A4" s="5">
        <v>3</v>
      </c>
      <c r="B4" s="124" t="s">
        <v>3</v>
      </c>
    </row>
    <row r="5" spans="1:2">
      <c r="A5" s="5">
        <v>4</v>
      </c>
      <c r="B5" s="124" t="s">
        <v>4</v>
      </c>
    </row>
    <row r="6" spans="1:2">
      <c r="A6" s="5">
        <v>5</v>
      </c>
      <c r="B6" s="124" t="s">
        <v>5</v>
      </c>
    </row>
    <row r="7" spans="1:2">
      <c r="A7" s="5">
        <v>6</v>
      </c>
      <c r="B7" s="124" t="s">
        <v>6</v>
      </c>
    </row>
    <row r="8" spans="1:2" s="120" customFormat="1" ht="15" customHeight="1">
      <c r="A8" s="125">
        <v>7</v>
      </c>
      <c r="B8" s="126" t="s">
        <v>7</v>
      </c>
    </row>
    <row r="9" spans="1:2" ht="18.95" customHeight="1">
      <c r="A9" s="122"/>
      <c r="B9" s="127" t="s">
        <v>8</v>
      </c>
    </row>
    <row r="10" spans="1:2" ht="15.95" customHeight="1">
      <c r="A10" s="5">
        <v>1</v>
      </c>
      <c r="B10" s="128" t="s">
        <v>9</v>
      </c>
    </row>
    <row r="11" spans="1:2">
      <c r="A11" s="5">
        <v>2</v>
      </c>
      <c r="B11" s="124" t="s">
        <v>10</v>
      </c>
    </row>
    <row r="12" spans="1:2">
      <c r="A12" s="5">
        <v>3</v>
      </c>
      <c r="B12" s="129" t="s">
        <v>11</v>
      </c>
    </row>
    <row r="13" spans="1:2">
      <c r="A13" s="5">
        <v>4</v>
      </c>
      <c r="B13" s="129" t="s">
        <v>12</v>
      </c>
    </row>
    <row r="14" spans="1:2">
      <c r="A14" s="5">
        <v>5</v>
      </c>
      <c r="B14" s="129" t="s">
        <v>13</v>
      </c>
    </row>
    <row r="15" spans="1:2">
      <c r="A15" s="5">
        <v>6</v>
      </c>
      <c r="B15" s="129" t="s">
        <v>14</v>
      </c>
    </row>
    <row r="16" spans="1:2">
      <c r="A16" s="5">
        <v>7</v>
      </c>
      <c r="B16" s="129" t="s">
        <v>15</v>
      </c>
    </row>
    <row r="17" spans="1:2">
      <c r="A17" s="5">
        <v>8</v>
      </c>
      <c r="B17" s="129" t="s">
        <v>16</v>
      </c>
    </row>
    <row r="18" spans="1:2">
      <c r="A18" s="5">
        <v>9</v>
      </c>
      <c r="B18" s="124" t="s">
        <v>17</v>
      </c>
    </row>
    <row r="19" spans="1:2">
      <c r="A19" s="5"/>
      <c r="B19" s="124"/>
    </row>
    <row r="20" spans="1:2" ht="20.25">
      <c r="A20" s="122"/>
      <c r="B20" s="123" t="s">
        <v>18</v>
      </c>
    </row>
    <row r="21" spans="1:2">
      <c r="A21" s="5">
        <v>1</v>
      </c>
      <c r="B21" s="124" t="s">
        <v>19</v>
      </c>
    </row>
    <row r="22" spans="1:2">
      <c r="A22" s="5">
        <v>2</v>
      </c>
      <c r="B22" s="124" t="s">
        <v>20</v>
      </c>
    </row>
    <row r="23" spans="1:2">
      <c r="A23" s="5">
        <v>3</v>
      </c>
      <c r="B23" s="124" t="s">
        <v>21</v>
      </c>
    </row>
    <row r="24" spans="1:2">
      <c r="A24" s="5">
        <v>4</v>
      </c>
      <c r="B24" s="124" t="s">
        <v>22</v>
      </c>
    </row>
    <row r="25" spans="1:2">
      <c r="A25" s="5">
        <v>5</v>
      </c>
      <c r="B25" s="129" t="s">
        <v>23</v>
      </c>
    </row>
    <row r="26" spans="1:2">
      <c r="A26" s="5">
        <v>6</v>
      </c>
      <c r="B26" s="129" t="s">
        <v>24</v>
      </c>
    </row>
    <row r="27" spans="1:2">
      <c r="A27" s="5">
        <v>7</v>
      </c>
      <c r="B27" s="124" t="s">
        <v>25</v>
      </c>
    </row>
    <row r="28" spans="1:2">
      <c r="A28" s="5"/>
      <c r="B28" s="124"/>
    </row>
    <row r="29" spans="1:2" ht="20.25">
      <c r="A29" s="122"/>
      <c r="B29" s="123" t="s">
        <v>26</v>
      </c>
    </row>
    <row r="30" spans="1:2">
      <c r="A30" s="5">
        <v>1</v>
      </c>
      <c r="B30" s="124" t="s">
        <v>27</v>
      </c>
    </row>
    <row r="31" spans="1:2">
      <c r="A31" s="5">
        <v>2</v>
      </c>
      <c r="B31" s="124" t="s">
        <v>28</v>
      </c>
    </row>
    <row r="32" spans="1:2">
      <c r="A32" s="5">
        <v>3</v>
      </c>
      <c r="B32" s="124" t="s">
        <v>29</v>
      </c>
    </row>
    <row r="33" spans="1:2" ht="28.5">
      <c r="A33" s="5">
        <v>4</v>
      </c>
      <c r="B33" s="124" t="s">
        <v>30</v>
      </c>
    </row>
    <row r="34" spans="1:2">
      <c r="A34" s="5">
        <v>5</v>
      </c>
      <c r="B34" s="124" t="s">
        <v>31</v>
      </c>
    </row>
    <row r="35" spans="1:2">
      <c r="A35" s="5">
        <v>6</v>
      </c>
      <c r="B35" s="124" t="s">
        <v>32</v>
      </c>
    </row>
    <row r="36" spans="1:2">
      <c r="A36" s="5">
        <v>7</v>
      </c>
      <c r="B36" s="124" t="s">
        <v>33</v>
      </c>
    </row>
    <row r="37" spans="1:2">
      <c r="A37" s="5"/>
      <c r="B37" s="124"/>
    </row>
    <row r="39" spans="1:2">
      <c r="A39" s="130" t="s">
        <v>34</v>
      </c>
      <c r="B39" s="131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80" t="s">
        <v>330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s="1" customFormat="1" ht="16.5">
      <c r="A2" s="10" t="s">
        <v>331</v>
      </c>
      <c r="B2" s="11" t="s">
        <v>257</v>
      </c>
      <c r="C2" s="11" t="s">
        <v>258</v>
      </c>
      <c r="D2" s="11" t="s">
        <v>259</v>
      </c>
      <c r="E2" s="11" t="s">
        <v>260</v>
      </c>
      <c r="F2" s="11" t="s">
        <v>261</v>
      </c>
      <c r="G2" s="10" t="s">
        <v>332</v>
      </c>
      <c r="H2" s="10" t="s">
        <v>333</v>
      </c>
      <c r="I2" s="10" t="s">
        <v>334</v>
      </c>
      <c r="J2" s="10" t="s">
        <v>333</v>
      </c>
      <c r="K2" s="10" t="s">
        <v>335</v>
      </c>
      <c r="L2" s="10" t="s">
        <v>333</v>
      </c>
      <c r="M2" s="11" t="s">
        <v>303</v>
      </c>
      <c r="N2" s="11" t="s">
        <v>270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331</v>
      </c>
      <c r="B4" s="13" t="s">
        <v>336</v>
      </c>
      <c r="C4" s="13" t="s">
        <v>304</v>
      </c>
      <c r="D4" s="13" t="s">
        <v>259</v>
      </c>
      <c r="E4" s="11" t="s">
        <v>260</v>
      </c>
      <c r="F4" s="11" t="s">
        <v>261</v>
      </c>
      <c r="G4" s="10" t="s">
        <v>332</v>
      </c>
      <c r="H4" s="10" t="s">
        <v>333</v>
      </c>
      <c r="I4" s="10" t="s">
        <v>334</v>
      </c>
      <c r="J4" s="10" t="s">
        <v>333</v>
      </c>
      <c r="K4" s="10" t="s">
        <v>335</v>
      </c>
      <c r="L4" s="10" t="s">
        <v>333</v>
      </c>
      <c r="M4" s="11" t="s">
        <v>303</v>
      </c>
      <c r="N4" s="11" t="s">
        <v>270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81" t="s">
        <v>337</v>
      </c>
      <c r="B11" s="287"/>
      <c r="C11" s="287"/>
      <c r="D11" s="283"/>
      <c r="E11" s="284"/>
      <c r="F11" s="285"/>
      <c r="G11" s="286"/>
      <c r="H11" s="14"/>
      <c r="I11" s="281" t="s">
        <v>338</v>
      </c>
      <c r="J11" s="287"/>
      <c r="K11" s="287"/>
      <c r="L11" s="8"/>
      <c r="M11" s="8"/>
      <c r="N11" s="9"/>
    </row>
    <row r="12" spans="1:14" ht="16.5">
      <c r="A12" s="288" t="s">
        <v>339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3" sqref="C3:C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80" t="s">
        <v>340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2" s="1" customFormat="1" ht="16.5">
      <c r="A2" s="3" t="s">
        <v>297</v>
      </c>
      <c r="B2" s="4" t="s">
        <v>261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303</v>
      </c>
      <c r="L2" s="4" t="s">
        <v>270</v>
      </c>
    </row>
    <row r="3" spans="1:12" ht="31.5">
      <c r="A3" s="5" t="s">
        <v>305</v>
      </c>
      <c r="B3" s="5" t="s">
        <v>274</v>
      </c>
      <c r="C3" s="6">
        <v>11</v>
      </c>
      <c r="D3" s="6" t="s">
        <v>272</v>
      </c>
      <c r="E3" s="132" t="s">
        <v>273</v>
      </c>
      <c r="F3" s="6" t="s">
        <v>63</v>
      </c>
      <c r="G3" s="137" t="s">
        <v>345</v>
      </c>
      <c r="H3" s="137" t="s">
        <v>346</v>
      </c>
      <c r="I3" s="6"/>
      <c r="J3" s="6"/>
      <c r="K3" s="6"/>
      <c r="L3" s="6" t="s">
        <v>275</v>
      </c>
    </row>
    <row r="4" spans="1:12" ht="21">
      <c r="A4" s="5" t="s">
        <v>325</v>
      </c>
      <c r="B4" s="5" t="s">
        <v>274</v>
      </c>
      <c r="C4" s="6">
        <v>16</v>
      </c>
      <c r="D4" s="6" t="s">
        <v>272</v>
      </c>
      <c r="E4" s="134" t="s">
        <v>276</v>
      </c>
      <c r="F4" s="6" t="s">
        <v>63</v>
      </c>
      <c r="G4" s="137" t="s">
        <v>345</v>
      </c>
      <c r="H4" s="137" t="s">
        <v>346</v>
      </c>
      <c r="I4" s="6"/>
      <c r="J4" s="6"/>
      <c r="K4" s="6"/>
      <c r="L4" s="6" t="s">
        <v>275</v>
      </c>
    </row>
    <row r="5" spans="1:12" ht="21">
      <c r="A5" s="5" t="s">
        <v>326</v>
      </c>
      <c r="B5" s="5" t="s">
        <v>274</v>
      </c>
      <c r="C5" s="6">
        <v>20</v>
      </c>
      <c r="D5" s="6" t="s">
        <v>272</v>
      </c>
      <c r="E5" s="132" t="s">
        <v>277</v>
      </c>
      <c r="F5" s="6" t="s">
        <v>63</v>
      </c>
      <c r="G5" s="137" t="s">
        <v>345</v>
      </c>
      <c r="H5" s="137" t="s">
        <v>346</v>
      </c>
      <c r="I5" s="6"/>
      <c r="J5" s="6"/>
      <c r="K5" s="6"/>
      <c r="L5" s="6" t="s">
        <v>275</v>
      </c>
    </row>
    <row r="6" spans="1:12" ht="31.5">
      <c r="A6" s="5" t="s">
        <v>327</v>
      </c>
      <c r="B6" s="5" t="s">
        <v>274</v>
      </c>
      <c r="C6" s="6">
        <v>11</v>
      </c>
      <c r="D6" s="6" t="s">
        <v>272</v>
      </c>
      <c r="E6" s="132" t="s">
        <v>347</v>
      </c>
      <c r="F6" s="6" t="s">
        <v>63</v>
      </c>
      <c r="G6" s="137" t="s">
        <v>345</v>
      </c>
      <c r="H6" s="137" t="s">
        <v>346</v>
      </c>
      <c r="I6" s="6"/>
      <c r="J6" s="6"/>
      <c r="K6" s="6"/>
      <c r="L6" s="6" t="s">
        <v>275</v>
      </c>
    </row>
    <row r="7" spans="1:12" ht="21">
      <c r="A7" s="5" t="s">
        <v>328</v>
      </c>
      <c r="B7" s="5" t="s">
        <v>274</v>
      </c>
      <c r="C7" s="6">
        <v>16</v>
      </c>
      <c r="D7" s="6" t="s">
        <v>272</v>
      </c>
      <c r="E7" s="134" t="s">
        <v>348</v>
      </c>
      <c r="F7" s="6" t="s">
        <v>63</v>
      </c>
      <c r="G7" s="137" t="s">
        <v>345</v>
      </c>
      <c r="H7" s="137" t="s">
        <v>346</v>
      </c>
      <c r="I7" s="5"/>
      <c r="J7" s="5"/>
      <c r="K7" s="5"/>
      <c r="L7" s="5" t="s">
        <v>275</v>
      </c>
    </row>
    <row r="8" spans="1:12">
      <c r="A8" s="5"/>
      <c r="B8" s="5"/>
      <c r="C8" s="6">
        <v>20</v>
      </c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81" t="s">
        <v>282</v>
      </c>
      <c r="B11" s="287"/>
      <c r="C11" s="287"/>
      <c r="D11" s="287"/>
      <c r="E11" s="283"/>
      <c r="F11" s="284"/>
      <c r="G11" s="286"/>
      <c r="H11" s="281" t="s">
        <v>294</v>
      </c>
      <c r="I11" s="287"/>
      <c r="J11" s="287"/>
      <c r="K11" s="8"/>
      <c r="L11" s="9"/>
    </row>
    <row r="12" spans="1:12" ht="16.5">
      <c r="A12" s="288" t="s">
        <v>349</v>
      </c>
      <c r="B12" s="288"/>
      <c r="C12" s="290"/>
      <c r="D12" s="290"/>
      <c r="E12" s="290"/>
      <c r="F12" s="290"/>
      <c r="G12" s="290"/>
      <c r="H12" s="290"/>
      <c r="I12" s="290"/>
      <c r="J12" s="290"/>
      <c r="K12" s="290"/>
      <c r="L12" s="290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80" t="s">
        <v>350</v>
      </c>
      <c r="B1" s="280"/>
      <c r="C1" s="280"/>
      <c r="D1" s="280"/>
      <c r="E1" s="280"/>
      <c r="F1" s="280"/>
      <c r="G1" s="280"/>
      <c r="H1" s="280"/>
      <c r="I1" s="280"/>
    </row>
    <row r="2" spans="1:9" s="1" customFormat="1" ht="16.5">
      <c r="A2" s="291" t="s">
        <v>256</v>
      </c>
      <c r="B2" s="292" t="s">
        <v>261</v>
      </c>
      <c r="C2" s="292" t="s">
        <v>304</v>
      </c>
      <c r="D2" s="292" t="s">
        <v>259</v>
      </c>
      <c r="E2" s="292" t="s">
        <v>260</v>
      </c>
      <c r="F2" s="3" t="s">
        <v>351</v>
      </c>
      <c r="G2" s="3" t="s">
        <v>287</v>
      </c>
      <c r="H2" s="297" t="s">
        <v>288</v>
      </c>
      <c r="I2" s="301" t="s">
        <v>290</v>
      </c>
    </row>
    <row r="3" spans="1:9" s="1" customFormat="1" ht="16.5">
      <c r="A3" s="291"/>
      <c r="B3" s="293"/>
      <c r="C3" s="293"/>
      <c r="D3" s="293"/>
      <c r="E3" s="293"/>
      <c r="F3" s="3" t="s">
        <v>352</v>
      </c>
      <c r="G3" s="3" t="s">
        <v>291</v>
      </c>
      <c r="H3" s="298"/>
      <c r="I3" s="302"/>
    </row>
    <row r="4" spans="1:9">
      <c r="A4" s="5"/>
      <c r="B4" s="138" t="s">
        <v>353</v>
      </c>
      <c r="C4" s="6" t="s">
        <v>309</v>
      </c>
      <c r="D4" s="137" t="s">
        <v>354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275</v>
      </c>
    </row>
    <row r="5" spans="1:9">
      <c r="A5" s="5"/>
      <c r="B5" s="138" t="s">
        <v>311</v>
      </c>
      <c r="C5" s="6" t="s">
        <v>355</v>
      </c>
      <c r="D5" s="137" t="s">
        <v>356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275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81" t="s">
        <v>282</v>
      </c>
      <c r="B12" s="282"/>
      <c r="C12" s="282"/>
      <c r="D12" s="283"/>
      <c r="E12" s="7"/>
      <c r="F12" s="281" t="s">
        <v>294</v>
      </c>
      <c r="G12" s="287"/>
      <c r="H12" s="283"/>
      <c r="I12" s="9"/>
    </row>
    <row r="13" spans="1:9" ht="16.5">
      <c r="A13" s="288" t="s">
        <v>357</v>
      </c>
      <c r="B13" s="288"/>
      <c r="C13" s="290"/>
      <c r="D13" s="290"/>
      <c r="E13" s="290"/>
      <c r="F13" s="290"/>
      <c r="G13" s="290"/>
      <c r="H13" s="290"/>
      <c r="I13" s="2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39" t="s">
        <v>35</v>
      </c>
      <c r="C2" s="140"/>
      <c r="D2" s="140"/>
      <c r="E2" s="140"/>
      <c r="F2" s="140"/>
      <c r="G2" s="140"/>
      <c r="H2" s="140"/>
      <c r="I2" s="141"/>
    </row>
    <row r="3" spans="2:9" ht="27.95" customHeight="1">
      <c r="B3" s="108"/>
      <c r="C3" s="109"/>
      <c r="D3" s="142" t="s">
        <v>36</v>
      </c>
      <c r="E3" s="143"/>
      <c r="F3" s="144" t="s">
        <v>37</v>
      </c>
      <c r="G3" s="145"/>
      <c r="H3" s="142" t="s">
        <v>38</v>
      </c>
      <c r="I3" s="146"/>
    </row>
    <row r="4" spans="2:9" ht="27.95" customHeight="1">
      <c r="B4" s="108" t="s">
        <v>39</v>
      </c>
      <c r="C4" s="109" t="s">
        <v>40</v>
      </c>
      <c r="D4" s="109" t="s">
        <v>41</v>
      </c>
      <c r="E4" s="109" t="s">
        <v>42</v>
      </c>
      <c r="F4" s="110" t="s">
        <v>41</v>
      </c>
      <c r="G4" s="110" t="s">
        <v>42</v>
      </c>
      <c r="H4" s="109" t="s">
        <v>41</v>
      </c>
      <c r="I4" s="117" t="s">
        <v>42</v>
      </c>
    </row>
    <row r="5" spans="2:9" ht="27.95" customHeight="1">
      <c r="B5" s="111" t="s">
        <v>43</v>
      </c>
      <c r="C5" s="5">
        <v>13</v>
      </c>
      <c r="D5" s="5">
        <v>0</v>
      </c>
      <c r="E5" s="5">
        <v>1</v>
      </c>
      <c r="F5" s="112">
        <v>0</v>
      </c>
      <c r="G5" s="112">
        <v>1</v>
      </c>
      <c r="H5" s="5">
        <v>1</v>
      </c>
      <c r="I5" s="118">
        <v>2</v>
      </c>
    </row>
    <row r="6" spans="2:9" ht="27.95" customHeight="1">
      <c r="B6" s="111" t="s">
        <v>44</v>
      </c>
      <c r="C6" s="5">
        <v>20</v>
      </c>
      <c r="D6" s="5">
        <v>0</v>
      </c>
      <c r="E6" s="5">
        <v>1</v>
      </c>
      <c r="F6" s="112">
        <v>1</v>
      </c>
      <c r="G6" s="112">
        <v>2</v>
      </c>
      <c r="H6" s="5">
        <v>2</v>
      </c>
      <c r="I6" s="118">
        <v>3</v>
      </c>
    </row>
    <row r="7" spans="2:9" ht="27.95" customHeight="1">
      <c r="B7" s="111" t="s">
        <v>45</v>
      </c>
      <c r="C7" s="5">
        <v>32</v>
      </c>
      <c r="D7" s="5">
        <v>0</v>
      </c>
      <c r="E7" s="5">
        <v>1</v>
      </c>
      <c r="F7" s="112">
        <v>2</v>
      </c>
      <c r="G7" s="112">
        <v>3</v>
      </c>
      <c r="H7" s="5">
        <v>3</v>
      </c>
      <c r="I7" s="118">
        <v>4</v>
      </c>
    </row>
    <row r="8" spans="2:9" ht="27.95" customHeight="1">
      <c r="B8" s="111" t="s">
        <v>46</v>
      </c>
      <c r="C8" s="5">
        <v>50</v>
      </c>
      <c r="D8" s="5">
        <v>1</v>
      </c>
      <c r="E8" s="5">
        <v>2</v>
      </c>
      <c r="F8" s="112">
        <v>3</v>
      </c>
      <c r="G8" s="112">
        <v>4</v>
      </c>
      <c r="H8" s="5">
        <v>5</v>
      </c>
      <c r="I8" s="118">
        <v>6</v>
      </c>
    </row>
    <row r="9" spans="2:9" ht="27.95" customHeight="1">
      <c r="B9" s="111" t="s">
        <v>47</v>
      </c>
      <c r="C9" s="5">
        <v>80</v>
      </c>
      <c r="D9" s="5">
        <v>2</v>
      </c>
      <c r="E9" s="5">
        <v>3</v>
      </c>
      <c r="F9" s="112">
        <v>5</v>
      </c>
      <c r="G9" s="112">
        <v>6</v>
      </c>
      <c r="H9" s="5">
        <v>7</v>
      </c>
      <c r="I9" s="118">
        <v>8</v>
      </c>
    </row>
    <row r="10" spans="2:9" ht="27.95" customHeight="1">
      <c r="B10" s="111" t="s">
        <v>48</v>
      </c>
      <c r="C10" s="5">
        <v>125</v>
      </c>
      <c r="D10" s="5">
        <v>3</v>
      </c>
      <c r="E10" s="5">
        <v>4</v>
      </c>
      <c r="F10" s="112">
        <v>7</v>
      </c>
      <c r="G10" s="112">
        <v>8</v>
      </c>
      <c r="H10" s="5">
        <v>10</v>
      </c>
      <c r="I10" s="118">
        <v>11</v>
      </c>
    </row>
    <row r="11" spans="2:9" ht="27.95" customHeight="1">
      <c r="B11" s="111" t="s">
        <v>49</v>
      </c>
      <c r="C11" s="5">
        <v>200</v>
      </c>
      <c r="D11" s="5">
        <v>5</v>
      </c>
      <c r="E11" s="5">
        <v>6</v>
      </c>
      <c r="F11" s="112">
        <v>10</v>
      </c>
      <c r="G11" s="112">
        <v>11</v>
      </c>
      <c r="H11" s="5">
        <v>14</v>
      </c>
      <c r="I11" s="118">
        <v>15</v>
      </c>
    </row>
    <row r="12" spans="2:9" ht="27.95" customHeight="1">
      <c r="B12" s="113" t="s">
        <v>50</v>
      </c>
      <c r="C12" s="114">
        <v>315</v>
      </c>
      <c r="D12" s="114">
        <v>7</v>
      </c>
      <c r="E12" s="114">
        <v>8</v>
      </c>
      <c r="F12" s="115">
        <v>14</v>
      </c>
      <c r="G12" s="115">
        <v>15</v>
      </c>
      <c r="H12" s="114">
        <v>21</v>
      </c>
      <c r="I12" s="119">
        <v>22</v>
      </c>
    </row>
    <row r="14" spans="2:9">
      <c r="B14" s="116" t="s">
        <v>51</v>
      </c>
      <c r="C14" s="116"/>
      <c r="D14" s="116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H3" sqref="H3:K3"/>
    </sheetView>
  </sheetViews>
  <sheetFormatPr defaultColWidth="10.375" defaultRowHeight="16.5" customHeight="1"/>
  <cols>
    <col min="1" max="1" width="11.125" style="33" customWidth="1"/>
    <col min="2" max="9" width="10.375" style="33"/>
    <col min="10" max="10" width="8.875" style="33" customWidth="1"/>
    <col min="11" max="11" width="12" style="33" customWidth="1"/>
    <col min="12" max="16384" width="10.375" style="33"/>
  </cols>
  <sheetData>
    <row r="1" spans="1:11" ht="20.25">
      <c r="A1" s="147" t="s">
        <v>52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4.25">
      <c r="A2" s="60" t="s">
        <v>53</v>
      </c>
      <c r="B2" s="148" t="s">
        <v>54</v>
      </c>
      <c r="C2" s="148"/>
      <c r="D2" s="149" t="s">
        <v>55</v>
      </c>
      <c r="E2" s="149"/>
      <c r="F2" s="148" t="s">
        <v>56</v>
      </c>
      <c r="G2" s="148"/>
      <c r="H2" s="61" t="s">
        <v>57</v>
      </c>
      <c r="I2" s="150" t="s">
        <v>58</v>
      </c>
      <c r="J2" s="150"/>
      <c r="K2" s="151"/>
    </row>
    <row r="3" spans="1:11" ht="14.25">
      <c r="A3" s="152" t="s">
        <v>59</v>
      </c>
      <c r="B3" s="153"/>
      <c r="C3" s="154"/>
      <c r="D3" s="155" t="s">
        <v>60</v>
      </c>
      <c r="E3" s="156"/>
      <c r="F3" s="156"/>
      <c r="G3" s="157"/>
      <c r="H3" s="155" t="s">
        <v>61</v>
      </c>
      <c r="I3" s="156"/>
      <c r="J3" s="156"/>
      <c r="K3" s="157"/>
    </row>
    <row r="4" spans="1:11" ht="14.25">
      <c r="A4" s="62" t="s">
        <v>62</v>
      </c>
      <c r="B4" s="158" t="s">
        <v>63</v>
      </c>
      <c r="C4" s="159"/>
      <c r="D4" s="160" t="s">
        <v>64</v>
      </c>
      <c r="E4" s="161"/>
      <c r="F4" s="162">
        <v>45112</v>
      </c>
      <c r="G4" s="163"/>
      <c r="H4" s="160" t="s">
        <v>65</v>
      </c>
      <c r="I4" s="161"/>
      <c r="J4" s="63" t="s">
        <v>66</v>
      </c>
      <c r="K4" s="64" t="s">
        <v>67</v>
      </c>
    </row>
    <row r="5" spans="1:11" ht="14.25">
      <c r="A5" s="65" t="s">
        <v>68</v>
      </c>
      <c r="B5" s="158" t="s">
        <v>69</v>
      </c>
      <c r="C5" s="159"/>
      <c r="D5" s="160" t="s">
        <v>70</v>
      </c>
      <c r="E5" s="161"/>
      <c r="F5" s="162">
        <v>45078</v>
      </c>
      <c r="G5" s="163"/>
      <c r="H5" s="160" t="s">
        <v>71</v>
      </c>
      <c r="I5" s="161"/>
      <c r="J5" s="63" t="s">
        <v>66</v>
      </c>
      <c r="K5" s="64" t="s">
        <v>67</v>
      </c>
    </row>
    <row r="6" spans="1:11" ht="14.25">
      <c r="A6" s="62" t="s">
        <v>72</v>
      </c>
      <c r="B6" s="66">
        <v>3</v>
      </c>
      <c r="C6" s="67">
        <v>6</v>
      </c>
      <c r="D6" s="65" t="s">
        <v>73</v>
      </c>
      <c r="E6" s="68"/>
      <c r="F6" s="162">
        <v>45107</v>
      </c>
      <c r="G6" s="163"/>
      <c r="H6" s="160" t="s">
        <v>74</v>
      </c>
      <c r="I6" s="161"/>
      <c r="J6" s="63" t="s">
        <v>66</v>
      </c>
      <c r="K6" s="64" t="s">
        <v>67</v>
      </c>
    </row>
    <row r="7" spans="1:11" ht="14.25">
      <c r="A7" s="62" t="s">
        <v>75</v>
      </c>
      <c r="B7" s="164">
        <v>3000</v>
      </c>
      <c r="C7" s="165"/>
      <c r="D7" s="65" t="s">
        <v>76</v>
      </c>
      <c r="E7" s="70"/>
      <c r="F7" s="162">
        <v>45107</v>
      </c>
      <c r="G7" s="163"/>
      <c r="H7" s="160" t="s">
        <v>77</v>
      </c>
      <c r="I7" s="161"/>
      <c r="J7" s="63" t="s">
        <v>66</v>
      </c>
      <c r="K7" s="64" t="s">
        <v>67</v>
      </c>
    </row>
    <row r="8" spans="1:11" ht="14.25">
      <c r="A8" s="72" t="s">
        <v>78</v>
      </c>
      <c r="B8" s="166"/>
      <c r="C8" s="167"/>
      <c r="D8" s="168" t="s">
        <v>79</v>
      </c>
      <c r="E8" s="169"/>
      <c r="F8" s="170">
        <v>45112</v>
      </c>
      <c r="G8" s="171"/>
      <c r="H8" s="168" t="s">
        <v>80</v>
      </c>
      <c r="I8" s="169"/>
      <c r="J8" s="74" t="s">
        <v>66</v>
      </c>
      <c r="K8" s="76" t="s">
        <v>67</v>
      </c>
    </row>
    <row r="9" spans="1:11" ht="14.25">
      <c r="A9" s="172" t="s">
        <v>81</v>
      </c>
      <c r="B9" s="173"/>
      <c r="C9" s="173"/>
      <c r="D9" s="173"/>
      <c r="E9" s="173"/>
      <c r="F9" s="173"/>
      <c r="G9" s="173"/>
      <c r="H9" s="173"/>
      <c r="I9" s="173"/>
      <c r="J9" s="173"/>
      <c r="K9" s="174"/>
    </row>
    <row r="10" spans="1:11" ht="14.25">
      <c r="A10" s="175" t="s">
        <v>82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7"/>
    </row>
    <row r="11" spans="1:11" ht="14.25">
      <c r="A11" s="86" t="s">
        <v>83</v>
      </c>
      <c r="B11" s="87" t="s">
        <v>84</v>
      </c>
      <c r="C11" s="88" t="s">
        <v>85</v>
      </c>
      <c r="D11" s="89"/>
      <c r="E11" s="90" t="s">
        <v>86</v>
      </c>
      <c r="F11" s="87" t="s">
        <v>84</v>
      </c>
      <c r="G11" s="88" t="s">
        <v>85</v>
      </c>
      <c r="H11" s="88" t="s">
        <v>87</v>
      </c>
      <c r="I11" s="90" t="s">
        <v>88</v>
      </c>
      <c r="J11" s="87" t="s">
        <v>84</v>
      </c>
      <c r="K11" s="104" t="s">
        <v>85</v>
      </c>
    </row>
    <row r="12" spans="1:11" ht="14.25">
      <c r="A12" s="65" t="s">
        <v>89</v>
      </c>
      <c r="B12" s="73" t="s">
        <v>84</v>
      </c>
      <c r="C12" s="63" t="s">
        <v>85</v>
      </c>
      <c r="D12" s="70"/>
      <c r="E12" s="68" t="s">
        <v>90</v>
      </c>
      <c r="F12" s="73" t="s">
        <v>84</v>
      </c>
      <c r="G12" s="63" t="s">
        <v>85</v>
      </c>
      <c r="H12" s="63" t="s">
        <v>87</v>
      </c>
      <c r="I12" s="68" t="s">
        <v>91</v>
      </c>
      <c r="J12" s="73" t="s">
        <v>84</v>
      </c>
      <c r="K12" s="64" t="s">
        <v>85</v>
      </c>
    </row>
    <row r="13" spans="1:11" ht="14.25">
      <c r="A13" s="65" t="s">
        <v>92</v>
      </c>
      <c r="B13" s="73" t="s">
        <v>84</v>
      </c>
      <c r="C13" s="63" t="s">
        <v>85</v>
      </c>
      <c r="D13" s="70"/>
      <c r="E13" s="68" t="s">
        <v>93</v>
      </c>
      <c r="F13" s="63" t="s">
        <v>94</v>
      </c>
      <c r="G13" s="63" t="s">
        <v>95</v>
      </c>
      <c r="H13" s="63" t="s">
        <v>87</v>
      </c>
      <c r="I13" s="68" t="s">
        <v>96</v>
      </c>
      <c r="J13" s="73" t="s">
        <v>84</v>
      </c>
      <c r="K13" s="64" t="s">
        <v>85</v>
      </c>
    </row>
    <row r="14" spans="1:11" ht="14.25">
      <c r="A14" s="168" t="s">
        <v>97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8"/>
    </row>
    <row r="15" spans="1:11" ht="14.25">
      <c r="A15" s="175" t="s">
        <v>98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7"/>
    </row>
    <row r="16" spans="1:11" ht="14.25">
      <c r="A16" s="91" t="s">
        <v>99</v>
      </c>
      <c r="B16" s="88" t="s">
        <v>94</v>
      </c>
      <c r="C16" s="88" t="s">
        <v>95</v>
      </c>
      <c r="D16" s="92"/>
      <c r="E16" s="93" t="s">
        <v>100</v>
      </c>
      <c r="F16" s="88" t="s">
        <v>94</v>
      </c>
      <c r="G16" s="88" t="s">
        <v>95</v>
      </c>
      <c r="H16" s="94"/>
      <c r="I16" s="93" t="s">
        <v>101</v>
      </c>
      <c r="J16" s="88" t="s">
        <v>94</v>
      </c>
      <c r="K16" s="104" t="s">
        <v>95</v>
      </c>
    </row>
    <row r="17" spans="1:22" ht="16.5" customHeight="1">
      <c r="A17" s="69" t="s">
        <v>102</v>
      </c>
      <c r="B17" s="63" t="s">
        <v>94</v>
      </c>
      <c r="C17" s="63" t="s">
        <v>95</v>
      </c>
      <c r="D17" s="39"/>
      <c r="E17" s="75" t="s">
        <v>103</v>
      </c>
      <c r="F17" s="63" t="s">
        <v>94</v>
      </c>
      <c r="G17" s="63" t="s">
        <v>95</v>
      </c>
      <c r="H17" s="95"/>
      <c r="I17" s="75" t="s">
        <v>104</v>
      </c>
      <c r="J17" s="63" t="s">
        <v>94</v>
      </c>
      <c r="K17" s="64" t="s">
        <v>95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>
      <c r="A18" s="179" t="s">
        <v>105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</row>
    <row r="19" spans="1:22" ht="18" customHeight="1">
      <c r="A19" s="175" t="s">
        <v>106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7"/>
    </row>
    <row r="20" spans="1:22" ht="16.5" customHeight="1">
      <c r="A20" s="182" t="s">
        <v>107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spans="1:22" ht="21.75" customHeight="1">
      <c r="A21" s="96" t="s">
        <v>108</v>
      </c>
      <c r="B21" s="75" t="s">
        <v>109</v>
      </c>
      <c r="C21" s="75" t="s">
        <v>110</v>
      </c>
      <c r="D21" s="75" t="s">
        <v>111</v>
      </c>
      <c r="E21" s="75" t="s">
        <v>112</v>
      </c>
      <c r="F21" s="75" t="s">
        <v>113</v>
      </c>
      <c r="G21" s="75" t="s">
        <v>114</v>
      </c>
      <c r="H21" s="75" t="s">
        <v>115</v>
      </c>
      <c r="I21" s="75" t="s">
        <v>116</v>
      </c>
      <c r="J21" s="75" t="s">
        <v>117</v>
      </c>
      <c r="K21" s="59" t="s">
        <v>118</v>
      </c>
    </row>
    <row r="22" spans="1:22" ht="16.5" customHeight="1">
      <c r="A22" s="71" t="s">
        <v>119</v>
      </c>
      <c r="B22" s="97"/>
      <c r="C22" s="97"/>
      <c r="D22" s="97">
        <v>1</v>
      </c>
      <c r="E22" s="97">
        <v>1</v>
      </c>
      <c r="F22" s="97">
        <v>1</v>
      </c>
      <c r="G22" s="97">
        <v>1</v>
      </c>
      <c r="H22" s="97">
        <v>1</v>
      </c>
      <c r="I22" s="97">
        <v>1</v>
      </c>
      <c r="J22" s="97"/>
      <c r="K22" s="106"/>
    </row>
    <row r="23" spans="1:22" ht="16.5" customHeight="1">
      <c r="A23" s="71" t="s">
        <v>120</v>
      </c>
      <c r="B23" s="97"/>
      <c r="C23" s="97"/>
      <c r="D23" s="97">
        <v>1</v>
      </c>
      <c r="E23" s="97">
        <v>1</v>
      </c>
      <c r="F23" s="97">
        <v>1</v>
      </c>
      <c r="G23" s="97">
        <v>1</v>
      </c>
      <c r="H23" s="97">
        <v>1</v>
      </c>
      <c r="I23" s="97">
        <v>1</v>
      </c>
      <c r="J23" s="97"/>
      <c r="K23" s="107"/>
    </row>
    <row r="24" spans="1:22" ht="16.5" customHeight="1">
      <c r="A24" s="71" t="s">
        <v>121</v>
      </c>
      <c r="B24" s="97"/>
      <c r="C24" s="97"/>
      <c r="D24" s="97">
        <v>1</v>
      </c>
      <c r="E24" s="97">
        <v>1</v>
      </c>
      <c r="F24" s="97">
        <v>1</v>
      </c>
      <c r="G24" s="97">
        <v>1</v>
      </c>
      <c r="H24" s="97">
        <v>1</v>
      </c>
      <c r="I24" s="97">
        <v>1</v>
      </c>
      <c r="J24" s="97"/>
      <c r="K24" s="107"/>
    </row>
    <row r="25" spans="1:22" ht="16.5" customHeight="1">
      <c r="A25" s="71"/>
      <c r="B25" s="97"/>
      <c r="C25" s="97"/>
      <c r="D25" s="97"/>
      <c r="E25" s="97"/>
      <c r="F25" s="97"/>
      <c r="G25" s="97"/>
      <c r="H25" s="97"/>
      <c r="I25" s="97"/>
      <c r="J25" s="97"/>
      <c r="K25" s="57"/>
    </row>
    <row r="26" spans="1:22" ht="16.5" customHeight="1">
      <c r="A26" s="71"/>
      <c r="B26" s="97"/>
      <c r="C26" s="97"/>
      <c r="D26" s="97"/>
      <c r="E26" s="97"/>
      <c r="F26" s="97"/>
      <c r="G26" s="97"/>
      <c r="H26" s="97"/>
      <c r="I26" s="97"/>
      <c r="J26" s="97"/>
      <c r="K26" s="57"/>
    </row>
    <row r="27" spans="1:22" ht="16.5" customHeight="1">
      <c r="A27" s="71"/>
      <c r="B27" s="97"/>
      <c r="C27" s="97"/>
      <c r="D27" s="97"/>
      <c r="E27" s="97"/>
      <c r="F27" s="97"/>
      <c r="G27" s="97"/>
      <c r="H27" s="97"/>
      <c r="I27" s="97"/>
      <c r="J27" s="97"/>
      <c r="K27" s="57"/>
    </row>
    <row r="28" spans="1:22" ht="16.5" customHeight="1">
      <c r="A28" s="71"/>
      <c r="B28" s="97"/>
      <c r="C28" s="97"/>
      <c r="D28" s="97"/>
      <c r="E28" s="97"/>
      <c r="F28" s="97"/>
      <c r="G28" s="97"/>
      <c r="H28" s="97"/>
      <c r="I28" s="97"/>
      <c r="J28" s="97"/>
      <c r="K28" s="57"/>
    </row>
    <row r="29" spans="1:22" ht="18" customHeight="1">
      <c r="A29" s="185" t="s">
        <v>122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spans="1:22" ht="18.75" customHeight="1">
      <c r="A30" s="188" t="s">
        <v>123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22" ht="18.75" customHeight="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22" ht="18" customHeight="1">
      <c r="A32" s="185" t="s">
        <v>124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spans="1:11" ht="14.25">
      <c r="A33" s="194" t="s">
        <v>125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6"/>
    </row>
    <row r="34" spans="1:11" ht="14.25">
      <c r="A34" s="197" t="s">
        <v>126</v>
      </c>
      <c r="B34" s="198"/>
      <c r="C34" s="63" t="s">
        <v>66</v>
      </c>
      <c r="D34" s="63" t="s">
        <v>67</v>
      </c>
      <c r="E34" s="199" t="s">
        <v>127</v>
      </c>
      <c r="F34" s="200"/>
      <c r="G34" s="200"/>
      <c r="H34" s="200"/>
      <c r="I34" s="200"/>
      <c r="J34" s="200"/>
      <c r="K34" s="201"/>
    </row>
    <row r="35" spans="1:11" ht="14.25">
      <c r="A35" s="202" t="s">
        <v>128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>
      <c r="A36" s="203" t="s">
        <v>129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4.25">
      <c r="A37" s="206" t="s">
        <v>130</v>
      </c>
      <c r="B37" s="207"/>
      <c r="C37" s="207"/>
      <c r="D37" s="207"/>
      <c r="E37" s="207"/>
      <c r="F37" s="207"/>
      <c r="G37" s="207"/>
      <c r="H37" s="207"/>
      <c r="I37" s="207"/>
      <c r="J37" s="207"/>
      <c r="K37" s="165"/>
    </row>
    <row r="38" spans="1:11" ht="14.25">
      <c r="A38" s="206" t="s">
        <v>131</v>
      </c>
      <c r="B38" s="207"/>
      <c r="C38" s="207"/>
      <c r="D38" s="207"/>
      <c r="E38" s="207"/>
      <c r="F38" s="207"/>
      <c r="G38" s="207"/>
      <c r="H38" s="207"/>
      <c r="I38" s="207"/>
      <c r="J38" s="207"/>
      <c r="K38" s="165"/>
    </row>
    <row r="39" spans="1:11" ht="14.2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165"/>
    </row>
    <row r="40" spans="1:11" ht="14.2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165"/>
    </row>
    <row r="41" spans="1:11" ht="14.2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165"/>
    </row>
    <row r="42" spans="1:11" ht="14.2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165"/>
    </row>
    <row r="43" spans="1:11" ht="14.25">
      <c r="A43" s="208" t="s">
        <v>132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175" t="s">
        <v>133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7"/>
    </row>
    <row r="45" spans="1:11" ht="14.25">
      <c r="A45" s="91" t="s">
        <v>134</v>
      </c>
      <c r="B45" s="88" t="s">
        <v>94</v>
      </c>
      <c r="C45" s="88" t="s">
        <v>95</v>
      </c>
      <c r="D45" s="88" t="s">
        <v>87</v>
      </c>
      <c r="E45" s="93" t="s">
        <v>135</v>
      </c>
      <c r="F45" s="88" t="s">
        <v>94</v>
      </c>
      <c r="G45" s="88" t="s">
        <v>95</v>
      </c>
      <c r="H45" s="88" t="s">
        <v>87</v>
      </c>
      <c r="I45" s="93" t="s">
        <v>136</v>
      </c>
      <c r="J45" s="88" t="s">
        <v>94</v>
      </c>
      <c r="K45" s="104" t="s">
        <v>95</v>
      </c>
    </row>
    <row r="46" spans="1:11" ht="14.25">
      <c r="A46" s="69" t="s">
        <v>86</v>
      </c>
      <c r="B46" s="63" t="s">
        <v>94</v>
      </c>
      <c r="C46" s="63" t="s">
        <v>95</v>
      </c>
      <c r="D46" s="63" t="s">
        <v>87</v>
      </c>
      <c r="E46" s="75" t="s">
        <v>93</v>
      </c>
      <c r="F46" s="63" t="s">
        <v>94</v>
      </c>
      <c r="G46" s="63" t="s">
        <v>95</v>
      </c>
      <c r="H46" s="63" t="s">
        <v>87</v>
      </c>
      <c r="I46" s="75" t="s">
        <v>104</v>
      </c>
      <c r="J46" s="63" t="s">
        <v>94</v>
      </c>
      <c r="K46" s="64" t="s">
        <v>95</v>
      </c>
    </row>
    <row r="47" spans="1:11" ht="14.25">
      <c r="A47" s="168" t="s">
        <v>97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78"/>
    </row>
    <row r="48" spans="1:11" ht="14.25">
      <c r="A48" s="202" t="s">
        <v>137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4.25">
      <c r="A50" s="98" t="s">
        <v>138</v>
      </c>
      <c r="B50" s="211" t="s">
        <v>139</v>
      </c>
      <c r="C50" s="211"/>
      <c r="D50" s="99" t="s">
        <v>140</v>
      </c>
      <c r="E50" s="100" t="s">
        <v>141</v>
      </c>
      <c r="F50" s="101" t="s">
        <v>142</v>
      </c>
      <c r="G50" s="102"/>
      <c r="H50" s="212" t="s">
        <v>143</v>
      </c>
      <c r="I50" s="213"/>
      <c r="J50" s="214"/>
      <c r="K50" s="215"/>
    </row>
    <row r="51" spans="1:11" ht="14.25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>
      <c r="A52" s="216"/>
      <c r="B52" s="217"/>
      <c r="C52" s="217"/>
      <c r="D52" s="217"/>
      <c r="E52" s="217"/>
      <c r="F52" s="217"/>
      <c r="G52" s="217"/>
      <c r="H52" s="217"/>
      <c r="I52" s="217"/>
      <c r="J52" s="217"/>
      <c r="K52" s="218"/>
    </row>
    <row r="53" spans="1:11" ht="14.25">
      <c r="A53" s="98" t="s">
        <v>138</v>
      </c>
      <c r="B53" s="211" t="s">
        <v>139</v>
      </c>
      <c r="C53" s="211"/>
      <c r="D53" s="99" t="s">
        <v>140</v>
      </c>
      <c r="E53" s="103" t="s">
        <v>144</v>
      </c>
      <c r="F53" s="101" t="s">
        <v>145</v>
      </c>
      <c r="G53" s="102">
        <v>45097</v>
      </c>
      <c r="H53" s="212" t="s">
        <v>143</v>
      </c>
      <c r="I53" s="213"/>
      <c r="J53" s="214" t="s">
        <v>146</v>
      </c>
      <c r="K53" s="21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="80" zoomScaleNormal="80" workbookViewId="0">
      <selection activeCell="L7" sqref="L7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10" width="19.125" style="16" customWidth="1"/>
    <col min="11" max="11" width="18.5" style="16" customWidth="1"/>
    <col min="12" max="12" width="16.625" style="16" customWidth="1"/>
    <col min="13" max="13" width="14.125" style="16" customWidth="1"/>
    <col min="14" max="14" width="16.375" style="16" customWidth="1"/>
    <col min="15" max="16384" width="9" style="16"/>
  </cols>
  <sheetData>
    <row r="1" spans="1:14" ht="30" customHeight="1">
      <c r="A1" s="219" t="s">
        <v>147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 ht="29.1" customHeight="1">
      <c r="A2" s="18" t="s">
        <v>62</v>
      </c>
      <c r="B2" s="221" t="s">
        <v>63</v>
      </c>
      <c r="C2" s="221"/>
      <c r="D2" s="19" t="s">
        <v>68</v>
      </c>
      <c r="E2" s="221" t="s">
        <v>69</v>
      </c>
      <c r="F2" s="221"/>
      <c r="G2" s="221"/>
      <c r="H2" s="226"/>
      <c r="I2" s="28" t="s">
        <v>57</v>
      </c>
      <c r="J2" s="221"/>
      <c r="K2" s="221"/>
      <c r="L2" s="221"/>
      <c r="M2" s="221"/>
      <c r="N2" s="222"/>
    </row>
    <row r="3" spans="1:14" ht="29.1" customHeight="1">
      <c r="A3" s="225" t="s">
        <v>148</v>
      </c>
      <c r="B3" s="223" t="s">
        <v>149</v>
      </c>
      <c r="C3" s="223"/>
      <c r="D3" s="223"/>
      <c r="E3" s="223"/>
      <c r="F3" s="223"/>
      <c r="G3" s="223"/>
      <c r="H3" s="227"/>
      <c r="I3" s="223" t="s">
        <v>150</v>
      </c>
      <c r="J3" s="223"/>
      <c r="K3" s="223"/>
      <c r="L3" s="223"/>
      <c r="M3" s="223"/>
      <c r="N3" s="224"/>
    </row>
    <row r="4" spans="1:14" ht="29.1" customHeight="1">
      <c r="A4" s="225"/>
      <c r="B4" s="20" t="s">
        <v>111</v>
      </c>
      <c r="C4" s="20" t="s">
        <v>112</v>
      </c>
      <c r="D4" s="21" t="s">
        <v>113</v>
      </c>
      <c r="E4" s="20" t="s">
        <v>114</v>
      </c>
      <c r="F4" s="20" t="s">
        <v>115</v>
      </c>
      <c r="G4" s="20" t="s">
        <v>116</v>
      </c>
      <c r="H4" s="227"/>
      <c r="I4" s="77" t="s">
        <v>151</v>
      </c>
      <c r="J4" s="77"/>
      <c r="K4" s="77"/>
      <c r="L4" s="77"/>
      <c r="M4" s="77"/>
      <c r="N4" s="78"/>
    </row>
    <row r="5" spans="1:14" ht="29.1" customHeight="1">
      <c r="A5" s="24" t="s">
        <v>152</v>
      </c>
      <c r="B5" s="22" t="s">
        <v>153</v>
      </c>
      <c r="C5" s="22" t="s">
        <v>154</v>
      </c>
      <c r="D5" s="23" t="s">
        <v>155</v>
      </c>
      <c r="E5" s="22" t="s">
        <v>156</v>
      </c>
      <c r="F5" s="22" t="s">
        <v>157</v>
      </c>
      <c r="G5" s="22" t="s">
        <v>158</v>
      </c>
      <c r="H5" s="227"/>
      <c r="I5" s="22" t="s">
        <v>157</v>
      </c>
      <c r="J5" s="79"/>
      <c r="K5" s="80"/>
      <c r="L5" s="80"/>
      <c r="M5" s="80"/>
      <c r="N5" s="81"/>
    </row>
    <row r="6" spans="1:14" ht="29.1" customHeight="1">
      <c r="A6" s="24" t="s">
        <v>159</v>
      </c>
      <c r="B6" s="25">
        <f t="shared" ref="B6:B7" si="0">C6-1</f>
        <v>68</v>
      </c>
      <c r="C6" s="25">
        <f t="shared" ref="C6:C7" si="1">D6-2</f>
        <v>69</v>
      </c>
      <c r="D6" s="25">
        <v>71</v>
      </c>
      <c r="E6" s="25">
        <f t="shared" ref="E6:E7" si="2">D6+2</f>
        <v>73</v>
      </c>
      <c r="F6" s="25">
        <f t="shared" ref="F6:F7" si="3">E6+2</f>
        <v>75</v>
      </c>
      <c r="G6" s="25">
        <f t="shared" ref="G6:G7" si="4">F6+1</f>
        <v>76</v>
      </c>
      <c r="H6" s="227"/>
      <c r="I6" s="82" t="s">
        <v>160</v>
      </c>
      <c r="J6" s="29"/>
      <c r="K6" s="30"/>
      <c r="L6" s="30"/>
      <c r="M6" s="30"/>
      <c r="N6" s="83"/>
    </row>
    <row r="7" spans="1:14" ht="29.1" customHeight="1">
      <c r="A7" s="24" t="s">
        <v>161</v>
      </c>
      <c r="B7" s="25">
        <f t="shared" si="0"/>
        <v>65</v>
      </c>
      <c r="C7" s="25">
        <f t="shared" si="1"/>
        <v>66</v>
      </c>
      <c r="D7" s="25">
        <v>68</v>
      </c>
      <c r="E7" s="25">
        <f t="shared" si="2"/>
        <v>70</v>
      </c>
      <c r="F7" s="25">
        <f t="shared" si="3"/>
        <v>72</v>
      </c>
      <c r="G7" s="25">
        <f t="shared" si="4"/>
        <v>73</v>
      </c>
      <c r="H7" s="227"/>
      <c r="I7" s="82" t="s">
        <v>163</v>
      </c>
      <c r="J7" s="29"/>
      <c r="K7" s="80"/>
      <c r="L7" s="80"/>
      <c r="M7" s="80"/>
      <c r="N7" s="85"/>
    </row>
    <row r="8" spans="1:14" ht="29.1" customHeight="1">
      <c r="A8" s="24" t="s">
        <v>164</v>
      </c>
      <c r="B8" s="26">
        <f t="shared" ref="B8:B10" si="5">C8-4</f>
        <v>106</v>
      </c>
      <c r="C8" s="26">
        <f t="shared" ref="C8:C10" si="6">D8-4</f>
        <v>110</v>
      </c>
      <c r="D8" s="26">
        <v>114</v>
      </c>
      <c r="E8" s="26">
        <f t="shared" ref="E8:E10" si="7">D8+4</f>
        <v>118</v>
      </c>
      <c r="F8" s="26">
        <f>E8+4</f>
        <v>122</v>
      </c>
      <c r="G8" s="26">
        <f t="shared" ref="G8:G10" si="8">F8+6</f>
        <v>128</v>
      </c>
      <c r="H8" s="227"/>
      <c r="I8" s="82" t="s">
        <v>165</v>
      </c>
      <c r="J8" s="29"/>
      <c r="K8" s="30"/>
      <c r="L8" s="30"/>
      <c r="M8" s="30"/>
      <c r="N8" s="84"/>
    </row>
    <row r="9" spans="1:14" ht="29.1" customHeight="1">
      <c r="A9" s="24" t="s">
        <v>166</v>
      </c>
      <c r="B9" s="25">
        <f t="shared" si="5"/>
        <v>104</v>
      </c>
      <c r="C9" s="25">
        <f t="shared" si="6"/>
        <v>108</v>
      </c>
      <c r="D9" s="25">
        <v>112</v>
      </c>
      <c r="E9" s="25">
        <f t="shared" si="7"/>
        <v>116</v>
      </c>
      <c r="F9" s="25">
        <f>E9+5</f>
        <v>121</v>
      </c>
      <c r="G9" s="25">
        <f t="shared" si="8"/>
        <v>127</v>
      </c>
      <c r="H9" s="227"/>
      <c r="I9" s="82" t="s">
        <v>167</v>
      </c>
      <c r="J9" s="29"/>
      <c r="K9" s="30"/>
      <c r="L9" s="30"/>
      <c r="M9" s="30"/>
      <c r="N9" s="84"/>
    </row>
    <row r="10" spans="1:14" ht="29.1" customHeight="1">
      <c r="A10" s="24" t="s">
        <v>168</v>
      </c>
      <c r="B10" s="25">
        <f t="shared" si="5"/>
        <v>102</v>
      </c>
      <c r="C10" s="25">
        <f t="shared" si="6"/>
        <v>106</v>
      </c>
      <c r="D10" s="25">
        <v>110</v>
      </c>
      <c r="E10" s="25">
        <f t="shared" si="7"/>
        <v>114</v>
      </c>
      <c r="F10" s="25">
        <f>E10+5</f>
        <v>119</v>
      </c>
      <c r="G10" s="25">
        <f t="shared" si="8"/>
        <v>125</v>
      </c>
      <c r="H10" s="227"/>
      <c r="I10" s="82" t="s">
        <v>169</v>
      </c>
      <c r="J10" s="29"/>
      <c r="K10" s="30"/>
      <c r="L10" s="30"/>
      <c r="M10" s="30"/>
      <c r="N10" s="84"/>
    </row>
    <row r="11" spans="1:14" ht="29.1" customHeight="1">
      <c r="A11" s="24" t="s">
        <v>170</v>
      </c>
      <c r="B11" s="25">
        <f>C11-1.2</f>
        <v>45.599999999999994</v>
      </c>
      <c r="C11" s="25">
        <f>D11-1.2</f>
        <v>46.8</v>
      </c>
      <c r="D11" s="25">
        <v>48</v>
      </c>
      <c r="E11" s="25">
        <f>D11+1.2</f>
        <v>49.2</v>
      </c>
      <c r="F11" s="25">
        <f>E11+1.2</f>
        <v>50.400000000000006</v>
      </c>
      <c r="G11" s="25">
        <f>F11+1.4</f>
        <v>51.800000000000004</v>
      </c>
      <c r="H11" s="227"/>
      <c r="I11" s="82" t="s">
        <v>162</v>
      </c>
      <c r="J11" s="29"/>
      <c r="K11" s="30"/>
      <c r="L11" s="30"/>
      <c r="M11" s="30"/>
      <c r="N11" s="84"/>
    </row>
    <row r="12" spans="1:14" ht="29.1" customHeight="1">
      <c r="A12" s="24" t="s">
        <v>171</v>
      </c>
      <c r="B12" s="25">
        <f>C12-1</f>
        <v>48.5</v>
      </c>
      <c r="C12" s="25">
        <f>D12-1</f>
        <v>49.5</v>
      </c>
      <c r="D12" s="25">
        <v>50.5</v>
      </c>
      <c r="E12" s="25">
        <f>D12+1</f>
        <v>51.5</v>
      </c>
      <c r="F12" s="25">
        <f>E12+1</f>
        <v>52.5</v>
      </c>
      <c r="G12" s="25">
        <f>F12+1.5</f>
        <v>54</v>
      </c>
      <c r="H12" s="227"/>
      <c r="I12" s="82" t="s">
        <v>162</v>
      </c>
      <c r="J12" s="29"/>
      <c r="K12" s="29"/>
      <c r="L12" s="29"/>
      <c r="M12" s="29"/>
      <c r="N12" s="29"/>
    </row>
    <row r="13" spans="1:14" ht="29.1" customHeight="1">
      <c r="A13" s="24" t="s">
        <v>172</v>
      </c>
      <c r="B13" s="25">
        <f>C13-0.6</f>
        <v>61.199999999999996</v>
      </c>
      <c r="C13" s="25">
        <f>D13-1.2</f>
        <v>61.8</v>
      </c>
      <c r="D13" s="25">
        <v>63</v>
      </c>
      <c r="E13" s="25">
        <f>D13+1.2</f>
        <v>64.2</v>
      </c>
      <c r="F13" s="25">
        <f>E13+1.2</f>
        <v>65.400000000000006</v>
      </c>
      <c r="G13" s="25">
        <f>F13+0.6</f>
        <v>66</v>
      </c>
      <c r="H13" s="17"/>
      <c r="I13" s="82" t="s">
        <v>162</v>
      </c>
      <c r="J13" s="29"/>
      <c r="K13" s="29"/>
      <c r="L13" s="29"/>
      <c r="M13" s="29"/>
      <c r="N13" s="29"/>
    </row>
    <row r="14" spans="1:14" ht="14.25">
      <c r="A14" s="31" t="s">
        <v>127</v>
      </c>
      <c r="H14" s="27"/>
      <c r="I14" s="27"/>
      <c r="J14" s="27"/>
      <c r="K14" s="27"/>
      <c r="L14" s="27"/>
      <c r="M14" s="27"/>
      <c r="N14" s="27"/>
    </row>
    <row r="15" spans="1:14" ht="14.25">
      <c r="A15" s="16" t="s">
        <v>173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>
      <c r="A16" s="27"/>
      <c r="B16" s="27"/>
      <c r="C16" s="27"/>
      <c r="D16" s="27"/>
      <c r="E16" s="27"/>
      <c r="F16" s="27"/>
      <c r="G16" s="27"/>
      <c r="H16" s="27"/>
      <c r="I16" s="31" t="s">
        <v>174</v>
      </c>
      <c r="J16" s="32"/>
      <c r="K16" s="31" t="s">
        <v>175</v>
      </c>
      <c r="L16" s="31"/>
      <c r="M16" s="31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2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A35" sqref="A35:K35"/>
    </sheetView>
  </sheetViews>
  <sheetFormatPr defaultColWidth="10.125" defaultRowHeight="14.25"/>
  <cols>
    <col min="1" max="1" width="9.625" style="33" customWidth="1"/>
    <col min="2" max="2" width="11.125" style="33" customWidth="1"/>
    <col min="3" max="3" width="9.125" style="33" customWidth="1"/>
    <col min="4" max="4" width="9.5" style="33" customWidth="1"/>
    <col min="5" max="5" width="9.125" style="33" customWidth="1"/>
    <col min="6" max="6" width="10.375" style="33" customWidth="1"/>
    <col min="7" max="7" width="9.5" style="33" customWidth="1"/>
    <col min="8" max="8" width="9.125" style="33" customWidth="1"/>
    <col min="9" max="9" width="8.125" style="33" customWidth="1"/>
    <col min="10" max="10" width="10.5" style="33" customWidth="1"/>
    <col min="11" max="11" width="12.125" style="33" customWidth="1"/>
    <col min="12" max="16384" width="10.125" style="33"/>
  </cols>
  <sheetData>
    <row r="1" spans="1:11" ht="25.5">
      <c r="A1" s="240" t="s">
        <v>185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>
      <c r="A2" s="34" t="s">
        <v>53</v>
      </c>
      <c r="B2" s="241" t="s">
        <v>54</v>
      </c>
      <c r="C2" s="241"/>
      <c r="D2" s="35" t="s">
        <v>62</v>
      </c>
      <c r="E2" s="36" t="s">
        <v>63</v>
      </c>
      <c r="F2" s="37" t="s">
        <v>186</v>
      </c>
      <c r="G2" s="242" t="s">
        <v>69</v>
      </c>
      <c r="H2" s="242"/>
      <c r="I2" s="54" t="s">
        <v>57</v>
      </c>
      <c r="J2" s="242" t="s">
        <v>58</v>
      </c>
      <c r="K2" s="243"/>
    </row>
    <row r="3" spans="1:11">
      <c r="A3" s="38" t="s">
        <v>75</v>
      </c>
      <c r="B3" s="244">
        <v>3000</v>
      </c>
      <c r="C3" s="244"/>
      <c r="D3" s="40" t="s">
        <v>187</v>
      </c>
      <c r="E3" s="245">
        <v>45112</v>
      </c>
      <c r="F3" s="246"/>
      <c r="G3" s="246"/>
      <c r="H3" s="234" t="s">
        <v>188</v>
      </c>
      <c r="I3" s="234"/>
      <c r="J3" s="234"/>
      <c r="K3" s="235"/>
    </row>
    <row r="4" spans="1:11">
      <c r="A4" s="41" t="s">
        <v>72</v>
      </c>
      <c r="B4" s="42">
        <v>3</v>
      </c>
      <c r="C4" s="42">
        <v>6</v>
      </c>
      <c r="D4" s="43" t="s">
        <v>189</v>
      </c>
      <c r="E4" s="246"/>
      <c r="F4" s="246"/>
      <c r="G4" s="246"/>
      <c r="H4" s="198" t="s">
        <v>190</v>
      </c>
      <c r="I4" s="198"/>
      <c r="J4" s="52" t="s">
        <v>66</v>
      </c>
      <c r="K4" s="57" t="s">
        <v>67</v>
      </c>
    </row>
    <row r="5" spans="1:11">
      <c r="A5" s="41" t="s">
        <v>191</v>
      </c>
      <c r="B5" s="244">
        <v>1</v>
      </c>
      <c r="C5" s="244"/>
      <c r="D5" s="40" t="s">
        <v>192</v>
      </c>
      <c r="E5" s="40" t="s">
        <v>193</v>
      </c>
      <c r="F5" s="40" t="s">
        <v>194</v>
      </c>
      <c r="G5" s="40" t="s">
        <v>195</v>
      </c>
      <c r="H5" s="198" t="s">
        <v>196</v>
      </c>
      <c r="I5" s="198"/>
      <c r="J5" s="52" t="s">
        <v>66</v>
      </c>
      <c r="K5" s="57" t="s">
        <v>67</v>
      </c>
    </row>
    <row r="6" spans="1:11">
      <c r="A6" s="44" t="s">
        <v>197</v>
      </c>
      <c r="B6" s="247">
        <v>125</v>
      </c>
      <c r="C6" s="247"/>
      <c r="D6" s="45" t="s">
        <v>198</v>
      </c>
      <c r="E6" s="46"/>
      <c r="F6" s="47">
        <v>3000</v>
      </c>
      <c r="G6" s="45"/>
      <c r="H6" s="248" t="s">
        <v>199</v>
      </c>
      <c r="I6" s="248"/>
      <c r="J6" s="47" t="s">
        <v>66</v>
      </c>
      <c r="K6" s="58" t="s">
        <v>67</v>
      </c>
    </row>
    <row r="7" spans="1:1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200</v>
      </c>
      <c r="B8" s="37" t="s">
        <v>201</v>
      </c>
      <c r="C8" s="37" t="s">
        <v>202</v>
      </c>
      <c r="D8" s="37" t="s">
        <v>203</v>
      </c>
      <c r="E8" s="37" t="s">
        <v>204</v>
      </c>
      <c r="F8" s="37" t="s">
        <v>205</v>
      </c>
      <c r="G8" s="249" t="s">
        <v>78</v>
      </c>
      <c r="H8" s="250"/>
      <c r="I8" s="250"/>
      <c r="J8" s="250"/>
      <c r="K8" s="251"/>
    </row>
    <row r="9" spans="1:11">
      <c r="A9" s="197" t="s">
        <v>206</v>
      </c>
      <c r="B9" s="198"/>
      <c r="C9" s="52" t="s">
        <v>66</v>
      </c>
      <c r="D9" s="52" t="s">
        <v>67</v>
      </c>
      <c r="E9" s="40" t="s">
        <v>207</v>
      </c>
      <c r="F9" s="53" t="s">
        <v>208</v>
      </c>
      <c r="G9" s="252"/>
      <c r="H9" s="253"/>
      <c r="I9" s="253"/>
      <c r="J9" s="253"/>
      <c r="K9" s="254"/>
    </row>
    <row r="10" spans="1:11">
      <c r="A10" s="197" t="s">
        <v>209</v>
      </c>
      <c r="B10" s="198"/>
      <c r="C10" s="52" t="s">
        <v>66</v>
      </c>
      <c r="D10" s="52" t="s">
        <v>67</v>
      </c>
      <c r="E10" s="40" t="s">
        <v>210</v>
      </c>
      <c r="F10" s="53" t="s">
        <v>211</v>
      </c>
      <c r="G10" s="252" t="s">
        <v>212</v>
      </c>
      <c r="H10" s="253"/>
      <c r="I10" s="253"/>
      <c r="J10" s="253"/>
      <c r="K10" s="254"/>
    </row>
    <row r="11" spans="1:11">
      <c r="A11" s="237" t="s">
        <v>177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9"/>
    </row>
    <row r="12" spans="1:11">
      <c r="A12" s="38" t="s">
        <v>88</v>
      </c>
      <c r="B12" s="52" t="s">
        <v>84</v>
      </c>
      <c r="C12" s="52" t="s">
        <v>85</v>
      </c>
      <c r="D12" s="53"/>
      <c r="E12" s="40" t="s">
        <v>86</v>
      </c>
      <c r="F12" s="52" t="s">
        <v>84</v>
      </c>
      <c r="G12" s="52" t="s">
        <v>85</v>
      </c>
      <c r="H12" s="52"/>
      <c r="I12" s="40" t="s">
        <v>213</v>
      </c>
      <c r="J12" s="52" t="s">
        <v>84</v>
      </c>
      <c r="K12" s="57" t="s">
        <v>85</v>
      </c>
    </row>
    <row r="13" spans="1:11">
      <c r="A13" s="38" t="s">
        <v>91</v>
      </c>
      <c r="B13" s="52" t="s">
        <v>84</v>
      </c>
      <c r="C13" s="52" t="s">
        <v>85</v>
      </c>
      <c r="D13" s="53"/>
      <c r="E13" s="40" t="s">
        <v>96</v>
      </c>
      <c r="F13" s="52" t="s">
        <v>84</v>
      </c>
      <c r="G13" s="52" t="s">
        <v>85</v>
      </c>
      <c r="H13" s="52"/>
      <c r="I13" s="40" t="s">
        <v>214</v>
      </c>
      <c r="J13" s="52" t="s">
        <v>84</v>
      </c>
      <c r="K13" s="57" t="s">
        <v>85</v>
      </c>
    </row>
    <row r="14" spans="1:11">
      <c r="A14" s="44" t="s">
        <v>215</v>
      </c>
      <c r="B14" s="47" t="s">
        <v>84</v>
      </c>
      <c r="C14" s="47" t="s">
        <v>85</v>
      </c>
      <c r="D14" s="46"/>
      <c r="E14" s="45" t="s">
        <v>216</v>
      </c>
      <c r="F14" s="47" t="s">
        <v>84</v>
      </c>
      <c r="G14" s="47" t="s">
        <v>85</v>
      </c>
      <c r="H14" s="47"/>
      <c r="I14" s="45" t="s">
        <v>217</v>
      </c>
      <c r="J14" s="47" t="s">
        <v>84</v>
      </c>
      <c r="K14" s="58" t="s">
        <v>85</v>
      </c>
    </row>
    <row r="15" spans="1:11">
      <c r="A15" s="48"/>
      <c r="B15" s="50"/>
      <c r="C15" s="50"/>
      <c r="D15" s="49"/>
      <c r="E15" s="48"/>
      <c r="F15" s="50"/>
      <c r="G15" s="50"/>
      <c r="H15" s="50"/>
      <c r="I15" s="48"/>
      <c r="J15" s="50"/>
      <c r="K15" s="50"/>
    </row>
    <row r="16" spans="1:11">
      <c r="A16" s="233" t="s">
        <v>218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9"/>
    </row>
    <row r="17" spans="1:11">
      <c r="A17" s="197" t="s">
        <v>219</v>
      </c>
      <c r="B17" s="198"/>
      <c r="C17" s="198"/>
      <c r="D17" s="198"/>
      <c r="E17" s="198"/>
      <c r="F17" s="198"/>
      <c r="G17" s="198"/>
      <c r="H17" s="198"/>
      <c r="I17" s="198"/>
      <c r="J17" s="198"/>
      <c r="K17" s="236"/>
    </row>
    <row r="18" spans="1:11">
      <c r="A18" s="197" t="s">
        <v>220</v>
      </c>
      <c r="B18" s="198"/>
      <c r="C18" s="198"/>
      <c r="D18" s="198"/>
      <c r="E18" s="198"/>
      <c r="F18" s="198"/>
      <c r="G18" s="198"/>
      <c r="H18" s="198"/>
      <c r="I18" s="198"/>
      <c r="J18" s="198"/>
      <c r="K18" s="236"/>
    </row>
    <row r="19" spans="1:11">
      <c r="A19" s="255" t="s">
        <v>221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58"/>
    </row>
    <row r="21" spans="1:11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58"/>
    </row>
    <row r="22" spans="1:11">
      <c r="A22" s="230"/>
      <c r="B22" s="231"/>
      <c r="C22" s="231"/>
      <c r="D22" s="231"/>
      <c r="E22" s="231"/>
      <c r="F22" s="231"/>
      <c r="G22" s="231"/>
      <c r="H22" s="231"/>
      <c r="I22" s="231"/>
      <c r="J22" s="231"/>
      <c r="K22" s="258"/>
    </row>
    <row r="23" spans="1:11">
      <c r="A23" s="259"/>
      <c r="B23" s="260"/>
      <c r="C23" s="260"/>
      <c r="D23" s="260"/>
      <c r="E23" s="260"/>
      <c r="F23" s="260"/>
      <c r="G23" s="260"/>
      <c r="H23" s="260"/>
      <c r="I23" s="260"/>
      <c r="J23" s="260"/>
      <c r="K23" s="261"/>
    </row>
    <row r="24" spans="1:11">
      <c r="A24" s="197" t="s">
        <v>126</v>
      </c>
      <c r="B24" s="198"/>
      <c r="C24" s="52" t="s">
        <v>66</v>
      </c>
      <c r="D24" s="52" t="s">
        <v>67</v>
      </c>
      <c r="E24" s="234"/>
      <c r="F24" s="234"/>
      <c r="G24" s="234"/>
      <c r="H24" s="234"/>
      <c r="I24" s="234"/>
      <c r="J24" s="234"/>
      <c r="K24" s="235"/>
    </row>
    <row r="25" spans="1:11">
      <c r="A25" s="55" t="s">
        <v>222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spans="1:11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>
      <c r="A27" s="265" t="s">
        <v>223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1"/>
    </row>
    <row r="28" spans="1:11">
      <c r="A28" s="266" t="s">
        <v>224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68"/>
    </row>
    <row r="29" spans="1:11">
      <c r="A29" s="266" t="s">
        <v>225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spans="1:11">
      <c r="A30" s="266" t="s">
        <v>226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pans="1:1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11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68"/>
    </row>
    <row r="33" spans="1:11" ht="23.1" customHeight="1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23.1" customHeight="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8"/>
    </row>
    <row r="35" spans="1:11" ht="23.1" customHeight="1">
      <c r="A35" s="269"/>
      <c r="B35" s="231"/>
      <c r="C35" s="231"/>
      <c r="D35" s="231"/>
      <c r="E35" s="231"/>
      <c r="F35" s="231"/>
      <c r="G35" s="231"/>
      <c r="H35" s="231"/>
      <c r="I35" s="231"/>
      <c r="J35" s="231"/>
      <c r="K35" s="258"/>
    </row>
    <row r="36" spans="1:11" ht="23.1" customHeight="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8.75" customHeight="1">
      <c r="A37" s="273" t="s">
        <v>227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5"/>
    </row>
    <row r="38" spans="1:11" ht="18.75" customHeight="1">
      <c r="A38" s="197" t="s">
        <v>228</v>
      </c>
      <c r="B38" s="198"/>
      <c r="C38" s="198"/>
      <c r="D38" s="234" t="s">
        <v>229</v>
      </c>
      <c r="E38" s="234"/>
      <c r="F38" s="232" t="s">
        <v>230</v>
      </c>
      <c r="G38" s="276"/>
      <c r="H38" s="198" t="s">
        <v>231</v>
      </c>
      <c r="I38" s="198"/>
      <c r="J38" s="198" t="s">
        <v>232</v>
      </c>
      <c r="K38" s="236"/>
    </row>
    <row r="39" spans="1:11" ht="18.75" customHeight="1">
      <c r="A39" s="41" t="s">
        <v>127</v>
      </c>
      <c r="B39" s="198" t="s">
        <v>233</v>
      </c>
      <c r="C39" s="198"/>
      <c r="D39" s="198"/>
      <c r="E39" s="198"/>
      <c r="F39" s="198"/>
      <c r="G39" s="198"/>
      <c r="H39" s="198"/>
      <c r="I39" s="198"/>
      <c r="J39" s="198"/>
      <c r="K39" s="236"/>
    </row>
    <row r="40" spans="1:11" ht="30.95" customHeight="1">
      <c r="A40" s="197" t="s">
        <v>362</v>
      </c>
      <c r="B40" s="198"/>
      <c r="C40" s="198"/>
      <c r="D40" s="198"/>
      <c r="E40" s="198"/>
      <c r="F40" s="198"/>
      <c r="G40" s="198"/>
      <c r="H40" s="198"/>
      <c r="I40" s="198"/>
      <c r="J40" s="198"/>
      <c r="K40" s="236"/>
    </row>
    <row r="41" spans="1:11" ht="18.75" customHeight="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36"/>
    </row>
    <row r="42" spans="1:11" ht="32.1" customHeight="1">
      <c r="A42" s="44" t="s">
        <v>138</v>
      </c>
      <c r="B42" s="277" t="s">
        <v>234</v>
      </c>
      <c r="C42" s="277"/>
      <c r="D42" s="45" t="s">
        <v>235</v>
      </c>
      <c r="E42" s="46"/>
      <c r="F42" s="45" t="s">
        <v>142</v>
      </c>
      <c r="G42" s="56">
        <v>45117</v>
      </c>
      <c r="H42" s="278" t="s">
        <v>143</v>
      </c>
      <c r="I42" s="278"/>
      <c r="J42" s="277" t="s">
        <v>146</v>
      </c>
      <c r="K42" s="27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"/>
  <sheetViews>
    <sheetView tabSelected="1" zoomScale="90" zoomScaleNormal="90" workbookViewId="0">
      <selection activeCell="P5" sqref="P5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14" width="12.5" style="16" customWidth="1"/>
    <col min="15" max="16384" width="9" style="16"/>
  </cols>
  <sheetData>
    <row r="1" spans="1:14" ht="29.1" customHeight="1">
      <c r="A1" s="219" t="s">
        <v>147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 ht="29.1" customHeight="1">
      <c r="A2" s="18" t="s">
        <v>62</v>
      </c>
      <c r="B2" s="221" t="s">
        <v>63</v>
      </c>
      <c r="C2" s="221"/>
      <c r="D2" s="19" t="s">
        <v>68</v>
      </c>
      <c r="E2" s="221" t="s">
        <v>69</v>
      </c>
      <c r="F2" s="221"/>
      <c r="G2" s="221"/>
      <c r="H2" s="226"/>
      <c r="I2" s="28" t="s">
        <v>57</v>
      </c>
      <c r="J2" s="221" t="s">
        <v>58</v>
      </c>
      <c r="K2" s="221"/>
      <c r="L2" s="221"/>
      <c r="M2" s="221"/>
      <c r="N2" s="222"/>
    </row>
    <row r="3" spans="1:14" ht="29.1" customHeight="1">
      <c r="A3" s="225" t="s">
        <v>148</v>
      </c>
      <c r="B3" s="223" t="s">
        <v>149</v>
      </c>
      <c r="C3" s="223"/>
      <c r="D3" s="223"/>
      <c r="E3" s="223"/>
      <c r="F3" s="223"/>
      <c r="G3" s="223"/>
      <c r="H3" s="227"/>
      <c r="I3" s="223" t="s">
        <v>150</v>
      </c>
      <c r="J3" s="223"/>
      <c r="K3" s="223"/>
      <c r="L3" s="223"/>
      <c r="M3" s="223"/>
      <c r="N3" s="224"/>
    </row>
    <row r="4" spans="1:14" ht="29.1" customHeight="1">
      <c r="A4" s="225"/>
      <c r="B4" s="20" t="s">
        <v>111</v>
      </c>
      <c r="C4" s="20" t="s">
        <v>112</v>
      </c>
      <c r="D4" s="21" t="s">
        <v>113</v>
      </c>
      <c r="E4" s="20" t="s">
        <v>114</v>
      </c>
      <c r="F4" s="20" t="s">
        <v>115</v>
      </c>
      <c r="G4" s="20" t="s">
        <v>116</v>
      </c>
      <c r="H4" s="227"/>
      <c r="I4" s="20" t="s">
        <v>178</v>
      </c>
      <c r="J4" s="20" t="s">
        <v>179</v>
      </c>
      <c r="K4" s="21" t="s">
        <v>180</v>
      </c>
      <c r="L4" s="20" t="s">
        <v>181</v>
      </c>
      <c r="M4" s="20" t="s">
        <v>182</v>
      </c>
      <c r="N4" s="20" t="s">
        <v>183</v>
      </c>
    </row>
    <row r="5" spans="1:14" ht="29.1" customHeight="1">
      <c r="A5" s="225"/>
      <c r="B5" s="22" t="s">
        <v>153</v>
      </c>
      <c r="C5" s="22" t="s">
        <v>154</v>
      </c>
      <c r="D5" s="23" t="s">
        <v>155</v>
      </c>
      <c r="E5" s="22" t="s">
        <v>156</v>
      </c>
      <c r="F5" s="22" t="s">
        <v>157</v>
      </c>
      <c r="G5" s="22" t="s">
        <v>158</v>
      </c>
      <c r="H5" s="227"/>
      <c r="I5" s="22" t="s">
        <v>153</v>
      </c>
      <c r="J5" s="22" t="s">
        <v>154</v>
      </c>
      <c r="K5" s="23" t="s">
        <v>155</v>
      </c>
      <c r="L5" s="22" t="s">
        <v>156</v>
      </c>
      <c r="M5" s="22" t="s">
        <v>157</v>
      </c>
      <c r="N5" s="22" t="s">
        <v>158</v>
      </c>
    </row>
    <row r="6" spans="1:14" ht="29.1" customHeight="1">
      <c r="A6" s="24" t="s">
        <v>159</v>
      </c>
      <c r="B6" s="25">
        <f>C6-1</f>
        <v>68</v>
      </c>
      <c r="C6" s="25">
        <f>D6-2</f>
        <v>69</v>
      </c>
      <c r="D6" s="25">
        <v>71</v>
      </c>
      <c r="E6" s="25">
        <f>D6+2</f>
        <v>73</v>
      </c>
      <c r="F6" s="25">
        <f>E6+2</f>
        <v>75</v>
      </c>
      <c r="G6" s="25">
        <f>F6+1</f>
        <v>76</v>
      </c>
      <c r="H6" s="227"/>
      <c r="I6" s="29" t="s">
        <v>236</v>
      </c>
      <c r="J6" s="29" t="s">
        <v>237</v>
      </c>
      <c r="K6" s="30" t="s">
        <v>238</v>
      </c>
      <c r="L6" s="30" t="s">
        <v>239</v>
      </c>
      <c r="M6" s="30" t="s">
        <v>240</v>
      </c>
      <c r="N6" s="30" t="s">
        <v>241</v>
      </c>
    </row>
    <row r="7" spans="1:14" ht="29.1" customHeight="1">
      <c r="A7" s="24" t="s">
        <v>164</v>
      </c>
      <c r="B7" s="26">
        <f t="shared" ref="B7:B8" si="0">C7-4</f>
        <v>106</v>
      </c>
      <c r="C7" s="26">
        <f t="shared" ref="C7:C8" si="1">D7-4</f>
        <v>110</v>
      </c>
      <c r="D7" s="26">
        <v>114</v>
      </c>
      <c r="E7" s="26">
        <f t="shared" ref="E7:E8" si="2">D7+4</f>
        <v>118</v>
      </c>
      <c r="F7" s="26">
        <f>E7+4</f>
        <v>122</v>
      </c>
      <c r="G7" s="26">
        <f t="shared" ref="G7:G8" si="3">F7+6</f>
        <v>128</v>
      </c>
      <c r="H7" s="227"/>
      <c r="I7" s="29" t="s">
        <v>242</v>
      </c>
      <c r="J7" s="29" t="s">
        <v>243</v>
      </c>
      <c r="K7" s="30" t="s">
        <v>244</v>
      </c>
      <c r="L7" s="30" t="s">
        <v>162</v>
      </c>
      <c r="M7" s="30" t="s">
        <v>245</v>
      </c>
      <c r="N7" s="316" t="s">
        <v>358</v>
      </c>
    </row>
    <row r="8" spans="1:14" ht="29.1" customHeight="1">
      <c r="A8" s="24" t="s">
        <v>168</v>
      </c>
      <c r="B8" s="25">
        <f t="shared" si="0"/>
        <v>102</v>
      </c>
      <c r="C8" s="25">
        <f t="shared" si="1"/>
        <v>106</v>
      </c>
      <c r="D8" s="25">
        <v>110</v>
      </c>
      <c r="E8" s="25">
        <f t="shared" si="2"/>
        <v>114</v>
      </c>
      <c r="F8" s="25">
        <f>E8+5</f>
        <v>119</v>
      </c>
      <c r="G8" s="25">
        <f t="shared" si="3"/>
        <v>125</v>
      </c>
      <c r="H8" s="227"/>
      <c r="I8" s="29" t="s">
        <v>247</v>
      </c>
      <c r="J8" s="29" t="s">
        <v>248</v>
      </c>
      <c r="K8" s="30" t="s">
        <v>245</v>
      </c>
      <c r="L8" s="30" t="s">
        <v>244</v>
      </c>
      <c r="M8" s="30" t="s">
        <v>249</v>
      </c>
      <c r="N8" s="316" t="s">
        <v>359</v>
      </c>
    </row>
    <row r="9" spans="1:14" ht="29.1" customHeight="1">
      <c r="A9" s="24" t="s">
        <v>170</v>
      </c>
      <c r="B9" s="25">
        <f>C9-1.2</f>
        <v>45.599999999999994</v>
      </c>
      <c r="C9" s="25">
        <f>D9-1.2</f>
        <v>46.8</v>
      </c>
      <c r="D9" s="25">
        <v>48</v>
      </c>
      <c r="E9" s="25">
        <f>D9+1.2</f>
        <v>49.2</v>
      </c>
      <c r="F9" s="25">
        <f>E9+1.2</f>
        <v>50.400000000000006</v>
      </c>
      <c r="G9" s="25">
        <f>F9+1.4</f>
        <v>51.800000000000004</v>
      </c>
      <c r="H9" s="227"/>
      <c r="I9" s="29" t="s">
        <v>245</v>
      </c>
      <c r="J9" s="29" t="s">
        <v>162</v>
      </c>
      <c r="K9" s="29" t="s">
        <v>162</v>
      </c>
      <c r="L9" s="29" t="s">
        <v>250</v>
      </c>
      <c r="M9" s="29" t="s">
        <v>245</v>
      </c>
      <c r="N9" s="29" t="s">
        <v>245</v>
      </c>
    </row>
    <row r="10" spans="1:14" ht="29.1" customHeight="1">
      <c r="A10" s="24" t="s">
        <v>171</v>
      </c>
      <c r="B10" s="25">
        <f>C10-1</f>
        <v>48.5</v>
      </c>
      <c r="C10" s="25">
        <f>D10-1</f>
        <v>49.5</v>
      </c>
      <c r="D10" s="25">
        <v>50.5</v>
      </c>
      <c r="E10" s="25">
        <f>D10+1</f>
        <v>51.5</v>
      </c>
      <c r="F10" s="25">
        <f>E10+1</f>
        <v>52.5</v>
      </c>
      <c r="G10" s="25">
        <f>F10+1.5</f>
        <v>54</v>
      </c>
      <c r="H10" s="227"/>
      <c r="I10" s="29" t="s">
        <v>162</v>
      </c>
      <c r="J10" s="29" t="s">
        <v>162</v>
      </c>
      <c r="K10" s="29" t="s">
        <v>162</v>
      </c>
      <c r="L10" s="29" t="s">
        <v>361</v>
      </c>
      <c r="M10" s="29" t="s">
        <v>162</v>
      </c>
      <c r="N10" s="29" t="s">
        <v>360</v>
      </c>
    </row>
    <row r="11" spans="1:14" ht="29.1" customHeight="1">
      <c r="A11" s="24" t="s">
        <v>172</v>
      </c>
      <c r="B11" s="25">
        <f>C11-0.6</f>
        <v>61.199999999999996</v>
      </c>
      <c r="C11" s="25">
        <f>D11-1.2</f>
        <v>61.8</v>
      </c>
      <c r="D11" s="25">
        <v>63</v>
      </c>
      <c r="E11" s="25">
        <f>D11+1.2</f>
        <v>64.2</v>
      </c>
      <c r="F11" s="25">
        <f>E11+1.2</f>
        <v>65.400000000000006</v>
      </c>
      <c r="G11" s="25">
        <f>F11+0.6</f>
        <v>66</v>
      </c>
      <c r="H11" s="227"/>
      <c r="I11" s="29" t="s">
        <v>246</v>
      </c>
      <c r="J11" s="29" t="s">
        <v>251</v>
      </c>
      <c r="K11" s="29" t="s">
        <v>162</v>
      </c>
      <c r="L11" s="29" t="s">
        <v>252</v>
      </c>
      <c r="M11" s="29" t="s">
        <v>162</v>
      </c>
      <c r="N11" s="29" t="s">
        <v>253</v>
      </c>
    </row>
    <row r="12" spans="1:14" ht="14.25">
      <c r="A12" s="16" t="s">
        <v>254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>
      <c r="A13" s="27"/>
      <c r="B13" s="27"/>
      <c r="C13" s="27"/>
      <c r="D13" s="27"/>
      <c r="E13" s="27"/>
      <c r="F13" s="27"/>
      <c r="G13" s="27"/>
      <c r="H13" s="27"/>
      <c r="I13" s="31" t="s">
        <v>184</v>
      </c>
      <c r="J13" s="32"/>
      <c r="K13" s="31" t="s">
        <v>175</v>
      </c>
      <c r="L13" s="31"/>
      <c r="M13" s="31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1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9"/>
    </sheetView>
  </sheetViews>
  <sheetFormatPr defaultColWidth="9" defaultRowHeight="14.25"/>
  <cols>
    <col min="1" max="1" width="7" customWidth="1"/>
    <col min="2" max="2" width="12.125" style="15" customWidth="1"/>
    <col min="3" max="3" width="12.875" style="1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80" t="s">
        <v>255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5" s="1" customFormat="1" ht="16.5">
      <c r="A2" s="291" t="s">
        <v>256</v>
      </c>
      <c r="B2" s="292" t="s">
        <v>257</v>
      </c>
      <c r="C2" s="292" t="s">
        <v>258</v>
      </c>
      <c r="D2" s="292" t="s">
        <v>259</v>
      </c>
      <c r="E2" s="292" t="s">
        <v>260</v>
      </c>
      <c r="F2" s="292" t="s">
        <v>261</v>
      </c>
      <c r="G2" s="292" t="s">
        <v>262</v>
      </c>
      <c r="H2" s="292" t="s">
        <v>263</v>
      </c>
      <c r="I2" s="3" t="s">
        <v>264</v>
      </c>
      <c r="J2" s="3" t="s">
        <v>265</v>
      </c>
      <c r="K2" s="3" t="s">
        <v>266</v>
      </c>
      <c r="L2" s="3" t="s">
        <v>267</v>
      </c>
      <c r="M2" s="3" t="s">
        <v>268</v>
      </c>
      <c r="N2" s="292" t="s">
        <v>269</v>
      </c>
      <c r="O2" s="292" t="s">
        <v>270</v>
      </c>
    </row>
    <row r="3" spans="1:15" s="1" customFormat="1" ht="16.5">
      <c r="A3" s="291"/>
      <c r="B3" s="293"/>
      <c r="C3" s="293"/>
      <c r="D3" s="293"/>
      <c r="E3" s="293"/>
      <c r="F3" s="293"/>
      <c r="G3" s="293"/>
      <c r="H3" s="293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293"/>
      <c r="O3" s="293"/>
    </row>
    <row r="4" spans="1:15" ht="31.5">
      <c r="A4" s="5">
        <v>1</v>
      </c>
      <c r="B4" s="6">
        <v>11</v>
      </c>
      <c r="C4" s="6" t="s">
        <v>272</v>
      </c>
      <c r="D4" s="132" t="s">
        <v>273</v>
      </c>
      <c r="E4" s="6" t="s">
        <v>63</v>
      </c>
      <c r="F4" s="133" t="s">
        <v>274</v>
      </c>
      <c r="G4" s="6" t="s">
        <v>66</v>
      </c>
      <c r="H4" s="6" t="s">
        <v>66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9" si="0">SUM(I4:M4)</f>
        <v>13</v>
      </c>
      <c r="O4" s="6" t="s">
        <v>275</v>
      </c>
    </row>
    <row r="5" spans="1:15" ht="31.5">
      <c r="A5" s="5">
        <v>2</v>
      </c>
      <c r="B5" s="6">
        <v>16</v>
      </c>
      <c r="C5" s="6" t="s">
        <v>272</v>
      </c>
      <c r="D5" s="134" t="s">
        <v>276</v>
      </c>
      <c r="E5" s="6" t="s">
        <v>63</v>
      </c>
      <c r="F5" s="135" t="s">
        <v>274</v>
      </c>
      <c r="G5" s="6" t="s">
        <v>66</v>
      </c>
      <c r="H5" s="6" t="s">
        <v>66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275</v>
      </c>
    </row>
    <row r="6" spans="1:15" ht="31.5">
      <c r="A6" s="5">
        <v>3</v>
      </c>
      <c r="B6" s="6">
        <v>20</v>
      </c>
      <c r="C6" s="6" t="s">
        <v>272</v>
      </c>
      <c r="D6" s="132" t="s">
        <v>277</v>
      </c>
      <c r="E6" s="6" t="s">
        <v>63</v>
      </c>
      <c r="F6" s="133" t="s">
        <v>274</v>
      </c>
      <c r="G6" s="6" t="s">
        <v>66</v>
      </c>
      <c r="H6" s="6" t="s">
        <v>66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275</v>
      </c>
    </row>
    <row r="7" spans="1:15" ht="21">
      <c r="A7" s="5">
        <v>4</v>
      </c>
      <c r="B7" s="6">
        <v>11</v>
      </c>
      <c r="C7" s="6" t="s">
        <v>278</v>
      </c>
      <c r="D7" s="134" t="s">
        <v>279</v>
      </c>
      <c r="E7" s="6" t="s">
        <v>63</v>
      </c>
      <c r="F7" s="135" t="s">
        <v>274</v>
      </c>
      <c r="G7" s="6" t="s">
        <v>66</v>
      </c>
      <c r="H7" s="6" t="s">
        <v>66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275</v>
      </c>
    </row>
    <row r="8" spans="1:15" ht="21">
      <c r="A8" s="5">
        <v>5</v>
      </c>
      <c r="B8" s="6">
        <v>16</v>
      </c>
      <c r="C8" s="6" t="s">
        <v>278</v>
      </c>
      <c r="D8" s="132" t="s">
        <v>280</v>
      </c>
      <c r="E8" s="6" t="s">
        <v>63</v>
      </c>
      <c r="F8" s="133" t="s">
        <v>274</v>
      </c>
      <c r="G8" s="6" t="s">
        <v>66</v>
      </c>
      <c r="H8" s="6" t="s">
        <v>66</v>
      </c>
      <c r="I8" s="6">
        <v>2</v>
      </c>
      <c r="J8" s="6">
        <v>1</v>
      </c>
      <c r="K8" s="6">
        <v>1</v>
      </c>
      <c r="L8" s="6">
        <v>3</v>
      </c>
      <c r="M8" s="5">
        <v>1</v>
      </c>
      <c r="N8" s="5">
        <f t="shared" si="0"/>
        <v>8</v>
      </c>
      <c r="O8" s="5" t="s">
        <v>275</v>
      </c>
    </row>
    <row r="9" spans="1:15" ht="21">
      <c r="A9" s="5">
        <v>6</v>
      </c>
      <c r="B9" s="6">
        <v>20</v>
      </c>
      <c r="C9" s="6" t="s">
        <v>278</v>
      </c>
      <c r="D9" s="136" t="s">
        <v>281</v>
      </c>
      <c r="E9" s="6" t="s">
        <v>63</v>
      </c>
      <c r="F9" s="135" t="s">
        <v>274</v>
      </c>
      <c r="G9" s="6" t="s">
        <v>66</v>
      </c>
      <c r="H9" s="6" t="s">
        <v>66</v>
      </c>
      <c r="I9" s="6">
        <v>1</v>
      </c>
      <c r="J9" s="6">
        <v>2</v>
      </c>
      <c r="K9" s="6">
        <v>1</v>
      </c>
      <c r="L9" s="6">
        <v>1</v>
      </c>
      <c r="M9" s="5">
        <v>2</v>
      </c>
      <c r="N9" s="5">
        <f t="shared" si="0"/>
        <v>7</v>
      </c>
      <c r="O9" s="5" t="s">
        <v>275</v>
      </c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281" t="s">
        <v>282</v>
      </c>
      <c r="B12" s="282"/>
      <c r="C12" s="282"/>
      <c r="D12" s="283"/>
      <c r="E12" s="284"/>
      <c r="F12" s="285"/>
      <c r="G12" s="285"/>
      <c r="H12" s="285"/>
      <c r="I12" s="286"/>
      <c r="J12" s="281" t="s">
        <v>283</v>
      </c>
      <c r="K12" s="287"/>
      <c r="L12" s="287"/>
      <c r="M12" s="283"/>
      <c r="N12" s="8"/>
      <c r="O12" s="9"/>
    </row>
    <row r="13" spans="1:15" ht="16.5">
      <c r="A13" s="288" t="s">
        <v>284</v>
      </c>
      <c r="B13" s="289"/>
      <c r="C13" s="289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80" t="s">
        <v>285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s="1" customFormat="1" ht="16.5">
      <c r="A2" s="291" t="s">
        <v>256</v>
      </c>
      <c r="B2" s="292" t="s">
        <v>261</v>
      </c>
      <c r="C2" s="292" t="s">
        <v>257</v>
      </c>
      <c r="D2" s="292" t="s">
        <v>258</v>
      </c>
      <c r="E2" s="292" t="s">
        <v>259</v>
      </c>
      <c r="F2" s="292" t="s">
        <v>260</v>
      </c>
      <c r="G2" s="291" t="s">
        <v>286</v>
      </c>
      <c r="H2" s="291"/>
      <c r="I2" s="291" t="s">
        <v>287</v>
      </c>
      <c r="J2" s="291"/>
      <c r="K2" s="297" t="s">
        <v>288</v>
      </c>
      <c r="L2" s="299" t="s">
        <v>289</v>
      </c>
      <c r="M2" s="301" t="s">
        <v>290</v>
      </c>
    </row>
    <row r="3" spans="1:13" s="1" customFormat="1" ht="16.5">
      <c r="A3" s="291"/>
      <c r="B3" s="293"/>
      <c r="C3" s="293"/>
      <c r="D3" s="293"/>
      <c r="E3" s="293"/>
      <c r="F3" s="293"/>
      <c r="G3" s="3" t="s">
        <v>291</v>
      </c>
      <c r="H3" s="3" t="s">
        <v>292</v>
      </c>
      <c r="I3" s="3" t="s">
        <v>291</v>
      </c>
      <c r="J3" s="3" t="s">
        <v>292</v>
      </c>
      <c r="K3" s="298"/>
      <c r="L3" s="300"/>
      <c r="M3" s="302"/>
    </row>
    <row r="4" spans="1:13" ht="31.5">
      <c r="A4" s="5">
        <v>1</v>
      </c>
      <c r="B4" s="133" t="s">
        <v>274</v>
      </c>
      <c r="C4" s="6">
        <v>11</v>
      </c>
      <c r="D4" s="6" t="s">
        <v>272</v>
      </c>
      <c r="E4" s="132" t="s">
        <v>273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293</v>
      </c>
      <c r="M4" s="6" t="s">
        <v>275</v>
      </c>
    </row>
    <row r="5" spans="1:13" ht="21">
      <c r="A5" s="5">
        <v>2</v>
      </c>
      <c r="B5" s="135" t="s">
        <v>274</v>
      </c>
      <c r="C5" s="6">
        <v>16</v>
      </c>
      <c r="D5" s="6" t="s">
        <v>272</v>
      </c>
      <c r="E5" s="134" t="s">
        <v>276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293</v>
      </c>
      <c r="M5" s="6" t="s">
        <v>275</v>
      </c>
    </row>
    <row r="6" spans="1:13" ht="21">
      <c r="A6" s="5">
        <v>3</v>
      </c>
      <c r="B6" s="133" t="s">
        <v>274</v>
      </c>
      <c r="C6" s="6">
        <v>20</v>
      </c>
      <c r="D6" s="6" t="s">
        <v>272</v>
      </c>
      <c r="E6" s="132" t="s">
        <v>277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293</v>
      </c>
      <c r="M6" s="6" t="s">
        <v>275</v>
      </c>
    </row>
    <row r="7" spans="1:13">
      <c r="A7" s="5">
        <v>4</v>
      </c>
      <c r="B7" s="135" t="s">
        <v>274</v>
      </c>
      <c r="C7" s="6">
        <v>11</v>
      </c>
      <c r="D7" s="6" t="s">
        <v>278</v>
      </c>
      <c r="E7" s="134" t="s">
        <v>279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293</v>
      </c>
      <c r="M7" s="6" t="s">
        <v>275</v>
      </c>
    </row>
    <row r="8" spans="1:13">
      <c r="A8" s="5">
        <v>5</v>
      </c>
      <c r="B8" s="133" t="s">
        <v>274</v>
      </c>
      <c r="C8" s="6">
        <v>16</v>
      </c>
      <c r="D8" s="6" t="s">
        <v>278</v>
      </c>
      <c r="E8" s="132" t="s">
        <v>280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5">
        <f t="shared" si="0"/>
        <v>1.1000000000000001</v>
      </c>
      <c r="L8" s="6" t="s">
        <v>293</v>
      </c>
      <c r="M8" s="5" t="s">
        <v>275</v>
      </c>
    </row>
    <row r="9" spans="1:13" ht="21">
      <c r="A9" s="5">
        <v>6</v>
      </c>
      <c r="B9" s="135" t="s">
        <v>274</v>
      </c>
      <c r="C9" s="6">
        <v>20</v>
      </c>
      <c r="D9" s="6" t="s">
        <v>278</v>
      </c>
      <c r="E9" s="136" t="s">
        <v>281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5">
        <f t="shared" si="0"/>
        <v>1.2</v>
      </c>
      <c r="L9" s="6" t="s">
        <v>293</v>
      </c>
      <c r="M9" s="5" t="s">
        <v>275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81" t="s">
        <v>282</v>
      </c>
      <c r="B12" s="287"/>
      <c r="C12" s="287"/>
      <c r="D12" s="287"/>
      <c r="E12" s="283"/>
      <c r="F12" s="284"/>
      <c r="G12" s="286"/>
      <c r="H12" s="281" t="s">
        <v>294</v>
      </c>
      <c r="I12" s="287"/>
      <c r="J12" s="287"/>
      <c r="K12" s="283"/>
      <c r="L12" s="294"/>
      <c r="M12" s="295"/>
    </row>
    <row r="13" spans="1:13" ht="16.5">
      <c r="A13" s="296" t="s">
        <v>295</v>
      </c>
      <c r="B13" s="296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4" sqref="C4:C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80" t="s">
        <v>296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</row>
    <row r="2" spans="1:23" s="1" customFormat="1" ht="15.95" customHeight="1">
      <c r="A2" s="292" t="s">
        <v>297</v>
      </c>
      <c r="B2" s="292" t="s">
        <v>261</v>
      </c>
      <c r="C2" s="292" t="s">
        <v>257</v>
      </c>
      <c r="D2" s="292" t="s">
        <v>258</v>
      </c>
      <c r="E2" s="292" t="s">
        <v>259</v>
      </c>
      <c r="F2" s="292" t="s">
        <v>260</v>
      </c>
      <c r="G2" s="303" t="s">
        <v>298</v>
      </c>
      <c r="H2" s="304"/>
      <c r="I2" s="305"/>
      <c r="J2" s="303" t="s">
        <v>299</v>
      </c>
      <c r="K2" s="304"/>
      <c r="L2" s="305"/>
      <c r="M2" s="303" t="s">
        <v>300</v>
      </c>
      <c r="N2" s="304"/>
      <c r="O2" s="305"/>
      <c r="P2" s="303" t="s">
        <v>301</v>
      </c>
      <c r="Q2" s="304"/>
      <c r="R2" s="305"/>
      <c r="S2" s="304" t="s">
        <v>302</v>
      </c>
      <c r="T2" s="304"/>
      <c r="U2" s="305"/>
      <c r="V2" s="314" t="s">
        <v>303</v>
      </c>
      <c r="W2" s="314" t="s">
        <v>270</v>
      </c>
    </row>
    <row r="3" spans="1:23" s="1" customFormat="1" ht="16.5">
      <c r="A3" s="293"/>
      <c r="B3" s="311"/>
      <c r="C3" s="311"/>
      <c r="D3" s="311"/>
      <c r="E3" s="311"/>
      <c r="F3" s="311"/>
      <c r="G3" s="3" t="s">
        <v>304</v>
      </c>
      <c r="H3" s="3" t="s">
        <v>68</v>
      </c>
      <c r="I3" s="3" t="s">
        <v>261</v>
      </c>
      <c r="J3" s="3" t="s">
        <v>304</v>
      </c>
      <c r="K3" s="3" t="s">
        <v>68</v>
      </c>
      <c r="L3" s="3" t="s">
        <v>261</v>
      </c>
      <c r="M3" s="3" t="s">
        <v>304</v>
      </c>
      <c r="N3" s="3" t="s">
        <v>68</v>
      </c>
      <c r="O3" s="3" t="s">
        <v>261</v>
      </c>
      <c r="P3" s="3" t="s">
        <v>304</v>
      </c>
      <c r="Q3" s="3" t="s">
        <v>68</v>
      </c>
      <c r="R3" s="3" t="s">
        <v>261</v>
      </c>
      <c r="S3" s="3" t="s">
        <v>304</v>
      </c>
      <c r="T3" s="3" t="s">
        <v>68</v>
      </c>
      <c r="U3" s="3" t="s">
        <v>261</v>
      </c>
      <c r="V3" s="315"/>
      <c r="W3" s="315"/>
    </row>
    <row r="4" spans="1:23" ht="31.5">
      <c r="A4" s="306" t="s">
        <v>305</v>
      </c>
      <c r="B4" s="312" t="s">
        <v>274</v>
      </c>
      <c r="C4" s="6">
        <v>11</v>
      </c>
      <c r="D4" s="6" t="s">
        <v>272</v>
      </c>
      <c r="E4" s="132" t="s">
        <v>273</v>
      </c>
      <c r="F4" s="309" t="s">
        <v>63</v>
      </c>
      <c r="G4" s="137" t="s">
        <v>306</v>
      </c>
      <c r="H4" s="137" t="s">
        <v>307</v>
      </c>
      <c r="I4" s="137" t="s">
        <v>308</v>
      </c>
      <c r="J4" s="137" t="s">
        <v>309</v>
      </c>
      <c r="K4" s="6" t="s">
        <v>310</v>
      </c>
      <c r="L4" s="137" t="s">
        <v>311</v>
      </c>
      <c r="M4" s="137" t="s">
        <v>312</v>
      </c>
      <c r="N4" s="137" t="s">
        <v>313</v>
      </c>
      <c r="O4" s="137" t="s">
        <v>314</v>
      </c>
      <c r="P4" s="6"/>
      <c r="Q4" s="6"/>
      <c r="R4" s="6"/>
      <c r="S4" s="6"/>
      <c r="T4" s="6"/>
      <c r="U4" s="6"/>
      <c r="V4" s="6"/>
      <c r="W4" s="6"/>
    </row>
    <row r="5" spans="1:23" ht="21">
      <c r="A5" s="307"/>
      <c r="B5" s="313"/>
      <c r="C5" s="6">
        <v>16</v>
      </c>
      <c r="D5" s="6" t="s">
        <v>272</v>
      </c>
      <c r="E5" s="134" t="s">
        <v>276</v>
      </c>
      <c r="F5" s="313"/>
      <c r="G5" s="303" t="s">
        <v>315</v>
      </c>
      <c r="H5" s="304"/>
      <c r="I5" s="305"/>
      <c r="J5" s="303" t="s">
        <v>316</v>
      </c>
      <c r="K5" s="304"/>
      <c r="L5" s="305"/>
      <c r="M5" s="303" t="s">
        <v>317</v>
      </c>
      <c r="N5" s="304"/>
      <c r="O5" s="305"/>
      <c r="P5" s="303" t="s">
        <v>318</v>
      </c>
      <c r="Q5" s="304"/>
      <c r="R5" s="305"/>
      <c r="S5" s="304" t="s">
        <v>319</v>
      </c>
      <c r="T5" s="304"/>
      <c r="U5" s="305"/>
      <c r="V5" s="6"/>
      <c r="W5" s="6"/>
    </row>
    <row r="6" spans="1:23" ht="21">
      <c r="A6" s="307"/>
      <c r="B6" s="313"/>
      <c r="C6" s="6">
        <v>20</v>
      </c>
      <c r="D6" s="6" t="s">
        <v>272</v>
      </c>
      <c r="E6" s="132" t="s">
        <v>277</v>
      </c>
      <c r="F6" s="313"/>
      <c r="G6" s="3" t="s">
        <v>304</v>
      </c>
      <c r="H6" s="3" t="s">
        <v>68</v>
      </c>
      <c r="I6" s="3" t="s">
        <v>261</v>
      </c>
      <c r="J6" s="3" t="s">
        <v>304</v>
      </c>
      <c r="K6" s="3" t="s">
        <v>68</v>
      </c>
      <c r="L6" s="3" t="s">
        <v>261</v>
      </c>
      <c r="M6" s="3" t="s">
        <v>304</v>
      </c>
      <c r="N6" s="3" t="s">
        <v>68</v>
      </c>
      <c r="O6" s="3" t="s">
        <v>261</v>
      </c>
      <c r="P6" s="3" t="s">
        <v>304</v>
      </c>
      <c r="Q6" s="3" t="s">
        <v>68</v>
      </c>
      <c r="R6" s="3" t="s">
        <v>261</v>
      </c>
      <c r="S6" s="3" t="s">
        <v>304</v>
      </c>
      <c r="T6" s="3" t="s">
        <v>68</v>
      </c>
      <c r="U6" s="3" t="s">
        <v>261</v>
      </c>
      <c r="V6" s="6"/>
      <c r="W6" s="6"/>
    </row>
    <row r="7" spans="1:23">
      <c r="A7" s="308"/>
      <c r="B7" s="310"/>
      <c r="C7" s="6">
        <v>11</v>
      </c>
      <c r="D7" s="6" t="s">
        <v>278</v>
      </c>
      <c r="E7" s="134" t="s">
        <v>279</v>
      </c>
      <c r="F7" s="310"/>
      <c r="G7" s="6" t="s">
        <v>320</v>
      </c>
      <c r="H7" s="6" t="s">
        <v>321</v>
      </c>
      <c r="I7" s="6" t="s">
        <v>322</v>
      </c>
      <c r="J7" s="6" t="s">
        <v>323</v>
      </c>
      <c r="K7" s="6" t="s">
        <v>324</v>
      </c>
      <c r="L7" s="6" t="s">
        <v>322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09" t="s">
        <v>325</v>
      </c>
      <c r="B8" s="312" t="s">
        <v>274</v>
      </c>
      <c r="C8" s="6">
        <v>16</v>
      </c>
      <c r="D8" s="6" t="s">
        <v>278</v>
      </c>
      <c r="E8" s="132" t="s">
        <v>280</v>
      </c>
      <c r="F8" s="309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">
      <c r="A9" s="310"/>
      <c r="B9" s="310"/>
      <c r="C9" s="6">
        <v>20</v>
      </c>
      <c r="D9" s="6" t="s">
        <v>278</v>
      </c>
      <c r="E9" s="136" t="s">
        <v>281</v>
      </c>
      <c r="F9" s="3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09" t="s">
        <v>326</v>
      </c>
      <c r="B10" s="309"/>
      <c r="C10" s="309"/>
      <c r="D10" s="309"/>
      <c r="E10" s="309"/>
      <c r="F10" s="3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10"/>
      <c r="B11" s="310"/>
      <c r="C11" s="310"/>
      <c r="D11" s="310"/>
      <c r="E11" s="310"/>
      <c r="F11" s="3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09" t="s">
        <v>327</v>
      </c>
      <c r="B12" s="309"/>
      <c r="C12" s="309"/>
      <c r="D12" s="309"/>
      <c r="E12" s="309"/>
      <c r="F12" s="3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10"/>
      <c r="B13" s="310"/>
      <c r="C13" s="310"/>
      <c r="D13" s="310"/>
      <c r="E13" s="310"/>
      <c r="F13" s="3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09" t="s">
        <v>328</v>
      </c>
      <c r="B14" s="309"/>
      <c r="C14" s="309"/>
      <c r="D14" s="309"/>
      <c r="E14" s="309"/>
      <c r="F14" s="3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10"/>
      <c r="B15" s="310"/>
      <c r="C15" s="310"/>
      <c r="D15" s="310"/>
      <c r="E15" s="310"/>
      <c r="F15" s="3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81" t="s">
        <v>282</v>
      </c>
      <c r="B17" s="287"/>
      <c r="C17" s="287"/>
      <c r="D17" s="287"/>
      <c r="E17" s="283"/>
      <c r="F17" s="284"/>
      <c r="G17" s="286"/>
      <c r="H17" s="14"/>
      <c r="I17" s="14"/>
      <c r="J17" s="281" t="s">
        <v>294</v>
      </c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3"/>
      <c r="V17" s="8"/>
      <c r="W17" s="9"/>
    </row>
    <row r="18" spans="1:23" ht="16.5">
      <c r="A18" s="288" t="s">
        <v>329</v>
      </c>
      <c r="B18" s="288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</row>
  </sheetData>
  <mergeCells count="47"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2023-07-10T08:10:19Z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