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1565和代言人数量\7-11日尾期2270（代言人）\"/>
    </mc:Choice>
  </mc:AlternateContent>
  <xr:revisionPtr revIDLastSave="0" documentId="13_ncr:1_{C28E452D-A8FD-413A-B406-B03A01177B2B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<sst xmlns="http://schemas.openxmlformats.org/spreadsheetml/2006/main" count="472" uniqueCount="266">
  <si>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</si>
  <si>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</si>
  <si>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</si>
  <si>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</si>
  <si>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</si>
  <si>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</si>
  <si>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</si>
  <si>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</si>
  <si>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</si>
  <si>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</si>
  <si>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</si>
  <si>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</si>
  <si>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</si>
  <si>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</si>
  <si>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</si>
  <si>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</si>
  <si>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</si>
  <si>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</si>
  <si>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</si>
  <si>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</si>
  <si>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</si>
  <si>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</si>
  <si>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</si>
  <si>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</si>
  <si>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</si>
  <si>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</si>
  <si>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</si>
  <si>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</si>
  <si>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</si>
  <si>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</si>
  <si>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</si>
  <si>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</si>
  <si>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</si>
  <si>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</si>
  <si>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</si>
  <si>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</si>
  <si>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</si>
  <si>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</si>
  <si>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</si>
  <si>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</si>
  <si>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</si>
  <si>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</si>
  <si>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</si>
  <si>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</si>
  <si>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</si>
  <si>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</si>
  <si>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</si>
  <si>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</si>
  <si>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</si>
  <si>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</si>
  <si>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</si>
  <si>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</si>
  <si>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</si>
  <si>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生产工厂</t>
  </si>
  <si>
    <t>探越天津</t>
  </si>
  <si>
    <t>款号</t>
  </si>
  <si>
    <t>TAMMAL91565</t>
  </si>
  <si>
    <t>有</t>
  </si>
  <si>
    <t>无</t>
  </si>
  <si>
    <t>品名</t>
  </si>
  <si>
    <t>男式旅行裤</t>
  </si>
  <si>
    <t>色/号型数</t>
  </si>
  <si>
    <t>订单数量</t>
  </si>
  <si>
    <t>采购凭证编号：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</si>
  <si>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</si>
  <si>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</si>
  <si>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</si>
  <si>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</si>
  <si>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</si>
  <si>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</si>
  <si>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</si>
  <si>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</si>
  <si>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</si>
  <si>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</si>
  <si>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</si>
  <si>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</si>
  <si>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</si>
  <si>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</si>
  <si>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</si>
  <si>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查验时间</t>
  </si>
  <si>
    <t>工厂负责人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</si>
  <si>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</si>
  <si>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</si>
  <si>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</si>
  <si>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</si>
  <si>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</si>
  <si>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</si>
  <si>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</si>
  <si>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</si>
  <si>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</si>
  <si>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</si>
  <si>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</si>
  <si>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</si>
  <si>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</si>
  <si>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腰围（平量）</t>
  </si>
  <si>
    <t>臀围</t>
  </si>
  <si>
    <t>腿围/2</t>
  </si>
  <si>
    <t>膝围/2</t>
  </si>
  <si>
    <t>脚口/2（长裤）</t>
  </si>
  <si>
    <t>前裆长 含腰</t>
  </si>
  <si>
    <t>后裆长 含腰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</si>
  <si>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</si>
  <si>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</si>
  <si>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</si>
  <si>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</si>
  <si>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</si>
  <si>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</si>
  <si>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</si>
  <si>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</si>
  <si>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</si>
  <si>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</si>
  <si>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</si>
  <si>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</si>
  <si>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</si>
  <si>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</si>
  <si>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</si>
  <si>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</si>
  <si>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</si>
  <si>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</si>
  <si>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</si>
  <si>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</si>
  <si>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</si>
  <si>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</si>
  <si>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</si>
  <si>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</si>
  <si>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</si>
  <si>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</si>
  <si>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</si>
  <si>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</si>
  <si>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</si>
  <si>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</si>
  <si>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</si>
  <si>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</si>
  <si>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</si>
  <si>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</si>
  <si>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</si>
  <si>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</si>
  <si>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</si>
  <si>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</si>
  <si>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</si>
  <si>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1.烫标歪斜，</t>
  </si>
  <si>
    <t>2.裤脚压线不顺。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</si>
  <si>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</si>
  <si>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</si>
  <si>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</si>
  <si>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</si>
  <si>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</si>
  <si>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</si>
  <si>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</si>
  <si>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</si>
  <si>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</si>
  <si>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</si>
  <si>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</si>
  <si>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</si>
  <si>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</si>
  <si>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</si>
  <si>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</si>
  <si>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</si>
  <si>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</si>
  <si>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</si>
  <si>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</si>
  <si>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</si>
  <si>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</si>
  <si>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</si>
  <si>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</si>
  <si>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</si>
  <si>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</si>
  <si>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</si>
  <si>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</si>
  <si>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</si>
  <si>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</si>
  <si>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</si>
  <si>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</si>
  <si>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</si>
  <si>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</si>
  <si>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</si>
  <si>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</si>
  <si>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</si>
  <si>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</si>
  <si>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</si>
  <si>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</si>
  <si>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</si>
  <si>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</si>
  <si>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</si>
  <si>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</si>
  <si>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</si>
  <si>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</si>
  <si>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</si>
  <si>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</si>
  <si>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</si>
  <si>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</si>
  <si>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</si>
  <si>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</si>
  <si>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</si>
  <si>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</si>
  <si>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</si>
  <si>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</si>
  <si>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</si>
  <si>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</si>
  <si>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</si>
  <si>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</si>
  <si>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</si>
  <si>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</si>
  <si>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</si>
  <si>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</si>
  <si>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</si>
  <si>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</si>
  <si>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</si>
  <si>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</si>
  <si>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</si>
  <si>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</si>
  <si>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</si>
  <si>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</si>
  <si>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</si>
  <si>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</si>
  <si>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</si>
  <si>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</si>
  <si>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</si>
  <si>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</si>
  <si>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</si>
  <si>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</si>
  <si>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</si>
  <si>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</si>
  <si>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</si>
  <si>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</si>
  <si>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</si>
  <si>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</si>
  <si>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</si>
  <si>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</si>
  <si>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</si>
  <si>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</si>
  <si>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</si>
  <si>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</si>
  <si>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</si>
  <si>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</si>
  <si>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</si>
  <si>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</si>
  <si>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</si>
  <si>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</si>
  <si>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33" type="noConversion"/>
  </si>
  <si>
    <t>+0</t>
    <phoneticPr fontId="33" type="noConversion"/>
  </si>
  <si>
    <t>+2</t>
    <phoneticPr fontId="33" type="noConversion"/>
  </si>
  <si>
    <t>+0.7</t>
    <phoneticPr fontId="33" type="noConversion"/>
  </si>
  <si>
    <t>+0.3</t>
    <phoneticPr fontId="33" type="noConversion"/>
  </si>
  <si>
    <t>+0.5</t>
    <phoneticPr fontId="33" type="noConversion"/>
  </si>
  <si>
    <t>+1.4</t>
    <phoneticPr fontId="33" type="noConversion"/>
  </si>
  <si>
    <t>+0.8</t>
    <phoneticPr fontId="33" type="noConversion"/>
  </si>
  <si>
    <t>+1</t>
    <phoneticPr fontId="33" type="noConversion"/>
  </si>
  <si>
    <t>+1.5</t>
    <phoneticPr fontId="33" type="noConversion"/>
  </si>
  <si>
    <t>-0.3</t>
    <phoneticPr fontId="33" type="noConversion"/>
  </si>
  <si>
    <t>+0.6</t>
    <phoneticPr fontId="33" type="noConversion"/>
  </si>
  <si>
    <t>+1.2</t>
    <phoneticPr fontId="33" type="noConversion"/>
  </si>
  <si>
    <t>+1.32</t>
    <phoneticPr fontId="33" type="noConversion"/>
  </si>
  <si>
    <t>+3</t>
    <phoneticPr fontId="33" type="noConversion"/>
  </si>
  <si>
    <t>+0.4</t>
    <phoneticPr fontId="33" type="noConversion"/>
  </si>
  <si>
    <t>-0.4</t>
    <phoneticPr fontId="33" type="noConversion"/>
  </si>
  <si>
    <t>李波</t>
    <phoneticPr fontId="36" type="noConversion"/>
  </si>
  <si>
    <t>+1.7</t>
    <phoneticPr fontId="33" type="noConversion"/>
  </si>
  <si>
    <t>-0.2</t>
    <phoneticPr fontId="33" type="noConversion"/>
  </si>
  <si>
    <t>+1.3</t>
    <phoneticPr fontId="33" type="noConversion"/>
  </si>
  <si>
    <t>+5</t>
    <phoneticPr fontId="33" type="noConversion"/>
  </si>
  <si>
    <t>+0.9</t>
    <phoneticPr fontId="33" type="noConversion"/>
  </si>
  <si>
    <t>+0.2</t>
    <phoneticPr fontId="33" type="noConversion"/>
  </si>
  <si>
    <t>+2.5</t>
    <phoneticPr fontId="33" type="noConversion"/>
  </si>
  <si>
    <t>代言人</t>
    <phoneticPr fontId="36" type="noConversion"/>
  </si>
  <si>
    <t>齐色齐号抽验共抽验125件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</si>
</sst>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</font>
    <font>
      <sz val="11"/>
      <name val="微软雅黑"/>
      <family val="2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0" fillId="0" borderId="0">
      <alignment horizontal="center"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/>
    <xf numFmtId="0" fontId="29" fillId="0" borderId="0"/>
    <xf numFmtId="0" fontId="29" fillId="0" borderId="0">
      <alignment vertical="center"/>
    </xf>
    <xf numFmtId="0" fontId="31" fillId="0" borderId="0">
      <alignment vertical="center"/>
    </xf>
    <xf numFmtId="0" fontId="30" fillId="0" borderId="0">
      <alignment horizontal="center" vertical="center"/>
    </xf>
    <xf numFmtId="0" fontId="32" fillId="0" borderId="0">
      <alignment horizontal="center" vertical="center"/>
    </xf>
    <xf numFmtId="0" fontId="17" fillId="0" borderId="0"/>
    <xf numFmtId="0" fontId="30" fillId="0" borderId="0">
      <alignment horizontal="center" vertical="center"/>
    </xf>
    <xf numFmtId="0" fontId="31" fillId="0" borderId="0">
      <alignment vertical="center"/>
    </xf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left" vertical="center"/>
    </xf>
    <xf numFmtId="0" fontId="17" fillId="0" borderId="0" xfId="5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27" xfId="5" applyFont="1" applyBorder="1" applyAlignment="1">
      <alignment horizontal="center" vertical="center"/>
    </xf>
    <xf numFmtId="0" fontId="21" fillId="0" borderId="27" xfId="5" applyFont="1" applyBorder="1">
      <alignment vertical="center"/>
    </xf>
    <xf numFmtId="0" fontId="19" fillId="0" borderId="27" xfId="5" applyFont="1" applyBorder="1">
      <alignment vertical="center"/>
    </xf>
    <xf numFmtId="0" fontId="19" fillId="0" borderId="30" xfId="5" applyFont="1" applyBorder="1">
      <alignment vertical="center"/>
    </xf>
    <xf numFmtId="0" fontId="19" fillId="0" borderId="28" xfId="5" applyFont="1" applyBorder="1">
      <alignment vertical="center"/>
    </xf>
    <xf numFmtId="0" fontId="19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right" vertical="center"/>
    </xf>
    <xf numFmtId="0" fontId="19" fillId="0" borderId="28" xfId="5" applyFont="1" applyBorder="1" applyAlignment="1">
      <alignment horizontal="left" vertical="center"/>
    </xf>
    <xf numFmtId="0" fontId="19" fillId="0" borderId="33" xfId="5" applyFont="1" applyBorder="1">
      <alignment vertical="center"/>
    </xf>
    <xf numFmtId="0" fontId="19" fillId="0" borderId="34" xfId="5" applyFont="1" applyBorder="1">
      <alignment vertical="center"/>
    </xf>
    <xf numFmtId="0" fontId="21" fillId="0" borderId="34" xfId="5" applyFont="1" applyBorder="1">
      <alignment vertical="center"/>
    </xf>
    <xf numFmtId="0" fontId="21" fillId="0" borderId="34" xfId="5" applyFont="1" applyBorder="1" applyAlignment="1">
      <alignment horizontal="left" vertical="center"/>
    </xf>
    <xf numFmtId="0" fontId="19" fillId="0" borderId="0" xfId="5" applyFont="1">
      <alignment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left" vertical="center"/>
    </xf>
    <xf numFmtId="0" fontId="19" fillId="0" borderId="26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8" xfId="5" applyFont="1" applyBorder="1">
      <alignment vertical="center"/>
    </xf>
    <xf numFmtId="0" fontId="19" fillId="0" borderId="27" xfId="5" applyFont="1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58" fontId="21" fillId="0" borderId="34" xfId="5" applyNumberFormat="1" applyFont="1" applyBorder="1">
      <alignment vertical="center"/>
    </xf>
    <xf numFmtId="0" fontId="21" fillId="0" borderId="29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5" fillId="0" borderId="50" xfId="0" applyFont="1" applyBorder="1"/>
    <xf numFmtId="0" fontId="25" fillId="0" borderId="2" xfId="0" applyFont="1" applyBorder="1"/>
    <xf numFmtId="0" fontId="25" fillId="7" borderId="2" xfId="0" applyFont="1" applyFill="1" applyBorder="1"/>
    <xf numFmtId="0" fontId="0" fillId="0" borderId="50" xfId="0" applyBorder="1"/>
    <xf numFmtId="0" fontId="0" fillId="7" borderId="2" xfId="0" applyFill="1" applyBorder="1"/>
    <xf numFmtId="0" fontId="0" fillId="0" borderId="51" xfId="0" applyBorder="1"/>
    <xf numFmtId="0" fontId="0" fillId="0" borderId="52" xfId="0" applyBorder="1"/>
    <xf numFmtId="0" fontId="0" fillId="7" borderId="52" xfId="0" applyFill="1" applyBorder="1"/>
    <xf numFmtId="0" fontId="0" fillId="8" borderId="0" xfId="0" applyFill="1"/>
    <xf numFmtId="0" fontId="25" fillId="0" borderId="55" xfId="0" applyFont="1" applyBorder="1"/>
    <xf numFmtId="0" fontId="0" fillId="0" borderId="55" xfId="0" applyBorder="1"/>
    <xf numFmtId="0" fontId="0" fillId="0" borderId="5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2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5" fillId="9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4" fillId="0" borderId="2" xfId="14" applyFont="1" applyBorder="1" applyAlignment="1">
      <alignment horizontal="center"/>
    </xf>
    <xf numFmtId="49" fontId="35" fillId="4" borderId="2" xfId="8" applyNumberFormat="1" applyFont="1" applyFill="1" applyBorder="1" applyAlignment="1">
      <alignment horizontal="center" vertical="center"/>
    </xf>
    <xf numFmtId="0" fontId="37" fillId="0" borderId="34" xfId="5" applyFont="1" applyBorder="1">
      <alignment vertical="center"/>
    </xf>
    <xf numFmtId="49" fontId="39" fillId="0" borderId="2" xfId="9" applyNumberFormat="1" applyFont="1" applyBorder="1" applyAlignment="1">
      <alignment horizontal="center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19" fillId="0" borderId="28" xfId="5" applyFont="1" applyBorder="1" applyAlignment="1">
      <alignment horizontal="left" vertical="center"/>
    </xf>
    <xf numFmtId="0" fontId="19" fillId="0" borderId="29" xfId="5" applyFont="1" applyBorder="1" applyAlignment="1">
      <alignment horizontal="left" vertical="center"/>
    </xf>
    <xf numFmtId="0" fontId="19" fillId="0" borderId="30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19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3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19" fillId="0" borderId="28" xfId="5" applyFont="1" applyBorder="1" applyAlignment="1">
      <alignment horizontal="center" vertical="center"/>
    </xf>
    <xf numFmtId="0" fontId="19" fillId="0" borderId="31" xfId="5" applyFont="1" applyBorder="1" applyAlignment="1">
      <alignment horizontal="left" vertical="center"/>
    </xf>
    <xf numFmtId="0" fontId="19" fillId="0" borderId="43" xfId="5" applyFont="1" applyBorder="1" applyAlignment="1">
      <alignment horizontal="left" vertical="center"/>
    </xf>
    <xf numFmtId="0" fontId="17" fillId="0" borderId="38" xfId="5" applyBorder="1" applyAlignment="1">
      <alignment horizontal="left" vertical="center"/>
    </xf>
    <xf numFmtId="0" fontId="17" fillId="0" borderId="37" xfId="5" applyBorder="1" applyAlignment="1">
      <alignment horizontal="left" vertical="center"/>
    </xf>
    <xf numFmtId="0" fontId="17" fillId="0" borderId="32" xfId="5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17" fillId="0" borderId="34" xfId="5" applyBorder="1" applyAlignment="1">
      <alignment horizontal="center" vertical="center"/>
    </xf>
    <xf numFmtId="0" fontId="17" fillId="0" borderId="45" xfId="5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0" fontId="19" fillId="0" borderId="40" xfId="5" applyFont="1" applyBorder="1" applyAlignment="1">
      <alignment horizontal="left" vertical="center"/>
    </xf>
    <xf numFmtId="0" fontId="19" fillId="0" borderId="36" xfId="5" applyFont="1" applyBorder="1" applyAlignment="1">
      <alignment horizontal="left" vertical="center"/>
    </xf>
    <xf numFmtId="0" fontId="19" fillId="0" borderId="46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 wrapText="1"/>
    </xf>
    <xf numFmtId="0" fontId="21" fillId="0" borderId="28" xfId="5" applyFont="1" applyBorder="1" applyAlignment="1">
      <alignment horizontal="left" vertical="center" wrapText="1"/>
    </xf>
    <xf numFmtId="0" fontId="21" fillId="0" borderId="29" xfId="5" applyFont="1" applyBorder="1" applyAlignment="1">
      <alignment horizontal="left" vertical="center" wrapText="1"/>
    </xf>
    <xf numFmtId="0" fontId="19" fillId="0" borderId="29" xfId="5" applyFont="1" applyBorder="1" applyAlignment="1">
      <alignment horizontal="center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9" fillId="0" borderId="44" xfId="5" applyFont="1" applyBorder="1" applyAlignment="1">
      <alignment horizontal="left" vertical="center"/>
    </xf>
    <xf numFmtId="0" fontId="37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19" fillId="0" borderId="35" xfId="5" applyFont="1" applyBorder="1" applyAlignment="1">
      <alignment horizontal="left" vertical="center"/>
    </xf>
    <xf numFmtId="0" fontId="21" fillId="0" borderId="31" xfId="5" applyFont="1" applyBorder="1" applyAlignment="1">
      <alignment horizontal="center" vertical="center"/>
    </xf>
    <xf numFmtId="0" fontId="21" fillId="0" borderId="37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0" fillId="0" borderId="28" xfId="5" applyFont="1" applyBorder="1" applyAlignment="1">
      <alignment horizontal="center" vertical="center"/>
    </xf>
    <xf numFmtId="0" fontId="20" fillId="0" borderId="34" xfId="5" applyFont="1" applyBorder="1" applyAlignment="1">
      <alignment horizontal="right" vertical="center"/>
    </xf>
    <xf numFmtId="0" fontId="19" fillId="0" borderId="34" xfId="5" applyFont="1" applyBorder="1" applyAlignment="1">
      <alignment horizontal="left" vertical="center"/>
    </xf>
    <xf numFmtId="0" fontId="18" fillId="0" borderId="25" xfId="5" applyFont="1" applyBorder="1" applyAlignment="1">
      <alignment horizontal="center" vertical="top"/>
    </xf>
    <xf numFmtId="0" fontId="40" fillId="0" borderId="27" xfId="5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1" fillId="0" borderId="44" xfId="5" applyFont="1" applyBorder="1" applyAlignment="1">
      <alignment horizontal="center" vertical="center"/>
    </xf>
    <xf numFmtId="0" fontId="20" fillId="0" borderId="31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58" fontId="21" fillId="0" borderId="28" xfId="5" applyNumberFormat="1" applyFont="1" applyBorder="1" applyAlignment="1">
      <alignment horizontal="center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89" customWidth="1"/>
    <col min="3" max="3" width="10.125" customWidth="1"/>
  </cols>
  <sheetData>
    <row r="1" spans="1:2" ht="21" customHeight="1">
      <c r="A1" s="90"/>
      <c r="B1" s="91" t="s">
        <v>0</v>
      </c>
    </row>
    <row r="2" spans="1:2">
      <c r="A2" s="5">
        <v>1</v>
      </c>
      <c r="B2" s="92" t="s">
        <v>1</v>
      </c>
    </row>
    <row r="3" spans="1:2">
      <c r="A3" s="5">
        <v>2</v>
      </c>
      <c r="B3" s="92" t="s">
        <v>2</v>
      </c>
    </row>
    <row r="4" spans="1:2">
      <c r="A4" s="5">
        <v>3</v>
      </c>
      <c r="B4" s="92" t="s">
        <v>3</v>
      </c>
    </row>
    <row r="5" spans="1:2">
      <c r="A5" s="5">
        <v>4</v>
      </c>
      <c r="B5" s="92" t="s">
        <v>4</v>
      </c>
    </row>
    <row r="6" spans="1:2">
      <c r="A6" s="5">
        <v>5</v>
      </c>
      <c r="B6" s="92" t="s">
        <v>5</v>
      </c>
    </row>
    <row r="7" spans="1:2">
      <c r="A7" s="5">
        <v>6</v>
      </c>
      <c r="B7" s="92" t="s">
        <v>6</v>
      </c>
    </row>
    <row r="8" spans="1:2" s="88" customFormat="1" ht="15" customHeight="1">
      <c r="A8" s="93">
        <v>7</v>
      </c>
      <c r="B8" s="94" t="s">
        <v>7</v>
      </c>
    </row>
    <row r="9" spans="1:2" ht="18.95" customHeight="1">
      <c r="A9" s="90"/>
      <c r="B9" s="95" t="s">
        <v>8</v>
      </c>
    </row>
    <row r="10" spans="1:2" ht="15.95" customHeight="1">
      <c r="A10" s="5">
        <v>1</v>
      </c>
      <c r="B10" s="96" t="s">
        <v>9</v>
      </c>
    </row>
    <row r="11" spans="1:2">
      <c r="A11" s="5">
        <v>2</v>
      </c>
      <c r="B11" s="92" t="s">
        <v>10</v>
      </c>
    </row>
    <row r="12" spans="1:2">
      <c r="A12" s="5">
        <v>3</v>
      </c>
      <c r="B12" s="97" t="s">
        <v>11</v>
      </c>
    </row>
    <row r="13" spans="1:2">
      <c r="A13" s="5">
        <v>4</v>
      </c>
      <c r="B13" s="97" t="s">
        <v>12</v>
      </c>
    </row>
    <row r="14" spans="1:2">
      <c r="A14" s="5">
        <v>5</v>
      </c>
      <c r="B14" s="97" t="s">
        <v>13</v>
      </c>
    </row>
    <row r="15" spans="1:2">
      <c r="A15" s="5">
        <v>6</v>
      </c>
      <c r="B15" s="97" t="s">
        <v>14</v>
      </c>
    </row>
    <row r="16" spans="1:2">
      <c r="A16" s="5">
        <v>7</v>
      </c>
      <c r="B16" s="97" t="s">
        <v>15</v>
      </c>
    </row>
    <row r="17" spans="1:2">
      <c r="A17" s="5">
        <v>8</v>
      </c>
      <c r="B17" s="97" t="s">
        <v>16</v>
      </c>
    </row>
    <row r="18" spans="1:2">
      <c r="A18" s="5">
        <v>9</v>
      </c>
      <c r="B18" s="92" t="s">
        <v>17</v>
      </c>
    </row>
    <row r="19" spans="1:2">
      <c r="A19" s="5"/>
      <c r="B19" s="92"/>
    </row>
    <row r="20" spans="1:2" ht="20.25">
      <c r="A20" s="90"/>
      <c r="B20" s="91" t="s">
        <v>18</v>
      </c>
    </row>
    <row r="21" spans="1:2">
      <c r="A21" s="5">
        <v>1</v>
      </c>
      <c r="B21" s="92" t="s">
        <v>19</v>
      </c>
    </row>
    <row r="22" spans="1:2">
      <c r="A22" s="5">
        <v>2</v>
      </c>
      <c r="B22" s="92" t="s">
        <v>20</v>
      </c>
    </row>
    <row r="23" spans="1:2">
      <c r="A23" s="5">
        <v>3</v>
      </c>
      <c r="B23" s="92" t="s">
        <v>21</v>
      </c>
    </row>
    <row r="24" spans="1:2">
      <c r="A24" s="5">
        <v>4</v>
      </c>
      <c r="B24" s="92" t="s">
        <v>22</v>
      </c>
    </row>
    <row r="25" spans="1:2">
      <c r="A25" s="5">
        <v>5</v>
      </c>
      <c r="B25" s="97" t="s">
        <v>23</v>
      </c>
    </row>
    <row r="26" spans="1:2">
      <c r="A26" s="5">
        <v>6</v>
      </c>
      <c r="B26" s="97" t="s">
        <v>24</v>
      </c>
    </row>
    <row r="27" spans="1:2">
      <c r="A27" s="5">
        <v>7</v>
      </c>
      <c r="B27" s="92" t="s">
        <v>25</v>
      </c>
    </row>
    <row r="28" spans="1:2">
      <c r="A28" s="5"/>
      <c r="B28" s="92"/>
    </row>
    <row r="29" spans="1:2" ht="20.25">
      <c r="A29" s="90"/>
      <c r="B29" s="91" t="s">
        <v>26</v>
      </c>
    </row>
    <row r="30" spans="1:2">
      <c r="A30" s="5">
        <v>1</v>
      </c>
      <c r="B30" s="92" t="s">
        <v>27</v>
      </c>
    </row>
    <row r="31" spans="1:2">
      <c r="A31" s="5">
        <v>2</v>
      </c>
      <c r="B31" s="92" t="s">
        <v>28</v>
      </c>
    </row>
    <row r="32" spans="1:2">
      <c r="A32" s="5">
        <v>3</v>
      </c>
      <c r="B32" s="92" t="s">
        <v>29</v>
      </c>
    </row>
    <row r="33" spans="1:2" ht="28.5">
      <c r="A33" s="5">
        <v>4</v>
      </c>
      <c r="B33" s="92" t="s">
        <v>30</v>
      </c>
    </row>
    <row r="34" spans="1:2">
      <c r="A34" s="5">
        <v>5</v>
      </c>
      <c r="B34" s="92" t="s">
        <v>31</v>
      </c>
    </row>
    <row r="35" spans="1:2">
      <c r="A35" s="5">
        <v>6</v>
      </c>
      <c r="B35" s="92" t="s">
        <v>32</v>
      </c>
    </row>
    <row r="36" spans="1:2">
      <c r="A36" s="5">
        <v>7</v>
      </c>
      <c r="B36" s="92" t="s">
        <v>33</v>
      </c>
    </row>
    <row r="37" spans="1:2">
      <c r="A37" s="5"/>
      <c r="B37" s="92"/>
    </row>
    <row r="39" spans="1:2">
      <c r="A39" s="98" t="s">
        <v>34</v>
      </c>
      <c r="B39" s="99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193" t="s">
        <v>234</v>
      </c>
      <c r="B1" s="193"/>
      <c r="C1" s="193"/>
      <c r="D1" s="193"/>
      <c r="E1" s="193"/>
      <c r="F1" s="193"/>
      <c r="G1" s="193"/>
      <c r="H1" s="193"/>
      <c r="I1" s="193"/>
    </row>
    <row r="2" spans="1:9" s="1" customFormat="1" ht="16.5">
      <c r="A2" s="207" t="s">
        <v>152</v>
      </c>
      <c r="B2" s="208" t="s">
        <v>157</v>
      </c>
      <c r="C2" s="208" t="s">
        <v>196</v>
      </c>
      <c r="D2" s="208" t="s">
        <v>155</v>
      </c>
      <c r="E2" s="208" t="s">
        <v>156</v>
      </c>
      <c r="F2" s="3" t="s">
        <v>235</v>
      </c>
      <c r="G2" s="3" t="s">
        <v>179</v>
      </c>
      <c r="H2" s="213" t="s">
        <v>180</v>
      </c>
      <c r="I2" s="217" t="s">
        <v>182</v>
      </c>
    </row>
    <row r="3" spans="1:9" s="1" customFormat="1" ht="16.5">
      <c r="A3" s="207"/>
      <c r="B3" s="209"/>
      <c r="C3" s="209"/>
      <c r="D3" s="209"/>
      <c r="E3" s="209"/>
      <c r="F3" s="3" t="s">
        <v>236</v>
      </c>
      <c r="G3" s="3" t="s">
        <v>183</v>
      </c>
      <c r="H3" s="214"/>
      <c r="I3" s="218"/>
    </row>
    <row r="4" spans="1:9">
      <c r="A4" s="5"/>
      <c r="B4" s="103" t="s">
        <v>200</v>
      </c>
      <c r="C4" s="111" t="s">
        <v>199</v>
      </c>
      <c r="D4" s="112" t="s">
        <v>237</v>
      </c>
      <c r="E4" s="102" t="s">
        <v>56</v>
      </c>
      <c r="F4" s="6">
        <v>0.3</v>
      </c>
      <c r="G4" s="6">
        <v>0.5</v>
      </c>
      <c r="H4" s="6">
        <f>SUM(F4:G4)</f>
        <v>0.8</v>
      </c>
      <c r="I4" s="6" t="s">
        <v>172</v>
      </c>
    </row>
    <row r="5" spans="1:9">
      <c r="A5" s="5"/>
      <c r="B5" s="103" t="s">
        <v>200</v>
      </c>
      <c r="C5" s="111" t="s">
        <v>199</v>
      </c>
      <c r="D5" s="112" t="s">
        <v>237</v>
      </c>
      <c r="E5" s="106" t="s">
        <v>56</v>
      </c>
      <c r="F5" s="6">
        <v>0.4</v>
      </c>
      <c r="G5" s="6">
        <v>0.6</v>
      </c>
      <c r="H5" s="6">
        <f>SUM(F5:G5)</f>
        <v>1</v>
      </c>
      <c r="I5" s="6" t="s">
        <v>172</v>
      </c>
    </row>
    <row r="6" spans="1:9">
      <c r="A6" s="5"/>
      <c r="B6" s="8"/>
      <c r="C6" s="8"/>
      <c r="D6" s="6"/>
      <c r="E6" s="6"/>
      <c r="F6" s="6"/>
      <c r="G6" s="6"/>
      <c r="H6" s="6"/>
      <c r="I6" s="6"/>
    </row>
    <row r="7" spans="1:9">
      <c r="A7" s="5"/>
      <c r="B7" s="8"/>
      <c r="C7" s="8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195" t="s">
        <v>174</v>
      </c>
      <c r="B12" s="196"/>
      <c r="C12" s="196"/>
      <c r="D12" s="197"/>
      <c r="E12" s="9"/>
      <c r="F12" s="195" t="s">
        <v>186</v>
      </c>
      <c r="G12" s="201"/>
      <c r="H12" s="202"/>
      <c r="I12" s="11"/>
    </row>
    <row r="13" spans="1:9" ht="16.5">
      <c r="A13" s="203" t="s">
        <v>238</v>
      </c>
      <c r="B13" s="203"/>
      <c r="C13" s="206"/>
      <c r="D13" s="206"/>
      <c r="E13" s="206"/>
      <c r="F13" s="206"/>
      <c r="G13" s="206"/>
      <c r="H13" s="206"/>
      <c r="I13" s="20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17" t="s">
        <v>35</v>
      </c>
      <c r="C2" s="118"/>
      <c r="D2" s="118"/>
      <c r="E2" s="118"/>
      <c r="F2" s="118"/>
      <c r="G2" s="118"/>
      <c r="H2" s="118"/>
      <c r="I2" s="119"/>
    </row>
    <row r="3" spans="2:9" ht="27.95" customHeight="1">
      <c r="B3" s="76"/>
      <c r="C3" s="77"/>
      <c r="D3" s="120" t="s">
        <v>36</v>
      </c>
      <c r="E3" s="121"/>
      <c r="F3" s="122" t="s">
        <v>37</v>
      </c>
      <c r="G3" s="123"/>
      <c r="H3" s="120" t="s">
        <v>38</v>
      </c>
      <c r="I3" s="124"/>
    </row>
    <row r="4" spans="2:9" ht="27.95" customHeight="1">
      <c r="B4" s="76" t="s">
        <v>39</v>
      </c>
      <c r="C4" s="77" t="s">
        <v>40</v>
      </c>
      <c r="D4" s="77" t="s">
        <v>41</v>
      </c>
      <c r="E4" s="77" t="s">
        <v>42</v>
      </c>
      <c r="F4" s="78" t="s">
        <v>41</v>
      </c>
      <c r="G4" s="78" t="s">
        <v>42</v>
      </c>
      <c r="H4" s="77" t="s">
        <v>41</v>
      </c>
      <c r="I4" s="85" t="s">
        <v>42</v>
      </c>
    </row>
    <row r="5" spans="2:9" ht="27.95" customHeight="1">
      <c r="B5" s="79" t="s">
        <v>43</v>
      </c>
      <c r="C5" s="5">
        <v>13</v>
      </c>
      <c r="D5" s="5">
        <v>0</v>
      </c>
      <c r="E5" s="5">
        <v>1</v>
      </c>
      <c r="F5" s="80">
        <v>0</v>
      </c>
      <c r="G5" s="80">
        <v>1</v>
      </c>
      <c r="H5" s="5">
        <v>1</v>
      </c>
      <c r="I5" s="86">
        <v>2</v>
      </c>
    </row>
    <row r="6" spans="2:9" ht="27.95" customHeight="1">
      <c r="B6" s="79" t="s">
        <v>44</v>
      </c>
      <c r="C6" s="5">
        <v>20</v>
      </c>
      <c r="D6" s="5">
        <v>0</v>
      </c>
      <c r="E6" s="5">
        <v>1</v>
      </c>
      <c r="F6" s="80">
        <v>1</v>
      </c>
      <c r="G6" s="80">
        <v>2</v>
      </c>
      <c r="H6" s="5">
        <v>2</v>
      </c>
      <c r="I6" s="86">
        <v>3</v>
      </c>
    </row>
    <row r="7" spans="2:9" ht="27.95" customHeight="1">
      <c r="B7" s="79" t="s">
        <v>45</v>
      </c>
      <c r="C7" s="5">
        <v>32</v>
      </c>
      <c r="D7" s="5">
        <v>0</v>
      </c>
      <c r="E7" s="5">
        <v>1</v>
      </c>
      <c r="F7" s="80">
        <v>2</v>
      </c>
      <c r="G7" s="80">
        <v>3</v>
      </c>
      <c r="H7" s="5">
        <v>3</v>
      </c>
      <c r="I7" s="86">
        <v>4</v>
      </c>
    </row>
    <row r="8" spans="2:9" ht="27.95" customHeight="1">
      <c r="B8" s="79" t="s">
        <v>46</v>
      </c>
      <c r="C8" s="5">
        <v>50</v>
      </c>
      <c r="D8" s="5">
        <v>1</v>
      </c>
      <c r="E8" s="5">
        <v>2</v>
      </c>
      <c r="F8" s="80">
        <v>3</v>
      </c>
      <c r="G8" s="80">
        <v>4</v>
      </c>
      <c r="H8" s="5">
        <v>5</v>
      </c>
      <c r="I8" s="86">
        <v>6</v>
      </c>
    </row>
    <row r="9" spans="2:9" ht="27.95" customHeight="1">
      <c r="B9" s="79" t="s">
        <v>47</v>
      </c>
      <c r="C9" s="5">
        <v>80</v>
      </c>
      <c r="D9" s="5">
        <v>2</v>
      </c>
      <c r="E9" s="5">
        <v>3</v>
      </c>
      <c r="F9" s="80">
        <v>5</v>
      </c>
      <c r="G9" s="80">
        <v>6</v>
      </c>
      <c r="H9" s="5">
        <v>7</v>
      </c>
      <c r="I9" s="86">
        <v>8</v>
      </c>
    </row>
    <row r="10" spans="2:9" ht="27.95" customHeight="1">
      <c r="B10" s="79" t="s">
        <v>48</v>
      </c>
      <c r="C10" s="5">
        <v>125</v>
      </c>
      <c r="D10" s="5">
        <v>3</v>
      </c>
      <c r="E10" s="5">
        <v>4</v>
      </c>
      <c r="F10" s="80">
        <v>7</v>
      </c>
      <c r="G10" s="80">
        <v>8</v>
      </c>
      <c r="H10" s="5">
        <v>10</v>
      </c>
      <c r="I10" s="86">
        <v>11</v>
      </c>
    </row>
    <row r="11" spans="2:9" ht="27.95" customHeight="1">
      <c r="B11" s="79" t="s">
        <v>49</v>
      </c>
      <c r="C11" s="5">
        <v>200</v>
      </c>
      <c r="D11" s="5">
        <v>5</v>
      </c>
      <c r="E11" s="5">
        <v>6</v>
      </c>
      <c r="F11" s="80">
        <v>10</v>
      </c>
      <c r="G11" s="80">
        <v>11</v>
      </c>
      <c r="H11" s="5">
        <v>14</v>
      </c>
      <c r="I11" s="86">
        <v>15</v>
      </c>
    </row>
    <row r="12" spans="2:9" ht="27.95" customHeight="1">
      <c r="B12" s="81" t="s">
        <v>50</v>
      </c>
      <c r="C12" s="82">
        <v>315</v>
      </c>
      <c r="D12" s="82">
        <v>7</v>
      </c>
      <c r="E12" s="82">
        <v>8</v>
      </c>
      <c r="F12" s="83">
        <v>14</v>
      </c>
      <c r="G12" s="83">
        <v>15</v>
      </c>
      <c r="H12" s="82">
        <v>21</v>
      </c>
      <c r="I12" s="87">
        <v>22</v>
      </c>
    </row>
    <row r="14" spans="2:9">
      <c r="B14" s="84" t="s">
        <v>51</v>
      </c>
      <c r="C14" s="84"/>
      <c r="D14" s="84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A41" sqref="A41:K41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174" t="s">
        <v>102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>
      <c r="A2" s="52" t="s">
        <v>52</v>
      </c>
      <c r="B2" s="175" t="s">
        <v>264</v>
      </c>
      <c r="C2" s="176"/>
      <c r="D2" s="53" t="s">
        <v>55</v>
      </c>
      <c r="E2" s="54" t="s">
        <v>56</v>
      </c>
      <c r="F2" s="55" t="s">
        <v>103</v>
      </c>
      <c r="G2" s="177" t="s">
        <v>60</v>
      </c>
      <c r="H2" s="178"/>
      <c r="I2" s="71" t="s">
        <v>53</v>
      </c>
      <c r="J2" s="179" t="s">
        <v>54</v>
      </c>
      <c r="K2" s="180"/>
    </row>
    <row r="3" spans="1:11">
      <c r="A3" s="56" t="s">
        <v>62</v>
      </c>
      <c r="B3" s="181">
        <v>2270</v>
      </c>
      <c r="C3" s="182"/>
      <c r="D3" s="57" t="s">
        <v>104</v>
      </c>
      <c r="E3" s="183">
        <v>45122</v>
      </c>
      <c r="F3" s="170"/>
      <c r="G3" s="170"/>
      <c r="H3" s="140" t="s">
        <v>105</v>
      </c>
      <c r="I3" s="140"/>
      <c r="J3" s="140"/>
      <c r="K3" s="156"/>
    </row>
    <row r="4" spans="1:11">
      <c r="A4" s="58" t="s">
        <v>61</v>
      </c>
      <c r="B4" s="59">
        <v>2</v>
      </c>
      <c r="C4" s="59">
        <v>6</v>
      </c>
      <c r="D4" s="60" t="s">
        <v>106</v>
      </c>
      <c r="E4" s="170"/>
      <c r="F4" s="170"/>
      <c r="G4" s="170"/>
      <c r="H4" s="125" t="s">
        <v>107</v>
      </c>
      <c r="I4" s="125"/>
      <c r="J4" s="69" t="s">
        <v>57</v>
      </c>
      <c r="K4" s="74" t="s">
        <v>58</v>
      </c>
    </row>
    <row r="5" spans="1:11">
      <c r="A5" s="58" t="s">
        <v>108</v>
      </c>
      <c r="B5" s="171">
        <v>1</v>
      </c>
      <c r="C5" s="171"/>
      <c r="D5" s="57" t="s">
        <v>109</v>
      </c>
      <c r="E5" s="57" t="s">
        <v>110</v>
      </c>
      <c r="F5" s="57" t="s">
        <v>111</v>
      </c>
      <c r="G5" s="57" t="s">
        <v>112</v>
      </c>
      <c r="H5" s="125" t="s">
        <v>113</v>
      </c>
      <c r="I5" s="125"/>
      <c r="J5" s="69" t="s">
        <v>57</v>
      </c>
      <c r="K5" s="74" t="s">
        <v>58</v>
      </c>
    </row>
    <row r="6" spans="1:11">
      <c r="A6" s="61" t="s">
        <v>114</v>
      </c>
      <c r="B6" s="172">
        <v>125</v>
      </c>
      <c r="C6" s="172"/>
      <c r="D6" s="62" t="s">
        <v>115</v>
      </c>
      <c r="E6" s="63"/>
      <c r="F6" s="64">
        <v>2270</v>
      </c>
      <c r="G6" s="62"/>
      <c r="H6" s="173" t="s">
        <v>116</v>
      </c>
      <c r="I6" s="173"/>
      <c r="J6" s="64" t="s">
        <v>57</v>
      </c>
      <c r="K6" s="75" t="s">
        <v>58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117</v>
      </c>
      <c r="B8" s="55" t="s">
        <v>118</v>
      </c>
      <c r="C8" s="55" t="s">
        <v>119</v>
      </c>
      <c r="D8" s="55" t="s">
        <v>120</v>
      </c>
      <c r="E8" s="55" t="s">
        <v>121</v>
      </c>
      <c r="F8" s="55" t="s">
        <v>122</v>
      </c>
      <c r="G8" s="166" t="s">
        <v>63</v>
      </c>
      <c r="H8" s="151"/>
      <c r="I8" s="151"/>
      <c r="J8" s="151"/>
      <c r="K8" s="152"/>
    </row>
    <row r="9" spans="1:11">
      <c r="A9" s="127" t="s">
        <v>123</v>
      </c>
      <c r="B9" s="125"/>
      <c r="C9" s="69" t="s">
        <v>57</v>
      </c>
      <c r="D9" s="69" t="s">
        <v>58</v>
      </c>
      <c r="E9" s="57" t="s">
        <v>124</v>
      </c>
      <c r="F9" s="70" t="s">
        <v>125</v>
      </c>
      <c r="G9" s="167"/>
      <c r="H9" s="168"/>
      <c r="I9" s="168"/>
      <c r="J9" s="168"/>
      <c r="K9" s="169"/>
    </row>
    <row r="10" spans="1:11">
      <c r="A10" s="127" t="s">
        <v>126</v>
      </c>
      <c r="B10" s="125"/>
      <c r="C10" s="69" t="s">
        <v>57</v>
      </c>
      <c r="D10" s="69" t="s">
        <v>58</v>
      </c>
      <c r="E10" s="57" t="s">
        <v>127</v>
      </c>
      <c r="F10" s="70" t="s">
        <v>128</v>
      </c>
      <c r="G10" s="167" t="s">
        <v>129</v>
      </c>
      <c r="H10" s="168"/>
      <c r="I10" s="168"/>
      <c r="J10" s="168"/>
      <c r="K10" s="169"/>
    </row>
    <row r="11" spans="1:11">
      <c r="A11" s="157" t="s">
        <v>101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9"/>
    </row>
    <row r="12" spans="1:11">
      <c r="A12" s="56" t="s">
        <v>67</v>
      </c>
      <c r="B12" s="69" t="s">
        <v>64</v>
      </c>
      <c r="C12" s="69" t="s">
        <v>65</v>
      </c>
      <c r="D12" s="70"/>
      <c r="E12" s="57" t="s">
        <v>66</v>
      </c>
      <c r="F12" s="69" t="s">
        <v>64</v>
      </c>
      <c r="G12" s="69" t="s">
        <v>65</v>
      </c>
      <c r="H12" s="69"/>
      <c r="I12" s="57" t="s">
        <v>130</v>
      </c>
      <c r="J12" s="69" t="s">
        <v>64</v>
      </c>
      <c r="K12" s="74" t="s">
        <v>65</v>
      </c>
    </row>
    <row r="13" spans="1:11">
      <c r="A13" s="56" t="s">
        <v>68</v>
      </c>
      <c r="B13" s="69" t="s">
        <v>64</v>
      </c>
      <c r="C13" s="69" t="s">
        <v>65</v>
      </c>
      <c r="D13" s="70"/>
      <c r="E13" s="57" t="s">
        <v>69</v>
      </c>
      <c r="F13" s="69" t="s">
        <v>64</v>
      </c>
      <c r="G13" s="69" t="s">
        <v>65</v>
      </c>
      <c r="H13" s="69"/>
      <c r="I13" s="57" t="s">
        <v>131</v>
      </c>
      <c r="J13" s="69" t="s">
        <v>64</v>
      </c>
      <c r="K13" s="74" t="s">
        <v>65</v>
      </c>
    </row>
    <row r="14" spans="1:11">
      <c r="A14" s="61" t="s">
        <v>132</v>
      </c>
      <c r="B14" s="64" t="s">
        <v>64</v>
      </c>
      <c r="C14" s="64" t="s">
        <v>65</v>
      </c>
      <c r="D14" s="63"/>
      <c r="E14" s="62" t="s">
        <v>133</v>
      </c>
      <c r="F14" s="64" t="s">
        <v>64</v>
      </c>
      <c r="G14" s="64" t="s">
        <v>65</v>
      </c>
      <c r="H14" s="64"/>
      <c r="I14" s="62" t="s">
        <v>134</v>
      </c>
      <c r="J14" s="64" t="s">
        <v>64</v>
      </c>
      <c r="K14" s="75" t="s">
        <v>65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160" t="s">
        <v>135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</row>
    <row r="17" spans="1:11">
      <c r="A17" s="127" t="s">
        <v>136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6"/>
    </row>
    <row r="18" spans="1:11">
      <c r="A18" s="127" t="s">
        <v>137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6"/>
    </row>
    <row r="19" spans="1:11">
      <c r="A19" s="163" t="s">
        <v>265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spans="1:11">
      <c r="A20" s="146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46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46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27" t="s">
        <v>76</v>
      </c>
      <c r="B24" s="125"/>
      <c r="C24" s="69" t="s">
        <v>57</v>
      </c>
      <c r="D24" s="69" t="s">
        <v>58</v>
      </c>
      <c r="E24" s="140"/>
      <c r="F24" s="140"/>
      <c r="G24" s="140"/>
      <c r="H24" s="140"/>
      <c r="I24" s="140"/>
      <c r="J24" s="140"/>
      <c r="K24" s="156"/>
    </row>
    <row r="25" spans="1:11">
      <c r="A25" s="72" t="s">
        <v>138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139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43" t="s">
        <v>140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>
      <c r="A29" s="143" t="s">
        <v>141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pans="1:11" ht="23.1" customHeight="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pans="1:11" ht="23.1" customHeight="1">
      <c r="A34" s="146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spans="1:11" ht="23.1" customHeight="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spans="1:11" ht="23.1" customHeight="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6"/>
    </row>
    <row r="37" spans="1:11" ht="18.75" customHeight="1">
      <c r="A37" s="137" t="s">
        <v>142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9"/>
    </row>
    <row r="38" spans="1:11" ht="18.75" customHeight="1">
      <c r="A38" s="127" t="s">
        <v>143</v>
      </c>
      <c r="B38" s="125"/>
      <c r="C38" s="125"/>
      <c r="D38" s="140" t="s">
        <v>144</v>
      </c>
      <c r="E38" s="140"/>
      <c r="F38" s="141" t="s">
        <v>145</v>
      </c>
      <c r="G38" s="142"/>
      <c r="H38" s="125" t="s">
        <v>146</v>
      </c>
      <c r="I38" s="125"/>
      <c r="J38" s="125" t="s">
        <v>147</v>
      </c>
      <c r="K38" s="126"/>
    </row>
    <row r="39" spans="1:11" ht="18.75" customHeight="1">
      <c r="A39" s="58" t="s">
        <v>77</v>
      </c>
      <c r="B39" s="125" t="s">
        <v>148</v>
      </c>
      <c r="C39" s="125"/>
      <c r="D39" s="125"/>
      <c r="E39" s="125"/>
      <c r="F39" s="125"/>
      <c r="G39" s="125"/>
      <c r="H39" s="125"/>
      <c r="I39" s="125"/>
      <c r="J39" s="125"/>
      <c r="K39" s="126"/>
    </row>
    <row r="40" spans="1:11" ht="30.95" customHeight="1">
      <c r="A40" s="127"/>
      <c r="B40" s="125"/>
      <c r="C40" s="125"/>
      <c r="D40" s="125"/>
      <c r="E40" s="125"/>
      <c r="F40" s="125"/>
      <c r="G40" s="125"/>
      <c r="H40" s="125"/>
      <c r="I40" s="125"/>
      <c r="J40" s="125"/>
      <c r="K40" s="126"/>
    </row>
    <row r="41" spans="1:11" ht="18.75" customHeight="1">
      <c r="A41" s="127"/>
      <c r="B41" s="125"/>
      <c r="C41" s="125"/>
      <c r="D41" s="125"/>
      <c r="E41" s="125"/>
      <c r="F41" s="125"/>
      <c r="G41" s="125"/>
      <c r="H41" s="125"/>
      <c r="I41" s="125"/>
      <c r="J41" s="125"/>
      <c r="K41" s="126"/>
    </row>
    <row r="42" spans="1:11" ht="32.1" customHeight="1">
      <c r="A42" s="61" t="s">
        <v>78</v>
      </c>
      <c r="B42" s="128" t="s">
        <v>149</v>
      </c>
      <c r="C42" s="128"/>
      <c r="D42" s="62" t="s">
        <v>150</v>
      </c>
      <c r="E42" s="115" t="s">
        <v>256</v>
      </c>
      <c r="F42" s="62" t="s">
        <v>79</v>
      </c>
      <c r="G42" s="73">
        <v>45118</v>
      </c>
      <c r="H42" s="129" t="s">
        <v>80</v>
      </c>
      <c r="I42" s="129"/>
      <c r="J42" s="128" t="s">
        <v>81</v>
      </c>
      <c r="K42" s="13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"/>
  <sheetViews>
    <sheetView workbookViewId="0">
      <selection activeCell="P10" sqref="P10"/>
    </sheetView>
  </sheetViews>
  <sheetFormatPr defaultColWidth="9" defaultRowHeight="26.1" customHeight="1"/>
  <cols>
    <col min="1" max="1" width="12.875" style="35" customWidth="1"/>
    <col min="2" max="7" width="9.375" style="35" customWidth="1"/>
    <col min="8" max="8" width="1.375" style="35" customWidth="1"/>
    <col min="9" max="14" width="9.5" style="35" customWidth="1"/>
    <col min="15" max="16384" width="9" style="35"/>
  </cols>
  <sheetData>
    <row r="1" spans="1:14" ht="18.75" customHeight="1">
      <c r="A1" s="184" t="s">
        <v>82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29.1" customHeight="1">
      <c r="A2" s="36" t="s">
        <v>55</v>
      </c>
      <c r="B2" s="186" t="s">
        <v>56</v>
      </c>
      <c r="C2" s="186"/>
      <c r="D2" s="37" t="s">
        <v>59</v>
      </c>
      <c r="E2" s="186" t="s">
        <v>60</v>
      </c>
      <c r="F2" s="186"/>
      <c r="G2" s="186"/>
      <c r="H2" s="191"/>
      <c r="I2" s="50" t="s">
        <v>53</v>
      </c>
      <c r="J2" s="186" t="s">
        <v>54</v>
      </c>
      <c r="K2" s="186"/>
      <c r="L2" s="186"/>
      <c r="M2" s="186"/>
      <c r="N2" s="187"/>
    </row>
    <row r="3" spans="1:14" ht="29.1" customHeight="1">
      <c r="A3" s="190" t="s">
        <v>83</v>
      </c>
      <c r="B3" s="188" t="s">
        <v>84</v>
      </c>
      <c r="C3" s="188"/>
      <c r="D3" s="188"/>
      <c r="E3" s="188"/>
      <c r="F3" s="188"/>
      <c r="G3" s="188"/>
      <c r="H3" s="192"/>
      <c r="I3" s="188" t="s">
        <v>85</v>
      </c>
      <c r="J3" s="188"/>
      <c r="K3" s="188"/>
      <c r="L3" s="188"/>
      <c r="M3" s="188"/>
      <c r="N3" s="189"/>
    </row>
    <row r="4" spans="1:14" ht="29.1" customHeight="1">
      <c r="A4" s="190"/>
      <c r="B4" s="38" t="s">
        <v>70</v>
      </c>
      <c r="C4" s="38" t="s">
        <v>71</v>
      </c>
      <c r="D4" s="38" t="s">
        <v>72</v>
      </c>
      <c r="E4" s="38" t="s">
        <v>73</v>
      </c>
      <c r="F4" s="38" t="s">
        <v>74</v>
      </c>
      <c r="G4" s="39" t="s">
        <v>75</v>
      </c>
      <c r="H4" s="192"/>
      <c r="I4" s="38" t="s">
        <v>70</v>
      </c>
      <c r="J4" s="38" t="s">
        <v>71</v>
      </c>
      <c r="K4" s="38" t="s">
        <v>72</v>
      </c>
      <c r="L4" s="38" t="s">
        <v>73</v>
      </c>
      <c r="M4" s="38" t="s">
        <v>74</v>
      </c>
      <c r="N4" s="38" t="s">
        <v>75</v>
      </c>
    </row>
    <row r="5" spans="1:14" ht="29.1" customHeight="1">
      <c r="A5" s="40" t="s">
        <v>86</v>
      </c>
      <c r="B5" s="38" t="s">
        <v>87</v>
      </c>
      <c r="C5" s="38" t="s">
        <v>88</v>
      </c>
      <c r="D5" s="41" t="s">
        <v>89</v>
      </c>
      <c r="E5" s="41" t="s">
        <v>90</v>
      </c>
      <c r="F5" s="38" t="s">
        <v>91</v>
      </c>
      <c r="G5" s="38" t="s">
        <v>92</v>
      </c>
      <c r="H5" s="192"/>
      <c r="I5" s="113" t="s">
        <v>239</v>
      </c>
      <c r="J5" s="113" t="s">
        <v>239</v>
      </c>
      <c r="K5" s="113" t="s">
        <v>239</v>
      </c>
      <c r="L5" s="113" t="s">
        <v>239</v>
      </c>
      <c r="M5" s="113" t="s">
        <v>239</v>
      </c>
      <c r="N5" s="113" t="s">
        <v>239</v>
      </c>
    </row>
    <row r="6" spans="1:14" ht="24" customHeight="1">
      <c r="A6" s="42" t="s">
        <v>93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192"/>
      <c r="I6" s="116" t="s">
        <v>257</v>
      </c>
      <c r="J6" s="116" t="s">
        <v>250</v>
      </c>
      <c r="K6" s="114" t="s">
        <v>244</v>
      </c>
      <c r="L6" s="114" t="s">
        <v>240</v>
      </c>
      <c r="M6" s="114" t="s">
        <v>243</v>
      </c>
      <c r="N6" s="114" t="s">
        <v>249</v>
      </c>
    </row>
    <row r="7" spans="1:14" ht="24" customHeight="1">
      <c r="A7" s="42" t="s">
        <v>94</v>
      </c>
      <c r="B7" s="43">
        <f t="shared" ref="B7" si="1">C7-4</f>
        <v>74</v>
      </c>
      <c r="C7" s="43">
        <f t="shared" ref="C7" si="2">D7-4</f>
        <v>78</v>
      </c>
      <c r="D7" s="44">
        <v>82</v>
      </c>
      <c r="E7" s="43">
        <f t="shared" ref="E7:E8" si="3">D7+4</f>
        <v>86</v>
      </c>
      <c r="F7" s="43">
        <f t="shared" ref="F7" si="4">E7+5</f>
        <v>91</v>
      </c>
      <c r="G7" s="45">
        <f t="shared" ref="G7" si="5">F7+6</f>
        <v>97</v>
      </c>
      <c r="H7" s="192"/>
      <c r="I7" s="116" t="s">
        <v>241</v>
      </c>
      <c r="J7" s="116" t="s">
        <v>247</v>
      </c>
      <c r="K7" s="114" t="s">
        <v>247</v>
      </c>
      <c r="L7" s="114" t="s">
        <v>240</v>
      </c>
      <c r="M7" s="114" t="s">
        <v>240</v>
      </c>
      <c r="N7" s="114" t="s">
        <v>247</v>
      </c>
    </row>
    <row r="8" spans="1:14" ht="24" customHeight="1">
      <c r="A8" s="46" t="s">
        <v>95</v>
      </c>
      <c r="B8" s="47">
        <f>C8-3.6</f>
        <v>96.800000000000011</v>
      </c>
      <c r="C8" s="47">
        <f>D8-3.6</f>
        <v>100.4</v>
      </c>
      <c r="D8" s="48">
        <v>104</v>
      </c>
      <c r="E8" s="47">
        <f t="shared" si="3"/>
        <v>108</v>
      </c>
      <c r="F8" s="47">
        <f>E8+4</f>
        <v>112</v>
      </c>
      <c r="G8" s="49">
        <f>F8+4</f>
        <v>116</v>
      </c>
      <c r="H8" s="192"/>
      <c r="I8" s="116" t="s">
        <v>260</v>
      </c>
      <c r="J8" s="116" t="s">
        <v>263</v>
      </c>
      <c r="K8" s="114" t="s">
        <v>241</v>
      </c>
      <c r="L8" s="114" t="s">
        <v>241</v>
      </c>
      <c r="M8" s="114" t="s">
        <v>253</v>
      </c>
      <c r="N8" s="114" t="s">
        <v>241</v>
      </c>
    </row>
    <row r="9" spans="1:14" ht="24" customHeight="1">
      <c r="A9" s="46" t="s">
        <v>96</v>
      </c>
      <c r="B9" s="47">
        <f>C9-1.15</f>
        <v>30.200000000000003</v>
      </c>
      <c r="C9" s="47">
        <f>D9-1.15</f>
        <v>31.35</v>
      </c>
      <c r="D9" s="48">
        <v>32.5</v>
      </c>
      <c r="E9" s="47">
        <f t="shared" ref="E9:G9" si="6">D9+1.3</f>
        <v>33.799999999999997</v>
      </c>
      <c r="F9" s="47">
        <f t="shared" si="6"/>
        <v>35.099999999999994</v>
      </c>
      <c r="G9" s="49">
        <f t="shared" si="6"/>
        <v>36.399999999999991</v>
      </c>
      <c r="H9" s="192"/>
      <c r="I9" s="116" t="s">
        <v>246</v>
      </c>
      <c r="J9" s="116" t="s">
        <v>250</v>
      </c>
      <c r="K9" s="114" t="s">
        <v>246</v>
      </c>
      <c r="L9" s="114" t="s">
        <v>242</v>
      </c>
      <c r="M9" s="114" t="s">
        <v>254</v>
      </c>
      <c r="N9" s="114" t="s">
        <v>250</v>
      </c>
    </row>
    <row r="10" spans="1:14" ht="24" customHeight="1">
      <c r="A10" s="46" t="s">
        <v>97</v>
      </c>
      <c r="B10" s="47">
        <f>C10-0.7</f>
        <v>21.1</v>
      </c>
      <c r="C10" s="47">
        <f>D10-0.7</f>
        <v>21.8</v>
      </c>
      <c r="D10" s="48">
        <v>22.5</v>
      </c>
      <c r="E10" s="47">
        <f>D10+0.7</f>
        <v>23.2</v>
      </c>
      <c r="F10" s="47">
        <f>E10+0.7</f>
        <v>23.9</v>
      </c>
      <c r="G10" s="49">
        <f>F10+0.9</f>
        <v>24.799999999999997</v>
      </c>
      <c r="H10" s="192"/>
      <c r="I10" s="116" t="s">
        <v>261</v>
      </c>
      <c r="J10" s="116" t="s">
        <v>262</v>
      </c>
      <c r="K10" s="114" t="s">
        <v>247</v>
      </c>
      <c r="L10" s="114" t="s">
        <v>243</v>
      </c>
      <c r="M10" s="114" t="s">
        <v>255</v>
      </c>
      <c r="N10" s="114" t="s">
        <v>249</v>
      </c>
    </row>
    <row r="11" spans="1:14" ht="24" customHeight="1">
      <c r="A11" s="46" t="s">
        <v>98</v>
      </c>
      <c r="B11" s="47">
        <f>C11-0.5</f>
        <v>17.5</v>
      </c>
      <c r="C11" s="47">
        <f>D11-0.5</f>
        <v>18</v>
      </c>
      <c r="D11" s="48">
        <v>18.5</v>
      </c>
      <c r="E11" s="47">
        <f>D11+0.5</f>
        <v>19</v>
      </c>
      <c r="F11" s="47">
        <f>E11+0.5</f>
        <v>19.5</v>
      </c>
      <c r="G11" s="49">
        <f>F11+0.7</f>
        <v>20.2</v>
      </c>
      <c r="H11" s="192"/>
      <c r="I11" s="116" t="s">
        <v>244</v>
      </c>
      <c r="J11" s="116" t="s">
        <v>240</v>
      </c>
      <c r="K11" s="114" t="s">
        <v>244</v>
      </c>
      <c r="L11" s="114" t="s">
        <v>244</v>
      </c>
      <c r="M11" s="114" t="s">
        <v>240</v>
      </c>
      <c r="N11" s="114" t="s">
        <v>240</v>
      </c>
    </row>
    <row r="12" spans="1:14" ht="24" customHeight="1">
      <c r="A12" s="46" t="s">
        <v>99</v>
      </c>
      <c r="B12" s="47">
        <f>C12-0.7</f>
        <v>27.7</v>
      </c>
      <c r="C12" s="47">
        <f>D12-0.6</f>
        <v>28.4</v>
      </c>
      <c r="D12" s="48">
        <v>29</v>
      </c>
      <c r="E12" s="47">
        <f>D12+0.6</f>
        <v>29.6</v>
      </c>
      <c r="F12" s="47">
        <f>E12+0.7</f>
        <v>30.3</v>
      </c>
      <c r="G12" s="49">
        <f>F12+0.6</f>
        <v>30.900000000000002</v>
      </c>
      <c r="H12" s="192"/>
      <c r="I12" s="116" t="s">
        <v>258</v>
      </c>
      <c r="J12" s="116" t="s">
        <v>240</v>
      </c>
      <c r="K12" s="114" t="s">
        <v>247</v>
      </c>
      <c r="L12" s="114" t="s">
        <v>245</v>
      </c>
      <c r="M12" s="114" t="s">
        <v>251</v>
      </c>
      <c r="N12" s="114" t="s">
        <v>251</v>
      </c>
    </row>
    <row r="13" spans="1:14" ht="24" customHeight="1">
      <c r="A13" s="46" t="s">
        <v>100</v>
      </c>
      <c r="B13" s="47">
        <f>C13-0.9</f>
        <v>40.700000000000003</v>
      </c>
      <c r="C13" s="47">
        <f>D13-0.9</f>
        <v>41.6</v>
      </c>
      <c r="D13" s="48">
        <v>42.5</v>
      </c>
      <c r="E13" s="47">
        <f t="shared" ref="E13:G13" si="7">D13+1.1</f>
        <v>43.6</v>
      </c>
      <c r="F13" s="47">
        <f t="shared" si="7"/>
        <v>44.7</v>
      </c>
      <c r="G13" s="49">
        <f t="shared" si="7"/>
        <v>45.800000000000004</v>
      </c>
      <c r="H13" s="192"/>
      <c r="I13" s="116" t="s">
        <v>259</v>
      </c>
      <c r="J13" s="116" t="s">
        <v>254</v>
      </c>
      <c r="K13" s="114" t="s">
        <v>248</v>
      </c>
      <c r="L13" s="114" t="s">
        <v>245</v>
      </c>
      <c r="M13" s="114" t="s">
        <v>243</v>
      </c>
      <c r="N13" s="114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3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9" sqref="H9"/>
    </sheetView>
  </sheetViews>
  <sheetFormatPr defaultColWidth="9" defaultRowHeight="14.25"/>
  <cols>
    <col min="1" max="1" width="7" customWidth="1"/>
    <col min="2" max="2" width="12.125" style="29" customWidth="1"/>
    <col min="3" max="3" width="12.875" style="29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193" t="s">
        <v>151</v>
      </c>
      <c r="B1" s="193"/>
      <c r="C1" s="193"/>
      <c r="D1" s="194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s="1" customFormat="1" ht="16.5">
      <c r="A2" s="207" t="s">
        <v>152</v>
      </c>
      <c r="B2" s="208" t="s">
        <v>153</v>
      </c>
      <c r="C2" s="208" t="s">
        <v>154</v>
      </c>
      <c r="D2" s="210" t="s">
        <v>155</v>
      </c>
      <c r="E2" s="208" t="s">
        <v>156</v>
      </c>
      <c r="F2" s="208" t="s">
        <v>157</v>
      </c>
      <c r="G2" s="208" t="s">
        <v>158</v>
      </c>
      <c r="H2" s="208" t="s">
        <v>159</v>
      </c>
      <c r="I2" s="3" t="s">
        <v>160</v>
      </c>
      <c r="J2" s="3" t="s">
        <v>161</v>
      </c>
      <c r="K2" s="3" t="s">
        <v>162</v>
      </c>
      <c r="L2" s="3" t="s">
        <v>163</v>
      </c>
      <c r="M2" s="3" t="s">
        <v>164</v>
      </c>
      <c r="N2" s="208" t="s">
        <v>165</v>
      </c>
      <c r="O2" s="208" t="s">
        <v>166</v>
      </c>
    </row>
    <row r="3" spans="1:15" s="1" customFormat="1" ht="16.5">
      <c r="A3" s="207"/>
      <c r="B3" s="209"/>
      <c r="C3" s="209"/>
      <c r="D3" s="211"/>
      <c r="E3" s="209"/>
      <c r="F3" s="209"/>
      <c r="G3" s="209"/>
      <c r="H3" s="209"/>
      <c r="I3" s="3" t="s">
        <v>167</v>
      </c>
      <c r="J3" s="3" t="s">
        <v>167</v>
      </c>
      <c r="K3" s="3" t="s">
        <v>167</v>
      </c>
      <c r="L3" s="3" t="s">
        <v>167</v>
      </c>
      <c r="M3" s="3" t="s">
        <v>167</v>
      </c>
      <c r="N3" s="209"/>
      <c r="O3" s="209"/>
    </row>
    <row r="4" spans="1:15" ht="21">
      <c r="A4" s="5">
        <v>1</v>
      </c>
      <c r="B4" s="13" t="s">
        <v>168</v>
      </c>
      <c r="C4" s="100" t="s">
        <v>169</v>
      </c>
      <c r="D4" s="101" t="s">
        <v>170</v>
      </c>
      <c r="E4" s="102" t="s">
        <v>56</v>
      </c>
      <c r="F4" s="103" t="s">
        <v>171</v>
      </c>
      <c r="G4" s="6" t="s">
        <v>57</v>
      </c>
      <c r="H4" s="6" t="s">
        <v>57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172</v>
      </c>
    </row>
    <row r="5" spans="1:15" ht="21">
      <c r="A5" s="5">
        <v>2</v>
      </c>
      <c r="B5" s="7">
        <v>112</v>
      </c>
      <c r="C5" s="104" t="s">
        <v>169</v>
      </c>
      <c r="D5" s="105" t="s">
        <v>173</v>
      </c>
      <c r="E5" s="106" t="s">
        <v>56</v>
      </c>
      <c r="F5" s="103" t="s">
        <v>171</v>
      </c>
      <c r="G5" s="6" t="s">
        <v>57</v>
      </c>
      <c r="H5" s="6" t="s">
        <v>57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172</v>
      </c>
    </row>
    <row r="6" spans="1:15">
      <c r="A6" s="5"/>
      <c r="B6" s="6"/>
      <c r="C6" s="30"/>
      <c r="D6" s="23"/>
      <c r="E6" s="6"/>
      <c r="F6" s="31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30"/>
      <c r="D7" s="23"/>
      <c r="E7" s="6"/>
      <c r="F7" s="32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33"/>
      <c r="E8" s="6"/>
      <c r="F8" s="3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25"/>
      <c r="C9" s="25"/>
      <c r="D9" s="34"/>
      <c r="E9" s="25"/>
      <c r="F9" s="30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195" t="s">
        <v>174</v>
      </c>
      <c r="B12" s="196"/>
      <c r="C12" s="196"/>
      <c r="D12" s="197"/>
      <c r="E12" s="198"/>
      <c r="F12" s="199"/>
      <c r="G12" s="199"/>
      <c r="H12" s="199"/>
      <c r="I12" s="200"/>
      <c r="J12" s="195" t="s">
        <v>175</v>
      </c>
      <c r="K12" s="201"/>
      <c r="L12" s="201"/>
      <c r="M12" s="202"/>
      <c r="N12" s="10"/>
      <c r="O12" s="11"/>
    </row>
    <row r="13" spans="1:15" ht="16.5">
      <c r="A13" s="203" t="s">
        <v>176</v>
      </c>
      <c r="B13" s="204"/>
      <c r="C13" s="204"/>
      <c r="D13" s="205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193" t="s">
        <v>177</v>
      </c>
      <c r="B1" s="193"/>
      <c r="C1" s="193"/>
      <c r="D1" s="193"/>
      <c r="E1" s="194"/>
      <c r="F1" s="193"/>
      <c r="G1" s="193"/>
      <c r="H1" s="193"/>
      <c r="I1" s="193"/>
      <c r="J1" s="193"/>
      <c r="K1" s="193"/>
      <c r="L1" s="193"/>
      <c r="M1" s="193"/>
    </row>
    <row r="2" spans="1:13" s="1" customFormat="1" ht="16.5">
      <c r="A2" s="207" t="s">
        <v>152</v>
      </c>
      <c r="B2" s="208" t="s">
        <v>157</v>
      </c>
      <c r="C2" s="208" t="s">
        <v>153</v>
      </c>
      <c r="D2" s="208" t="s">
        <v>154</v>
      </c>
      <c r="E2" s="210" t="s">
        <v>155</v>
      </c>
      <c r="F2" s="208" t="s">
        <v>156</v>
      </c>
      <c r="G2" s="207" t="s">
        <v>178</v>
      </c>
      <c r="H2" s="207"/>
      <c r="I2" s="207" t="s">
        <v>179</v>
      </c>
      <c r="J2" s="207"/>
      <c r="K2" s="213" t="s">
        <v>180</v>
      </c>
      <c r="L2" s="215" t="s">
        <v>181</v>
      </c>
      <c r="M2" s="217" t="s">
        <v>182</v>
      </c>
    </row>
    <row r="3" spans="1:13" s="1" customFormat="1" ht="16.5">
      <c r="A3" s="207"/>
      <c r="B3" s="209"/>
      <c r="C3" s="209"/>
      <c r="D3" s="209"/>
      <c r="E3" s="211"/>
      <c r="F3" s="209"/>
      <c r="G3" s="3" t="s">
        <v>183</v>
      </c>
      <c r="H3" s="3" t="s">
        <v>184</v>
      </c>
      <c r="I3" s="3" t="s">
        <v>183</v>
      </c>
      <c r="J3" s="3" t="s">
        <v>184</v>
      </c>
      <c r="K3" s="214"/>
      <c r="L3" s="216"/>
      <c r="M3" s="218"/>
    </row>
    <row r="4" spans="1:13">
      <c r="A4" s="5">
        <v>1</v>
      </c>
      <c r="B4" s="103" t="s">
        <v>171</v>
      </c>
      <c r="C4" s="13" t="s">
        <v>168</v>
      </c>
      <c r="D4" s="100" t="s">
        <v>169</v>
      </c>
      <c r="E4" s="101" t="s">
        <v>170</v>
      </c>
      <c r="F4" s="102" t="s">
        <v>56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185</v>
      </c>
      <c r="M4" s="6" t="s">
        <v>172</v>
      </c>
    </row>
    <row r="5" spans="1:13">
      <c r="A5" s="5">
        <v>2</v>
      </c>
      <c r="B5" s="103" t="s">
        <v>171</v>
      </c>
      <c r="C5" s="7">
        <v>112</v>
      </c>
      <c r="D5" s="104" t="s">
        <v>169</v>
      </c>
      <c r="E5" s="105" t="s">
        <v>173</v>
      </c>
      <c r="F5" s="106" t="s">
        <v>56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185</v>
      </c>
      <c r="M5" s="6" t="s">
        <v>172</v>
      </c>
    </row>
    <row r="6" spans="1:13">
      <c r="A6" s="5"/>
      <c r="B6" s="12"/>
      <c r="C6" s="6"/>
      <c r="D6" s="6"/>
      <c r="E6" s="14"/>
      <c r="F6" s="6"/>
      <c r="G6" s="6"/>
      <c r="H6" s="6"/>
      <c r="I6" s="6"/>
      <c r="J6" s="6"/>
      <c r="K6" s="6"/>
      <c r="L6" s="6"/>
      <c r="M6" s="6"/>
    </row>
    <row r="7" spans="1:13">
      <c r="A7" s="5"/>
      <c r="B7" s="12"/>
      <c r="C7" s="6"/>
      <c r="D7" s="6"/>
      <c r="E7" s="14"/>
      <c r="F7" s="6"/>
      <c r="G7" s="6"/>
      <c r="H7" s="6"/>
      <c r="I7" s="6"/>
      <c r="J7" s="6"/>
      <c r="K7" s="6"/>
      <c r="L7" s="6"/>
      <c r="M7" s="6"/>
    </row>
    <row r="8" spans="1:13">
      <c r="A8" s="5"/>
      <c r="B8" s="28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8"/>
      <c r="C9" s="6"/>
      <c r="D9" s="6"/>
      <c r="E9" s="26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7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7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195" t="s">
        <v>174</v>
      </c>
      <c r="B12" s="201"/>
      <c r="C12" s="201"/>
      <c r="D12" s="201"/>
      <c r="E12" s="197"/>
      <c r="F12" s="198"/>
      <c r="G12" s="200"/>
      <c r="H12" s="195" t="s">
        <v>186</v>
      </c>
      <c r="I12" s="201"/>
      <c r="J12" s="201"/>
      <c r="K12" s="202"/>
      <c r="L12" s="219"/>
      <c r="M12" s="220"/>
    </row>
    <row r="13" spans="1:13" ht="16.5">
      <c r="A13" s="212" t="s">
        <v>187</v>
      </c>
      <c r="B13" s="212"/>
      <c r="C13" s="206"/>
      <c r="D13" s="206"/>
      <c r="E13" s="205"/>
      <c r="F13" s="206"/>
      <c r="G13" s="206"/>
      <c r="H13" s="206"/>
      <c r="I13" s="206"/>
      <c r="J13" s="206"/>
      <c r="K13" s="206"/>
      <c r="L13" s="206"/>
      <c r="M13" s="20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8" sqref="E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193" t="s">
        <v>188</v>
      </c>
      <c r="B1" s="193"/>
      <c r="C1" s="193"/>
      <c r="D1" s="193"/>
      <c r="E1" s="194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3" s="1" customFormat="1" ht="15.95" customHeight="1">
      <c r="A2" s="208" t="s">
        <v>189</v>
      </c>
      <c r="B2" s="208" t="s">
        <v>157</v>
      </c>
      <c r="C2" s="208" t="s">
        <v>153</v>
      </c>
      <c r="D2" s="208" t="s">
        <v>154</v>
      </c>
      <c r="E2" s="210" t="s">
        <v>155</v>
      </c>
      <c r="F2" s="208" t="s">
        <v>156</v>
      </c>
      <c r="G2" s="229" t="s">
        <v>190</v>
      </c>
      <c r="H2" s="230"/>
      <c r="I2" s="231"/>
      <c r="J2" s="229" t="s">
        <v>191</v>
      </c>
      <c r="K2" s="230"/>
      <c r="L2" s="231"/>
      <c r="M2" s="229" t="s">
        <v>192</v>
      </c>
      <c r="N2" s="230"/>
      <c r="O2" s="231"/>
      <c r="P2" s="229" t="s">
        <v>193</v>
      </c>
      <c r="Q2" s="230"/>
      <c r="R2" s="231"/>
      <c r="S2" s="230" t="s">
        <v>194</v>
      </c>
      <c r="T2" s="230"/>
      <c r="U2" s="231"/>
      <c r="V2" s="233" t="s">
        <v>195</v>
      </c>
      <c r="W2" s="233" t="s">
        <v>166</v>
      </c>
    </row>
    <row r="3" spans="1:23" s="1" customFormat="1" ht="16.5">
      <c r="A3" s="209"/>
      <c r="B3" s="223"/>
      <c r="C3" s="223"/>
      <c r="D3" s="223"/>
      <c r="E3" s="232"/>
      <c r="F3" s="223"/>
      <c r="G3" s="3" t="s">
        <v>196</v>
      </c>
      <c r="H3" s="3" t="s">
        <v>59</v>
      </c>
      <c r="I3" s="3" t="s">
        <v>157</v>
      </c>
      <c r="J3" s="3" t="s">
        <v>196</v>
      </c>
      <c r="K3" s="3" t="s">
        <v>59</v>
      </c>
      <c r="L3" s="3" t="s">
        <v>157</v>
      </c>
      <c r="M3" s="3" t="s">
        <v>196</v>
      </c>
      <c r="N3" s="3" t="s">
        <v>59</v>
      </c>
      <c r="O3" s="3" t="s">
        <v>157</v>
      </c>
      <c r="P3" s="3" t="s">
        <v>196</v>
      </c>
      <c r="Q3" s="3" t="s">
        <v>59</v>
      </c>
      <c r="R3" s="3" t="s">
        <v>157</v>
      </c>
      <c r="S3" s="3" t="s">
        <v>196</v>
      </c>
      <c r="T3" s="3" t="s">
        <v>59</v>
      </c>
      <c r="U3" s="3" t="s">
        <v>157</v>
      </c>
      <c r="V3" s="234"/>
      <c r="W3" s="234"/>
    </row>
    <row r="4" spans="1:23" ht="27">
      <c r="A4" s="226" t="s">
        <v>197</v>
      </c>
      <c r="B4" s="103" t="s">
        <v>171</v>
      </c>
      <c r="C4" s="13" t="s">
        <v>168</v>
      </c>
      <c r="D4" s="100" t="s">
        <v>169</v>
      </c>
      <c r="E4" s="101" t="s">
        <v>170</v>
      </c>
      <c r="F4" s="102" t="s">
        <v>56</v>
      </c>
      <c r="G4" s="107" t="s">
        <v>198</v>
      </c>
      <c r="H4" s="107" t="s">
        <v>199</v>
      </c>
      <c r="I4" s="103" t="s">
        <v>200</v>
      </c>
      <c r="J4" s="108" t="s">
        <v>201</v>
      </c>
      <c r="K4" s="103" t="s">
        <v>202</v>
      </c>
      <c r="L4" s="108" t="s">
        <v>203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227"/>
      <c r="B5" s="103" t="s">
        <v>171</v>
      </c>
      <c r="C5" s="7">
        <v>112</v>
      </c>
      <c r="D5" s="104" t="s">
        <v>169</v>
      </c>
      <c r="E5" s="105" t="s">
        <v>173</v>
      </c>
      <c r="F5" s="106" t="s">
        <v>56</v>
      </c>
      <c r="G5" s="229" t="s">
        <v>204</v>
      </c>
      <c r="H5" s="230"/>
      <c r="I5" s="231"/>
      <c r="J5" s="229" t="s">
        <v>205</v>
      </c>
      <c r="K5" s="230"/>
      <c r="L5" s="231"/>
      <c r="M5" s="229" t="s">
        <v>206</v>
      </c>
      <c r="N5" s="230"/>
      <c r="O5" s="231"/>
      <c r="P5" s="229" t="s">
        <v>207</v>
      </c>
      <c r="Q5" s="230"/>
      <c r="R5" s="231"/>
      <c r="S5" s="230" t="s">
        <v>208</v>
      </c>
      <c r="T5" s="230"/>
      <c r="U5" s="231"/>
      <c r="V5" s="6"/>
      <c r="W5" s="6"/>
    </row>
    <row r="6" spans="1:23" ht="16.5">
      <c r="A6" s="227"/>
      <c r="B6" s="12"/>
      <c r="C6" s="6"/>
      <c r="D6" s="6"/>
      <c r="E6" s="14"/>
      <c r="F6" s="6"/>
      <c r="G6" s="3" t="s">
        <v>196</v>
      </c>
      <c r="H6" s="3" t="s">
        <v>59</v>
      </c>
      <c r="I6" s="3" t="s">
        <v>157</v>
      </c>
      <c r="J6" s="3" t="s">
        <v>196</v>
      </c>
      <c r="K6" s="3" t="s">
        <v>59</v>
      </c>
      <c r="L6" s="3" t="s">
        <v>157</v>
      </c>
      <c r="M6" s="3" t="s">
        <v>196</v>
      </c>
      <c r="N6" s="3" t="s">
        <v>59</v>
      </c>
      <c r="O6" s="3" t="s">
        <v>157</v>
      </c>
      <c r="P6" s="3" t="s">
        <v>196</v>
      </c>
      <c r="Q6" s="3" t="s">
        <v>59</v>
      </c>
      <c r="R6" s="3" t="s">
        <v>157</v>
      </c>
      <c r="S6" s="3" t="s">
        <v>196</v>
      </c>
      <c r="T6" s="3" t="s">
        <v>59</v>
      </c>
      <c r="U6" s="3" t="s">
        <v>157</v>
      </c>
      <c r="V6" s="6"/>
      <c r="W6" s="6"/>
    </row>
    <row r="7" spans="1:23">
      <c r="A7" s="228"/>
      <c r="B7" s="12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224" t="s">
        <v>209</v>
      </c>
      <c r="B8" s="224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225"/>
      <c r="B9" s="225"/>
      <c r="C9" s="6"/>
      <c r="D9" s="6"/>
      <c r="E9" s="2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224" t="s">
        <v>210</v>
      </c>
      <c r="B10" s="224"/>
      <c r="C10" s="224"/>
      <c r="D10" s="224"/>
      <c r="E10" s="221"/>
      <c r="F10" s="22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225"/>
      <c r="B11" s="225"/>
      <c r="C11" s="225"/>
      <c r="D11" s="225"/>
      <c r="E11" s="222"/>
      <c r="F11" s="2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224" t="s">
        <v>211</v>
      </c>
      <c r="B12" s="224"/>
      <c r="C12" s="224"/>
      <c r="D12" s="224"/>
      <c r="E12" s="221"/>
      <c r="F12" s="22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25"/>
      <c r="B13" s="225"/>
      <c r="C13" s="225"/>
      <c r="D13" s="225"/>
      <c r="E13" s="222"/>
      <c r="F13" s="22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224" t="s">
        <v>212</v>
      </c>
      <c r="B14" s="224"/>
      <c r="C14" s="224"/>
      <c r="D14" s="224"/>
      <c r="E14" s="221"/>
      <c r="F14" s="22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225"/>
      <c r="B15" s="225"/>
      <c r="C15" s="225"/>
      <c r="D15" s="225"/>
      <c r="E15" s="222"/>
      <c r="F15" s="2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195" t="s">
        <v>174</v>
      </c>
      <c r="B17" s="201"/>
      <c r="C17" s="201"/>
      <c r="D17" s="201"/>
      <c r="E17" s="197"/>
      <c r="F17" s="198"/>
      <c r="G17" s="200"/>
      <c r="H17" s="21"/>
      <c r="I17" s="21"/>
      <c r="J17" s="195" t="s">
        <v>186</v>
      </c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2"/>
      <c r="V17" s="10"/>
      <c r="W17" s="11"/>
    </row>
    <row r="18" spans="1:23" ht="16.5">
      <c r="A18" s="203" t="s">
        <v>213</v>
      </c>
      <c r="B18" s="203"/>
      <c r="C18" s="206"/>
      <c r="D18" s="206"/>
      <c r="E18" s="205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193" t="s">
        <v>214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s="1" customFormat="1" ht="16.5">
      <c r="A2" s="17" t="s">
        <v>215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7" t="s">
        <v>216</v>
      </c>
      <c r="H2" s="17" t="s">
        <v>217</v>
      </c>
      <c r="I2" s="17" t="s">
        <v>218</v>
      </c>
      <c r="J2" s="17" t="s">
        <v>217</v>
      </c>
      <c r="K2" s="17" t="s">
        <v>219</v>
      </c>
      <c r="L2" s="17" t="s">
        <v>217</v>
      </c>
      <c r="M2" s="18" t="s">
        <v>195</v>
      </c>
      <c r="N2" s="18" t="s">
        <v>166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215</v>
      </c>
      <c r="B4" s="20" t="s">
        <v>220</v>
      </c>
      <c r="C4" s="20" t="s">
        <v>196</v>
      </c>
      <c r="D4" s="20" t="s">
        <v>155</v>
      </c>
      <c r="E4" s="18" t="s">
        <v>156</v>
      </c>
      <c r="F4" s="18" t="s">
        <v>157</v>
      </c>
      <c r="G4" s="17" t="s">
        <v>216</v>
      </c>
      <c r="H4" s="17" t="s">
        <v>217</v>
      </c>
      <c r="I4" s="17" t="s">
        <v>218</v>
      </c>
      <c r="J4" s="17" t="s">
        <v>217</v>
      </c>
      <c r="K4" s="17" t="s">
        <v>219</v>
      </c>
      <c r="L4" s="17" t="s">
        <v>217</v>
      </c>
      <c r="M4" s="18" t="s">
        <v>195</v>
      </c>
      <c r="N4" s="18" t="s">
        <v>166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195" t="s">
        <v>221</v>
      </c>
      <c r="B11" s="201"/>
      <c r="C11" s="201"/>
      <c r="D11" s="202"/>
      <c r="E11" s="198"/>
      <c r="F11" s="199"/>
      <c r="G11" s="200"/>
      <c r="H11" s="21"/>
      <c r="I11" s="195" t="s">
        <v>222</v>
      </c>
      <c r="J11" s="201"/>
      <c r="K11" s="201"/>
      <c r="L11" s="10"/>
      <c r="M11" s="10"/>
      <c r="N11" s="11"/>
    </row>
    <row r="12" spans="1:14" ht="16.5">
      <c r="A12" s="203" t="s">
        <v>223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6" sqref="G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193" t="s">
        <v>224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2" s="1" customFormat="1" ht="16.5">
      <c r="A2" s="3" t="s">
        <v>189</v>
      </c>
      <c r="B2" s="4" t="s">
        <v>157</v>
      </c>
      <c r="C2" s="4" t="s">
        <v>153</v>
      </c>
      <c r="D2" s="4" t="s">
        <v>154</v>
      </c>
      <c r="E2" s="4" t="s">
        <v>155</v>
      </c>
      <c r="F2" s="4" t="s">
        <v>156</v>
      </c>
      <c r="G2" s="3" t="s">
        <v>225</v>
      </c>
      <c r="H2" s="3" t="s">
        <v>226</v>
      </c>
      <c r="I2" s="3" t="s">
        <v>227</v>
      </c>
      <c r="J2" s="3" t="s">
        <v>228</v>
      </c>
      <c r="K2" s="4" t="s">
        <v>195</v>
      </c>
      <c r="L2" s="4" t="s">
        <v>166</v>
      </c>
    </row>
    <row r="3" spans="1:12" ht="27">
      <c r="A3" s="5"/>
      <c r="B3" s="108" t="s">
        <v>229</v>
      </c>
      <c r="C3" s="13" t="s">
        <v>168</v>
      </c>
      <c r="D3" s="100" t="s">
        <v>169</v>
      </c>
      <c r="E3" s="109" t="s">
        <v>230</v>
      </c>
      <c r="F3" s="102" t="s">
        <v>56</v>
      </c>
      <c r="G3" s="108" t="s">
        <v>231</v>
      </c>
      <c r="H3" s="110" t="s">
        <v>232</v>
      </c>
      <c r="I3" s="6"/>
      <c r="J3" s="6"/>
      <c r="K3" s="6"/>
      <c r="L3" s="6"/>
    </row>
    <row r="4" spans="1:12">
      <c r="A4" s="5"/>
      <c r="B4" s="5"/>
      <c r="C4" s="6"/>
      <c r="D4" s="6"/>
      <c r="E4" s="15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5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6"/>
      <c r="F6" s="6"/>
      <c r="G6" s="6"/>
      <c r="H6" s="6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195" t="s">
        <v>174</v>
      </c>
      <c r="B10" s="201"/>
      <c r="C10" s="201"/>
      <c r="D10" s="201"/>
      <c r="E10" s="202"/>
      <c r="F10" s="198"/>
      <c r="G10" s="200"/>
      <c r="H10" s="195" t="s">
        <v>186</v>
      </c>
      <c r="I10" s="201"/>
      <c r="J10" s="201"/>
      <c r="K10" s="10"/>
      <c r="L10" s="11"/>
    </row>
    <row r="11" spans="1:12" ht="16.5">
      <c r="A11" s="203" t="s">
        <v>233</v>
      </c>
      <c r="B11" s="203"/>
      <c r="C11" s="206"/>
      <c r="D11" s="206"/>
      <c r="E11" s="206"/>
      <c r="F11" s="206"/>
      <c r="G11" s="206"/>
      <c r="H11" s="206"/>
      <c r="I11" s="206"/>
      <c r="J11" s="206"/>
      <c r="K11" s="206"/>
      <c r="L11" s="206"/>
    </row>
  </sheetData>
  <mergeCells count="5">
    <mergeCell ref="A1:J1"/>
    <mergeCell ref="A10:E10"/>
    <mergeCell ref="F10:G10"/>
    <mergeCell ref="H10:J10"/>
    <mergeCell ref="A11:L11"/>
  </mergeCells>
  <phoneticPr fontId="3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2023-07-12T01:04:56Z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