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优溢23FW\QACCAL93210\7-5尾期\"/>
    </mc:Choice>
  </mc:AlternateContent>
  <xr:revisionPtr revIDLastSave="0" documentId="13_ncr:1_{8217DE51-914E-4426-91EE-541C3B72FC33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8" i="7"/>
  <c r="N7" i="7"/>
  <c r="N6" i="7"/>
  <c r="N5" i="7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<sst xmlns="http://schemas.openxmlformats.org/spreadsheetml/2006/main" count="898" uniqueCount="361">
  <si>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</si>
  <si>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</si>
  <si>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</si>
  <si>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</si>
  <si>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</si>
  <si>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</si>
  <si>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</si>
  <si>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</si>
  <si>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</si>
  <si>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</si>
  <si>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</si>
  <si>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</si>
  <si>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</si>
  <si>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</si>
  <si>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</si>
  <si>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</si>
  <si>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</si>
  <si>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</si>
  <si>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</si>
  <si>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</si>
  <si>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</si>
  <si>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</si>
  <si>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</si>
  <si>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</si>
  <si>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</si>
  <si>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</si>
  <si>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</si>
  <si>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</si>
  <si>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</si>
  <si>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</si>
  <si>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</si>
  <si>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</si>
  <si>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</si>
  <si>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</si>
  <si>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</si>
  <si>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</si>
  <si>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</si>
  <si>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</si>
  <si>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</si>
  <si>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</si>
  <si>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</si>
  <si>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</si>
  <si>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</si>
  <si>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</si>
  <si>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</si>
  <si>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</si>
  <si>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</si>
  <si>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</si>
  <si>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</si>
  <si>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</si>
  <si>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</si>
  <si>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</si>
  <si>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</si>
  <si>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</si>
  <si>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</si>
  <si>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</si>
  <si>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</si>
  <si>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</si>
  <si>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</si>
  <si>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</si>
  <si>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</si>
  <si>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</si>
  <si>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QACCAL93210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</si>
  <si>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</si>
  <si>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</si>
  <si>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</si>
  <si>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</si>
  <si>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</si>
  <si>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</si>
  <si>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</si>
  <si>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</si>
  <si>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</si>
  <si>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</si>
  <si>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</si>
  <si>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</si>
  <si>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</si>
  <si>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</si>
  <si>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</si>
  <si>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</si>
  <si>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</si>
  <si>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</si>
  <si>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</si>
  <si>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</si>
  <si>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</si>
  <si>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</si>
  <si>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</si>
  <si>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</si>
  <si>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</si>
  <si>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</si>
  <si>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</si>
  <si>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</si>
  <si>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</si>
  <si>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</si>
  <si>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</si>
  <si>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</si>
  <si>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</si>
  <si>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</si>
  <si>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</si>
  <si>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</si>
  <si>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</si>
  <si>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</si>
  <si>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</si>
  <si>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</si>
  <si>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</si>
  <si>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</si>
  <si>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</si>
  <si>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</si>
  <si>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</si>
  <si>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</si>
  <si>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</si>
  <si>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</si>
  <si>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水手蓝</t>
  </si>
  <si>
    <t>矿石绿</t>
  </si>
  <si>
    <t>暖卡其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</si>
  <si>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</si>
  <si>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矿石绿2件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</si>
  <si>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</si>
  <si>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</si>
  <si>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</si>
  <si>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</si>
  <si>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</si>
  <si>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1、前中拉链起拱，不顺直，拉链带外露大小步一致</t>
  </si>
  <si>
    <t>2、领形不圆领，压领线大小不一致，领胃两边有长短</t>
  </si>
  <si>
    <t>3、冚袖口橡筋不顺直，脚口橡筋容位不均匀，</t>
  </si>
  <si>
    <t>4、贴袋居中，有高低，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</si>
  <si>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</si>
  <si>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</si>
  <si>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</si>
  <si>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</si>
  <si>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</si>
  <si>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</si>
  <si>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</si>
  <si>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</si>
  <si>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</si>
  <si>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</si>
  <si>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</si>
  <si>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</si>
  <si>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</si>
  <si>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</si>
  <si>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</si>
  <si>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</si>
  <si>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</si>
  <si>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</si>
  <si>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</si>
  <si>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</si>
  <si>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</si>
  <si>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</si>
  <si>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</si>
  <si>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</si>
  <si>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</si>
  <si>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</si>
  <si>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</si>
  <si>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</si>
  <si>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</si>
  <si>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</si>
  <si>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-0.5</t>
  </si>
  <si>
    <t>-1.5</t>
  </si>
  <si>
    <t>180/104B</t>
  </si>
  <si>
    <t>胸围</t>
  </si>
  <si>
    <t>+1</t>
  </si>
  <si>
    <t>/</t>
  </si>
  <si>
    <t>摆围（平量）</t>
  </si>
  <si>
    <t>摆围（拉量)</t>
  </si>
  <si>
    <t>-1</t>
  </si>
  <si>
    <t>下领围</t>
  </si>
  <si>
    <t>+0.4</t>
  </si>
  <si>
    <t>肩宽</t>
  </si>
  <si>
    <t>+0.5</t>
  </si>
  <si>
    <t>后中袖长</t>
  </si>
  <si>
    <t>袖肥/2</t>
  </si>
  <si>
    <t>袖肘围/2</t>
  </si>
  <si>
    <t>袖口围/2（拉量）</t>
  </si>
  <si>
    <t>后领高</t>
  </si>
  <si>
    <t>前中拉链开口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</si>
  <si>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</si>
  <si>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</si>
  <si>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</si>
  <si>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</si>
  <si>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</si>
  <si>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</si>
  <si>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</si>
  <si>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</si>
  <si>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</si>
  <si>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</si>
  <si>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</si>
  <si>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</si>
  <si>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</si>
  <si>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</si>
  <si>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</si>
  <si>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</si>
  <si>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</si>
  <si>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</si>
  <si>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</si>
  <si>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</si>
  <si>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</si>
  <si>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</si>
  <si>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</si>
  <si>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</si>
  <si>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</si>
  <si>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</si>
  <si>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</si>
  <si>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</si>
  <si>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</si>
  <si>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</si>
  <si>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</si>
  <si>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</si>
  <si>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</si>
  <si>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</si>
  <si>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</si>
  <si>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</si>
  <si>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</si>
  <si>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</si>
  <si>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</si>
  <si>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</si>
  <si>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</si>
  <si>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</si>
  <si>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</si>
  <si>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</si>
  <si>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</si>
  <si>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</si>
  <si>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</si>
  <si>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</si>
  <si>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</si>
  <si>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</si>
  <si>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</si>
  <si>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</si>
  <si>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</si>
  <si>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</si>
  <si>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</si>
  <si>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</si>
  <si>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</si>
  <si>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</si>
  <si>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</si>
  <si>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</si>
  <si>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</si>
  <si>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</si>
  <si>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1、领形不圆顺，压线大小</t>
  </si>
  <si>
    <t>2、前胸拉链不顺直，脚口容位不均匀</t>
  </si>
  <si>
    <t>3、线头、油污，要清理干净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</si>
  <si>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</si>
  <si>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</si>
  <si>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</si>
  <si>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</si>
  <si>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</si>
  <si>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</si>
  <si>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</si>
  <si>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</si>
  <si>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</si>
  <si>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/  /</t>
  </si>
  <si>
    <t>-1  -0.5</t>
  </si>
  <si>
    <t>-1  -1</t>
  </si>
  <si>
    <t>-1  /</t>
  </si>
  <si>
    <t>+1  /</t>
  </si>
  <si>
    <t>-0.5  /</t>
  </si>
  <si>
    <t>/  +0.5</t>
  </si>
  <si>
    <t>/  +1</t>
  </si>
  <si>
    <t>/  -1</t>
  </si>
  <si>
    <t>-1  -1.2</t>
  </si>
  <si>
    <t>-1  -1.5</t>
  </si>
  <si>
    <t>/  -0.5</t>
  </si>
  <si>
    <t>-0.5  -1</t>
  </si>
  <si>
    <t>-0.5  -0.5</t>
  </si>
  <si>
    <t>-0.4  -0.5</t>
  </si>
  <si>
    <t>+0.5  +0.3</t>
  </si>
  <si>
    <t>-0.8  -0.5</t>
  </si>
  <si>
    <t>-0.8  /</t>
  </si>
  <si>
    <t>+0.5  /</t>
  </si>
  <si>
    <t>+0.3  +0.3</t>
  </si>
  <si>
    <t>-0.6  -0.5</t>
  </si>
  <si>
    <t>袖口围/2（平量）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</si>
  <si>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</si>
  <si>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</si>
  <si>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</si>
  <si>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</si>
  <si>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</si>
  <si>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</si>
  <si>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</si>
  <si>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</si>
  <si>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</si>
  <si>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</si>
  <si>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</si>
  <si>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</si>
  <si>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</si>
  <si>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</si>
  <si>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</si>
  <si>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</si>
  <si>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</si>
  <si>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SZ230220078</t>
  </si>
  <si>
    <t>双刷单摇轻薄摇粒绒</t>
  </si>
  <si>
    <t>海天</t>
  </si>
  <si>
    <t>S30220080</t>
  </si>
  <si>
    <t>岩石桔</t>
  </si>
  <si>
    <t>SZ30220079</t>
  </si>
  <si>
    <t>藏蓝</t>
  </si>
  <si>
    <t>琥珀绿</t>
  </si>
  <si>
    <t>本白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</si>
  <si>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</si>
  <si>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</si>
  <si>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</si>
  <si>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</si>
  <si>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</si>
  <si>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</si>
  <si>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</si>
  <si>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</si>
  <si>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</si>
  <si>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</si>
  <si>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</si>
  <si>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</si>
  <si>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</si>
  <si>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</si>
  <si>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</si>
  <si>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</si>
  <si>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</si>
  <si>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</si>
  <si>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</si>
  <si>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</si>
  <si>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</si>
  <si>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</si>
  <si>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</si>
  <si>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</si>
  <si>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</si>
  <si>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</si>
  <si>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</si>
  <si>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</si>
  <si>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</si>
  <si>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YK00288</t>
  </si>
  <si>
    <t>5#尼龙闭尾反装</t>
  </si>
  <si>
    <t>YKK</t>
  </si>
  <si>
    <t>制表时间：2022/4/20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</si>
  <si>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</si>
  <si>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</si>
  <si>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</si>
  <si>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</si>
  <si>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</si>
  <si>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</si>
  <si>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</si>
  <si>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</si>
  <si>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</si>
  <si>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</si>
  <si>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</si>
  <si>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</si>
  <si>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</si>
  <si>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</si>
  <si>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</si>
  <si>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</si>
  <si>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</si>
  <si>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前幅</t>
  </si>
  <si>
    <t xml:space="preserve">视野LOGO布底反光硅胶印（2.5*2.5CM） 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</si>
  <si>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</si>
  <si>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</si>
  <si>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</si>
  <si>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</si>
  <si>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</si>
  <si>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</si>
  <si>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</si>
  <si>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</si>
  <si>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23FW岩石桔</t>
  </si>
  <si>
    <t>23FW琥珀绿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</si>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</sst>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9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50" fillId="0" borderId="0">
      <alignment horizontal="center"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left"/>
    </xf>
    <xf numFmtId="0" fontId="25" fillId="0" borderId="15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28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28" fillId="0" borderId="24" xfId="6" applyNumberFormat="1" applyFont="1" applyBorder="1" applyAlignment="1">
      <alignment horizontal="center" vertical="center"/>
    </xf>
    <xf numFmtId="49" fontId="28" fillId="0" borderId="25" xfId="6" applyNumberFormat="1" applyFont="1" applyBorder="1" applyAlignment="1">
      <alignment horizontal="center" vertical="center"/>
    </xf>
    <xf numFmtId="49" fontId="28" fillId="0" borderId="26" xfId="6" applyNumberFormat="1" applyFont="1" applyBorder="1" applyAlignment="1">
      <alignment horizontal="center" vertical="center"/>
    </xf>
    <xf numFmtId="49" fontId="28" fillId="0" borderId="27" xfId="6" applyNumberFormat="1" applyFont="1" applyBorder="1" applyAlignment="1">
      <alignment horizontal="center" vertical="center"/>
    </xf>
    <xf numFmtId="49" fontId="15" fillId="0" borderId="28" xfId="5" applyNumberFormat="1" applyFont="1" applyBorder="1" applyAlignment="1">
      <alignment horizontal="center"/>
    </xf>
    <xf numFmtId="49" fontId="15" fillId="0" borderId="29" xfId="5" applyNumberFormat="1" applyFont="1" applyBorder="1" applyAlignment="1">
      <alignment horizontal="center"/>
    </xf>
    <xf numFmtId="49" fontId="28" fillId="0" borderId="29" xfId="6" applyNumberFormat="1" applyFont="1" applyBorder="1" applyAlignment="1">
      <alignment horizontal="center" vertical="center"/>
    </xf>
    <xf numFmtId="49" fontId="28" fillId="0" borderId="30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21" fillId="0" borderId="0" xfId="5" applyFont="1" applyAlignment="1">
      <alignment horizontal="center"/>
    </xf>
    <xf numFmtId="0" fontId="16" fillId="0" borderId="0" xfId="4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3" xfId="4" applyFont="1" applyBorder="1" applyAlignment="1">
      <alignment horizontal="center" vertical="center"/>
    </xf>
    <xf numFmtId="0" fontId="22" fillId="0" borderId="33" xfId="4" applyFont="1" applyBorder="1">
      <alignment vertical="center"/>
    </xf>
    <xf numFmtId="0" fontId="30" fillId="0" borderId="33" xfId="4" applyFont="1" applyBorder="1" applyAlignment="1">
      <alignment horizontal="right" vertical="center"/>
    </xf>
    <xf numFmtId="0" fontId="30" fillId="0" borderId="27" xfId="4" applyFont="1" applyBorder="1">
      <alignment vertical="center"/>
    </xf>
    <xf numFmtId="0" fontId="31" fillId="0" borderId="25" xfId="4" applyFont="1" applyBorder="1" applyAlignment="1">
      <alignment horizontal="left" vertical="center"/>
    </xf>
    <xf numFmtId="0" fontId="30" fillId="0" borderId="25" xfId="4" applyFont="1" applyBorder="1">
      <alignment vertical="center"/>
    </xf>
    <xf numFmtId="0" fontId="30" fillId="0" borderId="27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0" fillId="0" borderId="28" xfId="4" applyFont="1" applyBorder="1">
      <alignment vertical="center"/>
    </xf>
    <xf numFmtId="0" fontId="31" fillId="0" borderId="29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0" fillId="0" borderId="32" xfId="4" applyFont="1" applyBorder="1">
      <alignment vertical="center"/>
    </xf>
    <xf numFmtId="0" fontId="30" fillId="0" borderId="33" xfId="4" applyFont="1" applyBorder="1">
      <alignment vertical="center"/>
    </xf>
    <xf numFmtId="0" fontId="22" fillId="0" borderId="25" xfId="4" applyFont="1" applyBorder="1" applyAlignment="1">
      <alignment horizontal="left" vertical="center"/>
    </xf>
    <xf numFmtId="0" fontId="22" fillId="0" borderId="25" xfId="4" applyFont="1" applyBorder="1">
      <alignment vertical="center"/>
    </xf>
    <xf numFmtId="0" fontId="30" fillId="0" borderId="33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16" fillId="0" borderId="38" xfId="4" applyBorder="1">
      <alignment vertical="center"/>
    </xf>
    <xf numFmtId="0" fontId="16" fillId="0" borderId="37" xfId="4" applyBorder="1">
      <alignment vertical="center"/>
    </xf>
    <xf numFmtId="0" fontId="16" fillId="0" borderId="38" xfId="4" applyBorder="1" applyAlignment="1">
      <alignment horizontal="left" vertical="center"/>
    </xf>
    <xf numFmtId="0" fontId="16" fillId="0" borderId="37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26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16" fillId="0" borderId="46" xfId="4" applyBorder="1">
      <alignment vertical="center"/>
    </xf>
    <xf numFmtId="0" fontId="16" fillId="0" borderId="46" xfId="4" applyBorder="1" applyAlignment="1">
      <alignment horizontal="left" vertical="center"/>
    </xf>
    <xf numFmtId="0" fontId="18" fillId="0" borderId="48" xfId="4" applyFont="1" applyBorder="1" applyAlignment="1">
      <alignment horizontal="left" vertical="center"/>
    </xf>
    <xf numFmtId="0" fontId="18" fillId="0" borderId="49" xfId="4" applyFont="1" applyBorder="1">
      <alignment vertical="center"/>
    </xf>
    <xf numFmtId="0" fontId="33" fillId="0" borderId="51" xfId="0" applyFont="1" applyBorder="1" applyAlignment="1">
      <alignment vertical="center"/>
    </xf>
    <xf numFmtId="179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50" xfId="0" applyFont="1" applyBorder="1" applyAlignment="1">
      <alignment vertical="center"/>
    </xf>
    <xf numFmtId="179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1" fillId="0" borderId="50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50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18" fillId="0" borderId="49" xfId="4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180" fontId="23" fillId="0" borderId="3" xfId="0" applyNumberFormat="1" applyFont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8" fillId="4" borderId="60" xfId="6" applyNumberFormat="1" applyFont="1" applyFill="1" applyBorder="1" applyAlignment="1">
      <alignment horizontal="center" vertical="center"/>
    </xf>
    <xf numFmtId="49" fontId="36" fillId="4" borderId="60" xfId="6" applyNumberFormat="1" applyFont="1" applyFill="1" applyBorder="1" applyAlignment="1">
      <alignment horizontal="center" vertical="center"/>
    </xf>
    <xf numFmtId="49" fontId="28" fillId="4" borderId="61" xfId="6" applyNumberFormat="1" applyFont="1" applyFill="1" applyBorder="1" applyAlignment="1">
      <alignment horizontal="center" vertical="center"/>
    </xf>
    <xf numFmtId="49" fontId="28" fillId="4" borderId="25" xfId="6" applyNumberFormat="1" applyFont="1" applyFill="1" applyBorder="1" applyAlignment="1">
      <alignment horizontal="center" vertical="center"/>
    </xf>
    <xf numFmtId="49" fontId="28" fillId="4" borderId="62" xfId="6" applyNumberFormat="1" applyFont="1" applyFill="1" applyBorder="1" applyAlignment="1">
      <alignment horizontal="center" vertical="center"/>
    </xf>
    <xf numFmtId="49" fontId="15" fillId="4" borderId="63" xfId="5" applyNumberFormat="1" applyFont="1" applyFill="1" applyBorder="1" applyAlignment="1">
      <alignment horizontal="center"/>
    </xf>
    <xf numFmtId="49" fontId="28" fillId="4" borderId="63" xfId="6" applyNumberFormat="1" applyFont="1" applyFill="1" applyBorder="1" applyAlignment="1">
      <alignment horizontal="center" vertical="center"/>
    </xf>
    <xf numFmtId="49" fontId="28" fillId="4" borderId="64" xfId="6" applyNumberFormat="1" applyFont="1" applyFill="1" applyBorder="1" applyAlignment="1">
      <alignment horizontal="center" vertical="center"/>
    </xf>
    <xf numFmtId="0" fontId="32" fillId="0" borderId="65" xfId="4" applyFont="1" applyBorder="1" applyAlignment="1">
      <alignment horizontal="left" vertical="center"/>
    </xf>
    <xf numFmtId="0" fontId="24" fillId="0" borderId="66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31" fillId="0" borderId="25" xfId="4" applyFont="1" applyBorder="1" applyAlignment="1">
      <alignment horizontal="center" vertical="center"/>
    </xf>
    <xf numFmtId="0" fontId="24" fillId="0" borderId="25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7" fillId="0" borderId="28" xfId="4" applyFont="1" applyBorder="1">
      <alignment vertical="center"/>
    </xf>
    <xf numFmtId="0" fontId="24" fillId="0" borderId="32" xfId="4" applyFont="1" applyBorder="1">
      <alignment vertical="center"/>
    </xf>
    <xf numFmtId="0" fontId="16" fillId="0" borderId="33" xfId="4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16" fillId="0" borderId="33" xfId="4" applyBorder="1">
      <alignment vertical="center"/>
    </xf>
    <xf numFmtId="0" fontId="24" fillId="0" borderId="33" xfId="4" applyFont="1" applyBorder="1">
      <alignment vertical="center"/>
    </xf>
    <xf numFmtId="0" fontId="16" fillId="0" borderId="25" xfId="4" applyBorder="1" applyAlignment="1">
      <alignment horizontal="left" vertical="center"/>
    </xf>
    <xf numFmtId="0" fontId="16" fillId="0" borderId="25" xfId="4" applyBorder="1">
      <alignment vertical="center"/>
    </xf>
    <xf numFmtId="0" fontId="24" fillId="0" borderId="25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32" fillId="0" borderId="67" xfId="4" applyFont="1" applyBorder="1">
      <alignment vertical="center"/>
    </xf>
    <xf numFmtId="0" fontId="32" fillId="0" borderId="68" xfId="4" applyFont="1" applyBorder="1">
      <alignment vertical="center"/>
    </xf>
    <xf numFmtId="0" fontId="31" fillId="0" borderId="68" xfId="4" applyFont="1" applyBorder="1">
      <alignment vertical="center"/>
    </xf>
    <xf numFmtId="58" fontId="16" fillId="0" borderId="68" xfId="4" applyNumberFormat="1" applyBorder="1">
      <alignment vertical="center"/>
    </xf>
    <xf numFmtId="0" fontId="31" fillId="0" borderId="26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15" fillId="0" borderId="0" xfId="5" applyFont="1" applyAlignment="1">
      <alignment horizontal="center"/>
    </xf>
    <xf numFmtId="0" fontId="38" fillId="0" borderId="10" xfId="7" applyFont="1" applyBorder="1"/>
    <xf numFmtId="0" fontId="38" fillId="0" borderId="7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/>
    </xf>
    <xf numFmtId="0" fontId="18" fillId="0" borderId="10" xfId="4" applyFont="1" applyBorder="1" applyAlignment="1">
      <alignment horizontal="left" vertical="center"/>
    </xf>
    <xf numFmtId="180" fontId="23" fillId="0" borderId="8" xfId="0" applyNumberFormat="1" applyFont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49" fontId="28" fillId="0" borderId="60" xfId="6" applyNumberFormat="1" applyFont="1" applyBorder="1" applyAlignment="1">
      <alignment horizontal="center" vertical="center"/>
    </xf>
    <xf numFmtId="49" fontId="28" fillId="0" borderId="73" xfId="6" applyNumberFormat="1" applyFont="1" applyBorder="1" applyAlignment="1">
      <alignment horizontal="center" vertical="center"/>
    </xf>
    <xf numFmtId="49" fontId="15" fillId="4" borderId="29" xfId="5" applyNumberFormat="1" applyFont="1" applyFill="1" applyBorder="1" applyAlignment="1">
      <alignment horizontal="center"/>
    </xf>
    <xf numFmtId="49" fontId="28" fillId="4" borderId="29" xfId="6" applyNumberFormat="1" applyFont="1" applyFill="1" applyBorder="1" applyAlignment="1">
      <alignment horizontal="center" vertical="center"/>
    </xf>
    <xf numFmtId="49" fontId="28" fillId="4" borderId="30" xfId="6" applyNumberFormat="1" applyFont="1" applyFill="1" applyBorder="1" applyAlignment="1">
      <alignment horizontal="center" vertical="center"/>
    </xf>
    <xf numFmtId="49" fontId="31" fillId="0" borderId="25" xfId="4" applyNumberFormat="1" applyFont="1" applyBorder="1">
      <alignment vertical="center"/>
    </xf>
    <xf numFmtId="0" fontId="24" fillId="0" borderId="24" xfId="4" applyFont="1" applyBorder="1">
      <alignment vertical="center"/>
    </xf>
    <xf numFmtId="0" fontId="16" fillId="0" borderId="60" xfId="4" applyBorder="1" applyAlignment="1">
      <alignment horizontal="left" vertical="center"/>
    </xf>
    <xf numFmtId="0" fontId="31" fillId="0" borderId="60" xfId="4" applyFont="1" applyBorder="1" applyAlignment="1">
      <alignment horizontal="left" vertical="center"/>
    </xf>
    <xf numFmtId="0" fontId="16" fillId="0" borderId="60" xfId="4" applyBorder="1">
      <alignment vertical="center"/>
    </xf>
    <xf numFmtId="0" fontId="24" fillId="0" borderId="60" xfId="4" applyFont="1" applyBorder="1">
      <alignment vertical="center"/>
    </xf>
    <xf numFmtId="0" fontId="24" fillId="0" borderId="24" xfId="4" applyFont="1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16" fillId="0" borderId="60" xfId="4" applyBorder="1" applyAlignment="1">
      <alignment horizontal="center" vertical="center"/>
    </xf>
    <xf numFmtId="0" fontId="16" fillId="0" borderId="25" xfId="4" applyBorder="1" applyAlignment="1">
      <alignment horizontal="center" vertical="center"/>
    </xf>
    <xf numFmtId="0" fontId="40" fillId="0" borderId="77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1" fillId="6" borderId="2" xfId="0" applyFont="1" applyFill="1" applyBorder="1" applyAlignment="1" applyProtection="1">
      <alignment horizontal="center" vertical="center" wrapText="1"/>
      <protection locked="0"/>
    </xf>
    <xf numFmtId="9" fontId="31" fillId="0" borderId="2" xfId="4" applyNumberFormat="1" applyFont="1" applyBorder="1" applyAlignment="1">
      <alignment horizontal="center" vertical="center"/>
    </xf>
    <xf numFmtId="9" fontId="31" fillId="0" borderId="60" xfId="4" applyNumberFormat="1" applyFont="1" applyBorder="1" applyAlignment="1">
      <alignment horizontal="center" vertical="center"/>
    </xf>
    <xf numFmtId="9" fontId="31" fillId="0" borderId="25" xfId="4" applyNumberFormat="1" applyFont="1" applyBorder="1" applyAlignment="1">
      <alignment horizontal="center" vertical="center"/>
    </xf>
    <xf numFmtId="0" fontId="31" fillId="0" borderId="79" xfId="4" applyFont="1" applyBorder="1">
      <alignment vertical="center"/>
    </xf>
    <xf numFmtId="0" fontId="31" fillId="0" borderId="80" xfId="4" applyFont="1" applyBorder="1">
      <alignment vertical="center"/>
    </xf>
    <xf numFmtId="0" fontId="31" fillId="0" borderId="38" xfId="4" applyFont="1" applyBorder="1">
      <alignment vertical="center"/>
    </xf>
    <xf numFmtId="0" fontId="31" fillId="0" borderId="37" xfId="4" applyFont="1" applyBorder="1">
      <alignment vertical="center"/>
    </xf>
    <xf numFmtId="0" fontId="32" fillId="0" borderId="65" xfId="4" applyFont="1" applyBorder="1">
      <alignment vertical="center"/>
    </xf>
    <xf numFmtId="0" fontId="32" fillId="0" borderId="66" xfId="4" applyFont="1" applyBorder="1">
      <alignment vertical="center"/>
    </xf>
    <xf numFmtId="0" fontId="31" fillId="0" borderId="81" xfId="4" applyFont="1" applyBorder="1">
      <alignment vertical="center"/>
    </xf>
    <xf numFmtId="0" fontId="32" fillId="0" borderId="81" xfId="4" applyFont="1" applyBorder="1">
      <alignment vertical="center"/>
    </xf>
    <xf numFmtId="58" fontId="16" fillId="0" borderId="66" xfId="4" applyNumberFormat="1" applyBorder="1">
      <alignment vertical="center"/>
    </xf>
    <xf numFmtId="0" fontId="31" fillId="0" borderId="73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3" fillId="0" borderId="26" xfId="4" applyFont="1" applyBorder="1" applyAlignment="1">
      <alignment horizontal="left" vertical="center" wrapText="1"/>
    </xf>
    <xf numFmtId="0" fontId="43" fillId="0" borderId="26" xfId="4" applyFont="1" applyBorder="1" applyAlignment="1">
      <alignment horizontal="left" vertical="center"/>
    </xf>
    <xf numFmtId="0" fontId="31" fillId="0" borderId="83" xfId="4" applyFont="1" applyBorder="1">
      <alignment vertical="center"/>
    </xf>
    <xf numFmtId="0" fontId="31" fillId="0" borderId="46" xfId="4" applyFont="1" applyBorder="1">
      <alignment vertical="center"/>
    </xf>
    <xf numFmtId="0" fontId="45" fillId="0" borderId="13" xfId="0" applyFont="1" applyBorder="1"/>
    <xf numFmtId="0" fontId="45" fillId="0" borderId="2" xfId="0" applyFont="1" applyBorder="1"/>
    <xf numFmtId="0" fontId="45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16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5" fillId="0" borderId="14" xfId="0" applyFont="1" applyBorder="1"/>
    <xf numFmtId="0" fontId="0" fillId="0" borderId="14" xfId="0" applyBorder="1"/>
    <xf numFmtId="0" fontId="0" fillId="0" borderId="1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0" fillId="0" borderId="2" xfId="8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5" fillId="0" borderId="2" xfId="1" quotePrefix="1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top"/>
    </xf>
    <xf numFmtId="0" fontId="31" fillId="0" borderId="66" xfId="4" applyFont="1" applyBorder="1" applyAlignment="1">
      <alignment horizontal="center" vertical="center"/>
    </xf>
    <xf numFmtId="0" fontId="32" fillId="0" borderId="66" xfId="4" applyFont="1" applyBorder="1" applyAlignment="1">
      <alignment horizontal="center" vertical="center"/>
    </xf>
    <xf numFmtId="0" fontId="16" fillId="0" borderId="66" xfId="4" applyBorder="1" applyAlignment="1">
      <alignment horizontal="center" vertical="center"/>
    </xf>
    <xf numFmtId="0" fontId="16" fillId="0" borderId="70" xfId="4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14" fontId="31" fillId="0" borderId="25" xfId="4" applyNumberFormat="1" applyFont="1" applyBorder="1" applyAlignment="1">
      <alignment horizontal="center" vertical="center"/>
    </xf>
    <xf numFmtId="14" fontId="31" fillId="0" borderId="26" xfId="4" applyNumberFormat="1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31" fillId="0" borderId="46" xfId="4" applyFont="1" applyBorder="1" applyAlignment="1">
      <alignment horizontal="left" vertical="center"/>
    </xf>
    <xf numFmtId="0" fontId="31" fillId="0" borderId="29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31" fillId="0" borderId="29" xfId="4" applyNumberFormat="1" applyFont="1" applyBorder="1" applyAlignment="1">
      <alignment horizontal="center" vertical="center"/>
    </xf>
    <xf numFmtId="14" fontId="31" fillId="0" borderId="30" xfId="4" applyNumberFormat="1" applyFont="1" applyBorder="1" applyAlignment="1">
      <alignment horizontal="center" vertical="center"/>
    </xf>
    <xf numFmtId="0" fontId="24" fillId="0" borderId="75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82" xfId="4" applyFont="1" applyBorder="1" applyAlignment="1">
      <alignment horizontal="left" vertical="center"/>
    </xf>
    <xf numFmtId="0" fontId="32" fillId="0" borderId="69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72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 wrapText="1"/>
    </xf>
    <xf numFmtId="0" fontId="24" fillId="0" borderId="42" xfId="4" applyFont="1" applyBorder="1" applyAlignment="1">
      <alignment horizontal="left" vertical="center" wrapText="1"/>
    </xf>
    <xf numFmtId="0" fontId="24" fillId="0" borderId="47" xfId="4" applyFont="1" applyBorder="1" applyAlignment="1">
      <alignment horizontal="left" vertical="center" wrapText="1"/>
    </xf>
    <xf numFmtId="0" fontId="24" fillId="0" borderId="24" xfId="4" applyFont="1" applyBorder="1" applyAlignment="1">
      <alignment horizontal="left" vertical="center"/>
    </xf>
    <xf numFmtId="0" fontId="24" fillId="0" borderId="76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73" xfId="4" applyFont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0" fontId="32" fillId="0" borderId="68" xfId="0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9" fontId="31" fillId="0" borderId="40" xfId="4" applyNumberFormat="1" applyFont="1" applyBorder="1" applyAlignment="1">
      <alignment horizontal="left" vertical="center"/>
    </xf>
    <xf numFmtId="9" fontId="31" fillId="0" borderId="35" xfId="4" applyNumberFormat="1" applyFont="1" applyBorder="1" applyAlignment="1">
      <alignment horizontal="left" vertical="center"/>
    </xf>
    <xf numFmtId="9" fontId="31" fillId="0" borderId="45" xfId="4" applyNumberFormat="1" applyFont="1" applyBorder="1" applyAlignment="1">
      <alignment horizontal="left" vertical="center"/>
    </xf>
    <xf numFmtId="9" fontId="31" fillId="0" borderId="41" xfId="4" applyNumberFormat="1" applyFont="1" applyBorder="1" applyAlignment="1">
      <alignment horizontal="left" vertical="center"/>
    </xf>
    <xf numFmtId="9" fontId="31" fillId="0" borderId="42" xfId="4" applyNumberFormat="1" applyFont="1" applyBorder="1" applyAlignment="1">
      <alignment horizontal="left" vertical="center"/>
    </xf>
    <xf numFmtId="9" fontId="31" fillId="0" borderId="47" xfId="4" applyNumberFormat="1" applyFont="1" applyBorder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60" xfId="4" applyFont="1" applyBorder="1" applyAlignment="1">
      <alignment horizontal="left" vertical="center"/>
    </xf>
    <xf numFmtId="0" fontId="30" fillId="0" borderId="73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0" fillId="0" borderId="78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31" fillId="0" borderId="79" xfId="4" applyFont="1" applyBorder="1" applyAlignment="1">
      <alignment horizontal="left" vertical="center"/>
    </xf>
    <xf numFmtId="0" fontId="31" fillId="0" borderId="80" xfId="4" applyFont="1" applyBorder="1" applyAlignment="1">
      <alignment horizontal="left" vertical="center"/>
    </xf>
    <xf numFmtId="0" fontId="31" fillId="0" borderId="83" xfId="4" applyFont="1" applyBorder="1" applyAlignment="1">
      <alignment horizontal="left" vertical="center"/>
    </xf>
    <xf numFmtId="0" fontId="42" fillId="0" borderId="68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31" fillId="0" borderId="81" xfId="4" applyFont="1" applyBorder="1" applyAlignment="1">
      <alignment horizontal="center" vertical="center"/>
    </xf>
    <xf numFmtId="0" fontId="31" fillId="0" borderId="82" xfId="4" applyFont="1" applyBorder="1" applyAlignment="1">
      <alignment horizontal="center" vertical="center"/>
    </xf>
    <xf numFmtId="0" fontId="31" fillId="0" borderId="75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31" fillId="0" borderId="82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1" fillId="0" borderId="59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top"/>
    </xf>
    <xf numFmtId="0" fontId="31" fillId="0" borderId="25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4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30" fillId="0" borderId="2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31" fillId="0" borderId="68" xfId="4" applyFont="1" applyBorder="1" applyAlignment="1">
      <alignment horizontal="center" vertical="center"/>
    </xf>
    <xf numFmtId="0" fontId="32" fillId="0" borderId="68" xfId="4" applyFont="1" applyBorder="1" applyAlignment="1">
      <alignment horizontal="center" vertical="center"/>
    </xf>
    <xf numFmtId="0" fontId="31" fillId="0" borderId="71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2" fillId="0" borderId="60" xfId="4" applyFont="1" applyBorder="1" applyAlignment="1">
      <alignment horizontal="center" vertical="center"/>
    </xf>
    <xf numFmtId="0" fontId="32" fillId="0" borderId="73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16" fillId="0" borderId="68" xfId="4" applyBorder="1" applyAlignment="1">
      <alignment horizontal="center" vertical="center"/>
    </xf>
    <xf numFmtId="0" fontId="16" fillId="0" borderId="71" xfId="4" applyBorder="1" applyAlignment="1">
      <alignment horizontal="center" vertical="center"/>
    </xf>
    <xf numFmtId="0" fontId="0" fillId="0" borderId="49" xfId="4" applyFont="1" applyBorder="1" applyAlignment="1">
      <alignment horizontal="center" vertical="center"/>
    </xf>
    <xf numFmtId="0" fontId="11" fillId="0" borderId="49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15" fillId="0" borderId="49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54" xfId="5" applyFont="1" applyBorder="1" applyAlignment="1">
      <alignment horizontal="center"/>
    </xf>
    <xf numFmtId="0" fontId="31" fillId="0" borderId="33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58" fontId="22" fillId="0" borderId="25" xfId="4" applyNumberFormat="1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22" fillId="0" borderId="36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5" xfId="4" applyFont="1" applyBorder="1" applyAlignment="1">
      <alignment horizontal="left" vertical="center" wrapText="1"/>
    </xf>
    <xf numFmtId="0" fontId="22" fillId="0" borderId="26" xfId="4" applyFont="1" applyBorder="1" applyAlignment="1">
      <alignment horizontal="left" vertical="center" wrapText="1"/>
    </xf>
    <xf numFmtId="0" fontId="16" fillId="0" borderId="29" xfId="4" applyBorder="1" applyAlignment="1">
      <alignment horizontal="center" vertical="center"/>
    </xf>
    <xf numFmtId="0" fontId="16" fillId="0" borderId="30" xfId="4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40" xfId="4" applyFont="1" applyBorder="1" applyAlignment="1">
      <alignment horizontal="left" vertical="center"/>
    </xf>
    <xf numFmtId="0" fontId="16" fillId="0" borderId="38" xfId="4" applyBorder="1" applyAlignment="1">
      <alignment horizontal="left" vertical="center"/>
    </xf>
    <xf numFmtId="0" fontId="16" fillId="0" borderId="37" xfId="4" applyBorder="1" applyAlignment="1">
      <alignment horizontal="left" vertical="center"/>
    </xf>
    <xf numFmtId="0" fontId="16" fillId="0" borderId="46" xfId="4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0" fontId="15" fillId="0" borderId="19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0" customWidth="1"/>
    <col min="3" max="3" width="10.125" customWidth="1"/>
  </cols>
  <sheetData>
    <row r="1" spans="1:2" ht="21" customHeight="1">
      <c r="A1" s="221"/>
      <c r="B1" s="222" t="s">
        <v>0</v>
      </c>
    </row>
    <row r="2" spans="1:2">
      <c r="A2" s="6">
        <v>1</v>
      </c>
      <c r="B2" s="223" t="s">
        <v>1</v>
      </c>
    </row>
    <row r="3" spans="1:2">
      <c r="A3" s="6">
        <v>2</v>
      </c>
      <c r="B3" s="223" t="s">
        <v>2</v>
      </c>
    </row>
    <row r="4" spans="1:2">
      <c r="A4" s="6">
        <v>3</v>
      </c>
      <c r="B4" s="223" t="s">
        <v>3</v>
      </c>
    </row>
    <row r="5" spans="1:2">
      <c r="A5" s="6">
        <v>4</v>
      </c>
      <c r="B5" s="223" t="s">
        <v>4</v>
      </c>
    </row>
    <row r="6" spans="1:2">
      <c r="A6" s="6">
        <v>5</v>
      </c>
      <c r="B6" s="223" t="s">
        <v>5</v>
      </c>
    </row>
    <row r="7" spans="1:2">
      <c r="A7" s="6">
        <v>6</v>
      </c>
      <c r="B7" s="223" t="s">
        <v>6</v>
      </c>
    </row>
    <row r="8" spans="1:2" s="219" customFormat="1" ht="15" customHeight="1">
      <c r="A8" s="224">
        <v>7</v>
      </c>
      <c r="B8" s="225" t="s">
        <v>7</v>
      </c>
    </row>
    <row r="9" spans="1:2" ht="18.95" customHeight="1">
      <c r="A9" s="221"/>
      <c r="B9" s="226" t="s">
        <v>8</v>
      </c>
    </row>
    <row r="10" spans="1:2" ht="15.95" customHeight="1">
      <c r="A10" s="6">
        <v>1</v>
      </c>
      <c r="B10" s="227" t="s">
        <v>9</v>
      </c>
    </row>
    <row r="11" spans="1:2">
      <c r="A11" s="6">
        <v>2</v>
      </c>
      <c r="B11" s="223" t="s">
        <v>10</v>
      </c>
    </row>
    <row r="12" spans="1:2">
      <c r="A12" s="6">
        <v>3</v>
      </c>
      <c r="B12" s="225" t="s">
        <v>11</v>
      </c>
    </row>
    <row r="13" spans="1:2">
      <c r="A13" s="6">
        <v>4</v>
      </c>
      <c r="B13" s="223" t="s">
        <v>12</v>
      </c>
    </row>
    <row r="14" spans="1:2">
      <c r="A14" s="6">
        <v>5</v>
      </c>
      <c r="B14" s="223" t="s">
        <v>13</v>
      </c>
    </row>
    <row r="15" spans="1:2">
      <c r="A15" s="6">
        <v>6</v>
      </c>
      <c r="B15" s="223" t="s">
        <v>14</v>
      </c>
    </row>
    <row r="16" spans="1:2">
      <c r="A16" s="6">
        <v>7</v>
      </c>
      <c r="B16" s="223" t="s">
        <v>15</v>
      </c>
    </row>
    <row r="17" spans="1:2">
      <c r="A17" s="6">
        <v>8</v>
      </c>
      <c r="B17" s="223" t="s">
        <v>16</v>
      </c>
    </row>
    <row r="18" spans="1:2">
      <c r="A18" s="6">
        <v>9</v>
      </c>
      <c r="B18" s="223" t="s">
        <v>17</v>
      </c>
    </row>
    <row r="19" spans="1:2">
      <c r="A19" s="6"/>
      <c r="B19" s="223"/>
    </row>
    <row r="20" spans="1:2" ht="20.25">
      <c r="A20" s="221"/>
      <c r="B20" s="222" t="s">
        <v>18</v>
      </c>
    </row>
    <row r="21" spans="1:2">
      <c r="A21" s="6">
        <v>1</v>
      </c>
      <c r="B21" s="223" t="s">
        <v>19</v>
      </c>
    </row>
    <row r="22" spans="1:2">
      <c r="A22" s="6">
        <v>2</v>
      </c>
      <c r="B22" s="223" t="s">
        <v>20</v>
      </c>
    </row>
    <row r="23" spans="1:2">
      <c r="A23" s="6">
        <v>3</v>
      </c>
      <c r="B23" s="223" t="s">
        <v>21</v>
      </c>
    </row>
    <row r="24" spans="1:2">
      <c r="A24" s="6">
        <v>4</v>
      </c>
      <c r="B24" s="223" t="s">
        <v>22</v>
      </c>
    </row>
    <row r="25" spans="1:2">
      <c r="A25" s="6">
        <v>5</v>
      </c>
      <c r="B25" s="223" t="s">
        <v>23</v>
      </c>
    </row>
    <row r="26" spans="1:2">
      <c r="A26" s="6">
        <v>6</v>
      </c>
      <c r="B26" s="223" t="s">
        <v>24</v>
      </c>
    </row>
    <row r="27" spans="1:2">
      <c r="A27" s="6">
        <v>7</v>
      </c>
      <c r="B27" s="223" t="s">
        <v>25</v>
      </c>
    </row>
    <row r="28" spans="1:2">
      <c r="A28" s="6"/>
      <c r="B28" s="223"/>
    </row>
    <row r="29" spans="1:2" ht="20.25">
      <c r="A29" s="221"/>
      <c r="B29" s="222" t="s">
        <v>26</v>
      </c>
    </row>
    <row r="30" spans="1:2">
      <c r="A30" s="6">
        <v>1</v>
      </c>
      <c r="B30" s="223" t="s">
        <v>27</v>
      </c>
    </row>
    <row r="31" spans="1:2">
      <c r="A31" s="6">
        <v>2</v>
      </c>
      <c r="B31" s="223" t="s">
        <v>28</v>
      </c>
    </row>
    <row r="32" spans="1:2">
      <c r="A32" s="6">
        <v>3</v>
      </c>
      <c r="B32" s="223" t="s">
        <v>29</v>
      </c>
    </row>
    <row r="33" spans="1:2" ht="28.5">
      <c r="A33" s="6">
        <v>4</v>
      </c>
      <c r="B33" s="223" t="s">
        <v>30</v>
      </c>
    </row>
    <row r="34" spans="1:2">
      <c r="A34" s="6">
        <v>5</v>
      </c>
      <c r="B34" s="223" t="s">
        <v>31</v>
      </c>
    </row>
    <row r="35" spans="1:2">
      <c r="A35" s="6">
        <v>6</v>
      </c>
      <c r="B35" s="223" t="s">
        <v>32</v>
      </c>
    </row>
    <row r="36" spans="1:2">
      <c r="A36" s="6">
        <v>7</v>
      </c>
      <c r="B36" s="223" t="s">
        <v>33</v>
      </c>
    </row>
    <row r="37" spans="1:2">
      <c r="A37" s="6"/>
      <c r="B37" s="223"/>
    </row>
    <row r="39" spans="1:2">
      <c r="A39" s="228" t="s">
        <v>34</v>
      </c>
      <c r="B39" s="229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8.3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0" t="s">
        <v>299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3" s="1" customFormat="1" ht="16.5">
      <c r="A2" s="439" t="s">
        <v>271</v>
      </c>
      <c r="B2" s="440" t="s">
        <v>276</v>
      </c>
      <c r="C2" s="440" t="s">
        <v>272</v>
      </c>
      <c r="D2" s="440" t="s">
        <v>273</v>
      </c>
      <c r="E2" s="440" t="s">
        <v>274</v>
      </c>
      <c r="F2" s="440" t="s">
        <v>275</v>
      </c>
      <c r="G2" s="439" t="s">
        <v>300</v>
      </c>
      <c r="H2" s="439"/>
      <c r="I2" s="439" t="s">
        <v>301</v>
      </c>
      <c r="J2" s="439"/>
      <c r="K2" s="445" t="s">
        <v>302</v>
      </c>
      <c r="L2" s="447" t="s">
        <v>303</v>
      </c>
      <c r="M2" s="449" t="s">
        <v>304</v>
      </c>
    </row>
    <row r="3" spans="1:13" s="1" customFormat="1" ht="16.5">
      <c r="A3" s="439"/>
      <c r="B3" s="441"/>
      <c r="C3" s="441"/>
      <c r="D3" s="441"/>
      <c r="E3" s="441"/>
      <c r="F3" s="441"/>
      <c r="G3" s="3" t="s">
        <v>305</v>
      </c>
      <c r="H3" s="3" t="s">
        <v>306</v>
      </c>
      <c r="I3" s="3" t="s">
        <v>305</v>
      </c>
      <c r="J3" s="3" t="s">
        <v>306</v>
      </c>
      <c r="K3" s="446"/>
      <c r="L3" s="448"/>
      <c r="M3" s="450"/>
    </row>
    <row r="4" spans="1:13" s="21" customFormat="1">
      <c r="A4" s="22">
        <v>1</v>
      </c>
      <c r="B4" s="7" t="s">
        <v>289</v>
      </c>
      <c r="C4" s="7" t="s">
        <v>287</v>
      </c>
      <c r="D4" s="7" t="s">
        <v>288</v>
      </c>
      <c r="E4" s="11" t="s">
        <v>112</v>
      </c>
      <c r="F4" s="7" t="s">
        <v>62</v>
      </c>
      <c r="G4" s="23">
        <v>-2.5000000000000001E-2</v>
      </c>
      <c r="H4" s="24">
        <v>0</v>
      </c>
      <c r="I4" s="24">
        <v>-0.04</v>
      </c>
      <c r="J4" s="24">
        <v>0</v>
      </c>
      <c r="K4" s="5">
        <f t="shared" ref="K4:K9" si="0">SUM(G4:J4)</f>
        <v>-6.5000000000000002E-2</v>
      </c>
      <c r="L4" s="22"/>
      <c r="M4" s="22" t="s">
        <v>307</v>
      </c>
    </row>
    <row r="5" spans="1:13" s="21" customFormat="1">
      <c r="A5" s="22">
        <v>2</v>
      </c>
      <c r="B5" s="7" t="s">
        <v>289</v>
      </c>
      <c r="C5" s="7" t="s">
        <v>290</v>
      </c>
      <c r="D5" s="7" t="s">
        <v>288</v>
      </c>
      <c r="E5" s="11" t="s">
        <v>291</v>
      </c>
      <c r="F5" s="7" t="s">
        <v>62</v>
      </c>
      <c r="G5" s="24">
        <v>-0.01</v>
      </c>
      <c r="H5" s="24">
        <v>0</v>
      </c>
      <c r="I5" s="24">
        <v>-0.03</v>
      </c>
      <c r="J5" s="24">
        <v>0</v>
      </c>
      <c r="K5" s="5">
        <f t="shared" si="0"/>
        <v>-0.04</v>
      </c>
      <c r="L5" s="22"/>
      <c r="M5" s="22" t="s">
        <v>307</v>
      </c>
    </row>
    <row r="6" spans="1:13" s="21" customFormat="1">
      <c r="A6" s="22">
        <v>3</v>
      </c>
      <c r="B6" s="7" t="s">
        <v>289</v>
      </c>
      <c r="C6" s="7" t="s">
        <v>292</v>
      </c>
      <c r="D6" s="7" t="s">
        <v>288</v>
      </c>
      <c r="E6" s="11" t="s">
        <v>113</v>
      </c>
      <c r="F6" s="7" t="s">
        <v>62</v>
      </c>
      <c r="G6" s="24">
        <v>-0.02</v>
      </c>
      <c r="H6" s="24">
        <v>0</v>
      </c>
      <c r="I6" s="24">
        <v>-0.04</v>
      </c>
      <c r="J6" s="24">
        <v>0</v>
      </c>
      <c r="K6" s="5">
        <f t="shared" si="0"/>
        <v>-0.06</v>
      </c>
      <c r="L6" s="22"/>
      <c r="M6" s="22" t="s">
        <v>307</v>
      </c>
    </row>
    <row r="7" spans="1:13" s="21" customFormat="1">
      <c r="A7" s="22">
        <v>4</v>
      </c>
      <c r="B7" s="7" t="s">
        <v>289</v>
      </c>
      <c r="C7" s="7"/>
      <c r="D7" s="7" t="s">
        <v>288</v>
      </c>
      <c r="E7" s="11" t="s">
        <v>293</v>
      </c>
      <c r="F7" s="7" t="s">
        <v>62</v>
      </c>
      <c r="G7" s="24">
        <v>-0.02</v>
      </c>
      <c r="H7" s="24">
        <v>-0.01</v>
      </c>
      <c r="I7" s="24">
        <v>-0.04</v>
      </c>
      <c r="J7" s="25">
        <v>-0.01</v>
      </c>
      <c r="K7" s="5">
        <f t="shared" si="0"/>
        <v>-0.08</v>
      </c>
      <c r="L7" s="22"/>
      <c r="M7" s="22" t="s">
        <v>307</v>
      </c>
    </row>
    <row r="8" spans="1:13" s="21" customFormat="1">
      <c r="A8" s="22">
        <v>5</v>
      </c>
      <c r="B8" s="7" t="s">
        <v>289</v>
      </c>
      <c r="C8" s="7"/>
      <c r="D8" s="7" t="s">
        <v>288</v>
      </c>
      <c r="E8" s="11" t="s">
        <v>294</v>
      </c>
      <c r="F8" s="7" t="s">
        <v>62</v>
      </c>
      <c r="G8" s="24">
        <v>-0.02</v>
      </c>
      <c r="H8" s="24">
        <v>-0.01</v>
      </c>
      <c r="I8" s="24">
        <v>-0.04</v>
      </c>
      <c r="J8" s="25">
        <v>-0.01</v>
      </c>
      <c r="K8" s="5">
        <f t="shared" si="0"/>
        <v>-0.08</v>
      </c>
      <c r="L8" s="22"/>
      <c r="M8" s="22" t="s">
        <v>307</v>
      </c>
    </row>
    <row r="9" spans="1:13" s="21" customFormat="1">
      <c r="A9" s="22">
        <v>6</v>
      </c>
      <c r="B9" s="7" t="s">
        <v>289</v>
      </c>
      <c r="C9" s="7"/>
      <c r="D9" s="7" t="s">
        <v>288</v>
      </c>
      <c r="E9" s="11" t="s">
        <v>295</v>
      </c>
      <c r="F9" s="7" t="s">
        <v>62</v>
      </c>
      <c r="G9" s="23">
        <v>-5.0000000000000001E-3</v>
      </c>
      <c r="H9" s="24">
        <v>0</v>
      </c>
      <c r="I9" s="24">
        <v>-0.01</v>
      </c>
      <c r="J9" s="24">
        <v>-0.01</v>
      </c>
      <c r="K9" s="5">
        <f t="shared" si="0"/>
        <v>-2.5000000000000001E-2</v>
      </c>
      <c r="L9" s="22"/>
      <c r="M9" s="22" t="s">
        <v>307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31" t="s">
        <v>296</v>
      </c>
      <c r="B11" s="432"/>
      <c r="C11" s="432"/>
      <c r="D11" s="432"/>
      <c r="E11" s="433"/>
      <c r="F11" s="434"/>
      <c r="G11" s="436"/>
      <c r="H11" s="431" t="s">
        <v>297</v>
      </c>
      <c r="I11" s="432"/>
      <c r="J11" s="432"/>
      <c r="K11" s="433"/>
      <c r="L11" s="442"/>
      <c r="M11" s="443"/>
    </row>
    <row r="12" spans="1:13" ht="16.5">
      <c r="A12" s="444" t="s">
        <v>308</v>
      </c>
      <c r="B12" s="444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3" type="noConversion"/>
  <dataValidations count="1">
    <dataValidation type="list" allowBlank="1" showInputMessage="1" showErrorMessage="1" sqref="M5 M10 M1:M4 M6:M7 M8:M9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4.625" customWidth="1"/>
    <col min="4" max="4" width="19.25" customWidth="1"/>
    <col min="5" max="5" width="12.125" customWidth="1"/>
    <col min="6" max="6" width="14.375" customWidth="1"/>
    <col min="7" max="7" width="10.625" customWidth="1"/>
    <col min="8" max="8" width="12.375" customWidth="1"/>
    <col min="9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0" t="s">
        <v>309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</row>
    <row r="2" spans="1:23" s="1" customFormat="1" ht="15.95" customHeight="1">
      <c r="A2" s="440" t="s">
        <v>310</v>
      </c>
      <c r="B2" s="440" t="s">
        <v>276</v>
      </c>
      <c r="C2" s="440" t="s">
        <v>272</v>
      </c>
      <c r="D2" s="440" t="s">
        <v>273</v>
      </c>
      <c r="E2" s="440" t="s">
        <v>274</v>
      </c>
      <c r="F2" s="440" t="s">
        <v>275</v>
      </c>
      <c r="G2" s="451" t="s">
        <v>311</v>
      </c>
      <c r="H2" s="452"/>
      <c r="I2" s="453"/>
      <c r="J2" s="451" t="s">
        <v>312</v>
      </c>
      <c r="K2" s="452"/>
      <c r="L2" s="453"/>
      <c r="M2" s="451" t="s">
        <v>313</v>
      </c>
      <c r="N2" s="452"/>
      <c r="O2" s="453"/>
      <c r="P2" s="451" t="s">
        <v>314</v>
      </c>
      <c r="Q2" s="452"/>
      <c r="R2" s="453"/>
      <c r="S2" s="452" t="s">
        <v>315</v>
      </c>
      <c r="T2" s="452"/>
      <c r="U2" s="453"/>
      <c r="V2" s="461" t="s">
        <v>316</v>
      </c>
      <c r="W2" s="461" t="s">
        <v>285</v>
      </c>
    </row>
    <row r="3" spans="1:23" s="1" customFormat="1" ht="16.5">
      <c r="A3" s="441"/>
      <c r="B3" s="460"/>
      <c r="C3" s="460"/>
      <c r="D3" s="460"/>
      <c r="E3" s="460"/>
      <c r="F3" s="460"/>
      <c r="G3" s="3" t="s">
        <v>317</v>
      </c>
      <c r="H3" s="3" t="s">
        <v>67</v>
      </c>
      <c r="I3" s="3" t="s">
        <v>276</v>
      </c>
      <c r="J3" s="3" t="s">
        <v>317</v>
      </c>
      <c r="K3" s="3" t="s">
        <v>67</v>
      </c>
      <c r="L3" s="3" t="s">
        <v>276</v>
      </c>
      <c r="M3" s="3" t="s">
        <v>317</v>
      </c>
      <c r="N3" s="3" t="s">
        <v>67</v>
      </c>
      <c r="O3" s="3" t="s">
        <v>276</v>
      </c>
      <c r="P3" s="3" t="s">
        <v>317</v>
      </c>
      <c r="Q3" s="3" t="s">
        <v>67</v>
      </c>
      <c r="R3" s="3" t="s">
        <v>276</v>
      </c>
      <c r="S3" s="3" t="s">
        <v>317</v>
      </c>
      <c r="T3" s="3" t="s">
        <v>67</v>
      </c>
      <c r="U3" s="3" t="s">
        <v>276</v>
      </c>
      <c r="V3" s="462"/>
      <c r="W3" s="462"/>
    </row>
    <row r="4" spans="1:23" ht="15" customHeight="1">
      <c r="A4" s="457" t="s">
        <v>318</v>
      </c>
      <c r="B4" s="18" t="s">
        <v>289</v>
      </c>
      <c r="C4" s="7" t="s">
        <v>287</v>
      </c>
      <c r="D4" s="7" t="s">
        <v>288</v>
      </c>
      <c r="E4" s="11" t="s">
        <v>112</v>
      </c>
      <c r="F4" s="7" t="s">
        <v>62</v>
      </c>
      <c r="G4" s="5"/>
      <c r="H4" s="5"/>
      <c r="I4" s="7" t="s">
        <v>289</v>
      </c>
      <c r="J4" s="5"/>
      <c r="K4" s="5"/>
      <c r="L4" s="7" t="s">
        <v>289</v>
      </c>
      <c r="M4" s="5"/>
      <c r="N4" s="5"/>
      <c r="O4" s="7" t="s">
        <v>289</v>
      </c>
      <c r="P4" s="5"/>
      <c r="Q4" s="5"/>
      <c r="R4" s="7" t="s">
        <v>289</v>
      </c>
      <c r="S4" s="5"/>
      <c r="T4" s="5"/>
      <c r="U4" s="7" t="s">
        <v>289</v>
      </c>
      <c r="V4" s="5" t="s">
        <v>319</v>
      </c>
      <c r="W4" s="5"/>
    </row>
    <row r="5" spans="1:23" ht="15" customHeight="1">
      <c r="A5" s="457"/>
      <c r="B5" s="18" t="s">
        <v>289</v>
      </c>
      <c r="C5" s="7" t="s">
        <v>290</v>
      </c>
      <c r="D5" s="7" t="s">
        <v>288</v>
      </c>
      <c r="E5" s="11" t="s">
        <v>291</v>
      </c>
      <c r="F5" s="7" t="s">
        <v>62</v>
      </c>
      <c r="G5" s="454"/>
      <c r="H5" s="455"/>
      <c r="I5" s="456"/>
      <c r="J5" s="454"/>
      <c r="K5" s="455"/>
      <c r="L5" s="456"/>
      <c r="M5" s="454"/>
      <c r="N5" s="455"/>
      <c r="O5" s="456"/>
      <c r="P5" s="454"/>
      <c r="Q5" s="455"/>
      <c r="R5" s="456"/>
      <c r="S5" s="455"/>
      <c r="T5" s="455"/>
      <c r="U5" s="456"/>
      <c r="V5" s="5"/>
      <c r="W5" s="5"/>
    </row>
    <row r="6" spans="1:23" ht="15" customHeight="1">
      <c r="A6" s="457"/>
      <c r="B6" s="18" t="s">
        <v>289</v>
      </c>
      <c r="C6" s="7" t="s">
        <v>292</v>
      </c>
      <c r="D6" s="7" t="s">
        <v>288</v>
      </c>
      <c r="E6" s="11" t="s">
        <v>113</v>
      </c>
      <c r="F6" s="7" t="s">
        <v>62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5"/>
      <c r="W6" s="5"/>
    </row>
    <row r="7" spans="1:23" ht="15" customHeight="1">
      <c r="A7" s="457"/>
      <c r="B7" s="18" t="s">
        <v>289</v>
      </c>
      <c r="C7" s="7"/>
      <c r="D7" s="7" t="s">
        <v>288</v>
      </c>
      <c r="E7" s="11" t="s">
        <v>293</v>
      </c>
      <c r="F7" s="7" t="s">
        <v>62</v>
      </c>
      <c r="G7" s="19"/>
      <c r="H7" s="19"/>
      <c r="I7" s="7"/>
      <c r="J7" s="19"/>
      <c r="K7" s="19"/>
      <c r="L7" s="7"/>
      <c r="M7" s="19"/>
      <c r="N7" s="19"/>
      <c r="O7" s="7"/>
      <c r="P7" s="19"/>
      <c r="Q7" s="5"/>
      <c r="R7" s="5"/>
      <c r="S7" s="5"/>
      <c r="T7" s="5"/>
      <c r="U7" s="5"/>
      <c r="V7" s="5"/>
      <c r="W7" s="5"/>
    </row>
    <row r="8" spans="1:23" ht="15" customHeight="1">
      <c r="A8" s="457"/>
      <c r="B8" s="18" t="s">
        <v>289</v>
      </c>
      <c r="C8" s="7"/>
      <c r="D8" s="7" t="s">
        <v>288</v>
      </c>
      <c r="E8" s="11" t="s">
        <v>294</v>
      </c>
      <c r="F8" s="7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>
      <c r="A9" s="20"/>
      <c r="B9" s="18" t="s">
        <v>289</v>
      </c>
      <c r="C9" s="7"/>
      <c r="D9" s="7" t="s">
        <v>288</v>
      </c>
      <c r="E9" s="11" t="s">
        <v>295</v>
      </c>
      <c r="F9" s="7" t="s">
        <v>62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6.5">
      <c r="A10" s="458"/>
      <c r="B10" s="458"/>
      <c r="C10" s="458"/>
      <c r="D10" s="458"/>
      <c r="E10" s="458"/>
      <c r="F10" s="458"/>
      <c r="G10" s="451" t="s">
        <v>320</v>
      </c>
      <c r="H10" s="452"/>
      <c r="I10" s="453"/>
      <c r="J10" s="451" t="s">
        <v>321</v>
      </c>
      <c r="K10" s="452"/>
      <c r="L10" s="453"/>
      <c r="M10" s="451" t="s">
        <v>322</v>
      </c>
      <c r="N10" s="452"/>
      <c r="O10" s="453"/>
      <c r="P10" s="451" t="s">
        <v>323</v>
      </c>
      <c r="Q10" s="452"/>
      <c r="R10" s="453"/>
      <c r="S10" s="452" t="s">
        <v>324</v>
      </c>
      <c r="T10" s="452"/>
      <c r="U10" s="453"/>
      <c r="V10" s="5" t="s">
        <v>319</v>
      </c>
      <c r="W10" s="5"/>
    </row>
    <row r="11" spans="1:23" ht="16.5">
      <c r="A11" s="459"/>
      <c r="B11" s="459"/>
      <c r="C11" s="459"/>
      <c r="D11" s="459"/>
      <c r="E11" s="459"/>
      <c r="F11" s="459"/>
      <c r="G11" s="3" t="s">
        <v>317</v>
      </c>
      <c r="H11" s="3" t="s">
        <v>67</v>
      </c>
      <c r="I11" s="3" t="s">
        <v>276</v>
      </c>
      <c r="J11" s="3" t="s">
        <v>317</v>
      </c>
      <c r="K11" s="3" t="s">
        <v>67</v>
      </c>
      <c r="L11" s="3" t="s">
        <v>276</v>
      </c>
      <c r="M11" s="3" t="s">
        <v>317</v>
      </c>
      <c r="N11" s="3" t="s">
        <v>67</v>
      </c>
      <c r="O11" s="3" t="s">
        <v>276</v>
      </c>
      <c r="P11" s="3" t="s">
        <v>317</v>
      </c>
      <c r="Q11" s="3" t="s">
        <v>67</v>
      </c>
      <c r="R11" s="3" t="s">
        <v>276</v>
      </c>
      <c r="S11" s="3" t="s">
        <v>317</v>
      </c>
      <c r="T11" s="3" t="s">
        <v>67</v>
      </c>
      <c r="U11" s="3" t="s">
        <v>276</v>
      </c>
      <c r="V11" s="5"/>
      <c r="W11" s="5"/>
    </row>
    <row r="12" spans="1:23">
      <c r="A12" s="458"/>
      <c r="B12" s="458"/>
      <c r="C12" s="458"/>
      <c r="D12" s="458"/>
      <c r="E12" s="458"/>
      <c r="F12" s="458"/>
      <c r="G12" s="230" t="s">
        <v>325</v>
      </c>
      <c r="H12" s="231" t="s">
        <v>326</v>
      </c>
      <c r="I12" s="5" t="s">
        <v>327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9"/>
      <c r="B13" s="459"/>
      <c r="C13" s="459"/>
      <c r="D13" s="459"/>
      <c r="E13" s="459"/>
      <c r="F13" s="45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8"/>
      <c r="B14" s="458"/>
      <c r="C14" s="458"/>
      <c r="D14" s="458"/>
      <c r="E14" s="458"/>
      <c r="F14" s="45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9"/>
      <c r="B15" s="459"/>
      <c r="C15" s="459"/>
      <c r="D15" s="459"/>
      <c r="E15" s="459"/>
      <c r="F15" s="45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31" t="s">
        <v>328</v>
      </c>
      <c r="B17" s="432"/>
      <c r="C17" s="432"/>
      <c r="D17" s="432"/>
      <c r="E17" s="433"/>
      <c r="F17" s="434"/>
      <c r="G17" s="436"/>
      <c r="H17" s="17"/>
      <c r="I17" s="17"/>
      <c r="J17" s="431" t="s">
        <v>297</v>
      </c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3"/>
      <c r="V17" s="8"/>
      <c r="W17" s="10"/>
    </row>
    <row r="18" spans="1:23" ht="63" customHeight="1">
      <c r="A18" s="437" t="s">
        <v>329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</row>
  </sheetData>
  <mergeCells count="47">
    <mergeCell ref="E10:E11"/>
    <mergeCell ref="E12:E13"/>
    <mergeCell ref="E14:E15"/>
    <mergeCell ref="F2:F3"/>
    <mergeCell ref="F10:F11"/>
    <mergeCell ref="F12:F13"/>
    <mergeCell ref="F14:F15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8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G10:I10"/>
    <mergeCell ref="J10:L10"/>
    <mergeCell ref="M10:O10"/>
    <mergeCell ref="P10:R10"/>
    <mergeCell ref="S10:U10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0" t="s">
        <v>330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s="1" customFormat="1" ht="16.5">
      <c r="A2" s="13" t="s">
        <v>331</v>
      </c>
      <c r="B2" s="14" t="s">
        <v>272</v>
      </c>
      <c r="C2" s="14" t="s">
        <v>273</v>
      </c>
      <c r="D2" s="14" t="s">
        <v>274</v>
      </c>
      <c r="E2" s="14" t="s">
        <v>275</v>
      </c>
      <c r="F2" s="14" t="s">
        <v>276</v>
      </c>
      <c r="G2" s="13" t="s">
        <v>332</v>
      </c>
      <c r="H2" s="13" t="s">
        <v>333</v>
      </c>
      <c r="I2" s="13" t="s">
        <v>334</v>
      </c>
      <c r="J2" s="13" t="s">
        <v>333</v>
      </c>
      <c r="K2" s="13" t="s">
        <v>335</v>
      </c>
      <c r="L2" s="13" t="s">
        <v>333</v>
      </c>
      <c r="M2" s="14" t="s">
        <v>316</v>
      </c>
      <c r="N2" s="14" t="s">
        <v>285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331</v>
      </c>
      <c r="B4" s="16" t="s">
        <v>336</v>
      </c>
      <c r="C4" s="16" t="s">
        <v>317</v>
      </c>
      <c r="D4" s="16" t="s">
        <v>274</v>
      </c>
      <c r="E4" s="14" t="s">
        <v>275</v>
      </c>
      <c r="F4" s="14" t="s">
        <v>276</v>
      </c>
      <c r="G4" s="13" t="s">
        <v>332</v>
      </c>
      <c r="H4" s="13" t="s">
        <v>333</v>
      </c>
      <c r="I4" s="13" t="s">
        <v>334</v>
      </c>
      <c r="J4" s="13" t="s">
        <v>333</v>
      </c>
      <c r="K4" s="13" t="s">
        <v>335</v>
      </c>
      <c r="L4" s="13" t="s">
        <v>333</v>
      </c>
      <c r="M4" s="14" t="s">
        <v>316</v>
      </c>
      <c r="N4" s="14" t="s">
        <v>285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1" t="s">
        <v>337</v>
      </c>
      <c r="B11" s="432"/>
      <c r="C11" s="432"/>
      <c r="D11" s="433"/>
      <c r="E11" s="434"/>
      <c r="F11" s="435"/>
      <c r="G11" s="436"/>
      <c r="H11" s="17"/>
      <c r="I11" s="431" t="s">
        <v>338</v>
      </c>
      <c r="J11" s="432"/>
      <c r="K11" s="432"/>
      <c r="L11" s="8"/>
      <c r="M11" s="8"/>
      <c r="N11" s="10"/>
    </row>
    <row r="12" spans="1:14" ht="16.5">
      <c r="A12" s="437" t="s">
        <v>339</v>
      </c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I15" sqref="I15"/>
    </sheetView>
  </sheetViews>
  <sheetFormatPr defaultColWidth="9" defaultRowHeight="14.25"/>
  <cols>
    <col min="1" max="1" width="8.625" customWidth="1"/>
    <col min="2" max="2" width="18" customWidth="1"/>
    <col min="3" max="3" width="12.125" customWidth="1"/>
    <col min="4" max="4" width="18.625" customWidth="1"/>
    <col min="5" max="5" width="12.125" customWidth="1"/>
    <col min="6" max="6" width="14.375" customWidth="1"/>
    <col min="7" max="7" width="11.625" customWidth="1"/>
    <col min="8" max="8" width="17.875" customWidth="1"/>
    <col min="9" max="9" width="14" customWidth="1"/>
    <col min="10" max="10" width="11.5" customWidth="1"/>
  </cols>
  <sheetData>
    <row r="1" spans="1:12" ht="29.25">
      <c r="A1" s="430" t="s">
        <v>340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2" s="1" customFormat="1" ht="16.5">
      <c r="A2" s="3" t="s">
        <v>310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316</v>
      </c>
      <c r="L2" s="4" t="s">
        <v>285</v>
      </c>
    </row>
    <row r="3" spans="1:12" ht="24.95" customHeight="1">
      <c r="A3" s="6" t="s">
        <v>318</v>
      </c>
      <c r="B3" s="232" t="s">
        <v>345</v>
      </c>
      <c r="C3" s="7" t="s">
        <v>287</v>
      </c>
      <c r="D3" s="7" t="s">
        <v>288</v>
      </c>
      <c r="E3" s="11" t="s">
        <v>112</v>
      </c>
      <c r="F3" s="7" t="s">
        <v>62</v>
      </c>
      <c r="G3" s="5" t="s">
        <v>346</v>
      </c>
      <c r="H3" s="233" t="s">
        <v>347</v>
      </c>
      <c r="I3" s="12"/>
      <c r="J3" s="5"/>
      <c r="K3" s="5"/>
      <c r="L3" s="5" t="s">
        <v>307</v>
      </c>
    </row>
    <row r="4" spans="1:12" ht="24.95" customHeight="1">
      <c r="A4" s="6" t="s">
        <v>318</v>
      </c>
      <c r="B4" s="232" t="s">
        <v>345</v>
      </c>
      <c r="C4" s="7" t="s">
        <v>292</v>
      </c>
      <c r="D4" s="7" t="s">
        <v>288</v>
      </c>
      <c r="E4" s="11" t="s">
        <v>113</v>
      </c>
      <c r="F4" s="7" t="s">
        <v>62</v>
      </c>
      <c r="G4" s="5" t="s">
        <v>346</v>
      </c>
      <c r="H4" s="233" t="s">
        <v>347</v>
      </c>
      <c r="I4" s="12"/>
      <c r="J4" s="5"/>
      <c r="K4" s="5"/>
      <c r="L4" s="5" t="s">
        <v>307</v>
      </c>
    </row>
    <row r="5" spans="1:12" ht="24.95" customHeight="1">
      <c r="A5" s="6" t="s">
        <v>318</v>
      </c>
      <c r="B5" s="232" t="s">
        <v>345</v>
      </c>
      <c r="C5" s="7"/>
      <c r="D5" s="7" t="s">
        <v>288</v>
      </c>
      <c r="E5" s="11" t="s">
        <v>293</v>
      </c>
      <c r="F5" s="7" t="s">
        <v>62</v>
      </c>
      <c r="G5" s="5" t="s">
        <v>346</v>
      </c>
      <c r="H5" s="233" t="s">
        <v>347</v>
      </c>
      <c r="I5" s="5"/>
      <c r="J5" s="5"/>
      <c r="K5" s="5"/>
      <c r="L5" s="5" t="s">
        <v>307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31" t="s">
        <v>348</v>
      </c>
      <c r="B8" s="432"/>
      <c r="C8" s="432"/>
      <c r="D8" s="432"/>
      <c r="E8" s="433"/>
      <c r="F8" s="434"/>
      <c r="G8" s="436"/>
      <c r="H8" s="431" t="s">
        <v>349</v>
      </c>
      <c r="I8" s="432"/>
      <c r="J8" s="432"/>
      <c r="K8" s="8"/>
      <c r="L8" s="10"/>
    </row>
    <row r="9" spans="1:12" ht="16.5">
      <c r="A9" s="437" t="s">
        <v>350</v>
      </c>
      <c r="B9" s="437"/>
      <c r="C9" s="438"/>
      <c r="D9" s="438"/>
      <c r="E9" s="438"/>
      <c r="F9" s="438"/>
      <c r="G9" s="438"/>
      <c r="H9" s="438"/>
      <c r="I9" s="438"/>
      <c r="J9" s="438"/>
      <c r="K9" s="438"/>
      <c r="L9" s="438"/>
    </row>
  </sheetData>
  <mergeCells count="5">
    <mergeCell ref="A1:J1"/>
    <mergeCell ref="A8:E8"/>
    <mergeCell ref="F8:G8"/>
    <mergeCell ref="H8:J8"/>
    <mergeCell ref="A9:L9"/>
  </mergeCells>
  <phoneticPr fontId="53" type="noConversion"/>
  <dataValidations count="1">
    <dataValidation type="list" allowBlank="1" showInputMessage="1" showErrorMessage="1" sqref="L3 L4:L5 L6:L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"/>
  <sheetViews>
    <sheetView workbookViewId="0">
      <selection activeCell="C22" sqref="C22"/>
    </sheetView>
  </sheetViews>
  <sheetFormatPr defaultColWidth="9" defaultRowHeight="14.25"/>
  <cols>
    <col min="1" max="1" width="7" customWidth="1"/>
    <col min="2" max="2" width="10" customWidth="1"/>
    <col min="3" max="3" width="29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0" t="s">
        <v>351</v>
      </c>
      <c r="B1" s="430"/>
      <c r="C1" s="430"/>
      <c r="D1" s="430"/>
      <c r="E1" s="430"/>
      <c r="F1" s="430"/>
      <c r="G1" s="430"/>
      <c r="H1" s="430"/>
      <c r="I1" s="430"/>
    </row>
    <row r="2" spans="1:9" s="1" customFormat="1" ht="16.5">
      <c r="A2" s="439" t="s">
        <v>271</v>
      </c>
      <c r="B2" s="440" t="s">
        <v>276</v>
      </c>
      <c r="C2" s="440" t="s">
        <v>317</v>
      </c>
      <c r="D2" s="440" t="s">
        <v>274</v>
      </c>
      <c r="E2" s="440" t="s">
        <v>275</v>
      </c>
      <c r="F2" s="3" t="s">
        <v>352</v>
      </c>
      <c r="G2" s="3" t="s">
        <v>301</v>
      </c>
      <c r="H2" s="445" t="s">
        <v>302</v>
      </c>
      <c r="I2" s="449" t="s">
        <v>304</v>
      </c>
    </row>
    <row r="3" spans="1:9" s="1" customFormat="1" ht="16.5">
      <c r="A3" s="439"/>
      <c r="B3" s="441"/>
      <c r="C3" s="441"/>
      <c r="D3" s="441"/>
      <c r="E3" s="441"/>
      <c r="F3" s="3" t="s">
        <v>353</v>
      </c>
      <c r="G3" s="3" t="s">
        <v>305</v>
      </c>
      <c r="H3" s="446"/>
      <c r="I3" s="450"/>
    </row>
    <row r="4" spans="1:9" ht="24.95" customHeight="1">
      <c r="A4" s="5">
        <v>1</v>
      </c>
      <c r="B4" s="6" t="s">
        <v>354</v>
      </c>
      <c r="C4" s="5" t="s">
        <v>355</v>
      </c>
      <c r="D4" s="234" t="s">
        <v>356</v>
      </c>
      <c r="E4" s="7" t="s">
        <v>62</v>
      </c>
      <c r="F4" s="5">
        <v>-6</v>
      </c>
      <c r="G4" s="5">
        <v>-4</v>
      </c>
      <c r="H4" s="5">
        <f>SUM(F4:G4)</f>
        <v>-10</v>
      </c>
      <c r="I4" s="5" t="s">
        <v>307</v>
      </c>
    </row>
    <row r="5" spans="1:9" ht="24.95" customHeight="1">
      <c r="A5" s="5">
        <v>2</v>
      </c>
      <c r="B5" s="6" t="s">
        <v>354</v>
      </c>
      <c r="C5" s="5" t="s">
        <v>355</v>
      </c>
      <c r="D5" s="234" t="s">
        <v>357</v>
      </c>
      <c r="E5" s="7" t="s">
        <v>62</v>
      </c>
      <c r="F5" s="5">
        <v>-5</v>
      </c>
      <c r="G5" s="5">
        <v>-3</v>
      </c>
      <c r="H5" s="5">
        <f>SUM(F5:G5)</f>
        <v>-8</v>
      </c>
      <c r="I5" s="5" t="s">
        <v>307</v>
      </c>
    </row>
    <row r="6" spans="1:9" ht="24.95" customHeight="1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 s="2" customFormat="1" ht="18.75">
      <c r="A9" s="431" t="s">
        <v>358</v>
      </c>
      <c r="B9" s="432"/>
      <c r="C9" s="432"/>
      <c r="D9" s="433"/>
      <c r="E9" s="9"/>
      <c r="F9" s="431" t="s">
        <v>359</v>
      </c>
      <c r="G9" s="432"/>
      <c r="H9" s="433"/>
      <c r="I9" s="10"/>
    </row>
    <row r="10" spans="1:9" ht="16.5">
      <c r="A10" s="437" t="s">
        <v>360</v>
      </c>
      <c r="B10" s="437"/>
      <c r="C10" s="438"/>
      <c r="D10" s="438"/>
      <c r="E10" s="438"/>
      <c r="F10" s="438"/>
      <c r="G10" s="438"/>
      <c r="H10" s="438"/>
      <c r="I10" s="438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4 I5 I1:I3 I6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5" t="s">
        <v>35</v>
      </c>
      <c r="C2" s="236"/>
      <c r="D2" s="236"/>
      <c r="E2" s="236"/>
      <c r="F2" s="236"/>
      <c r="G2" s="236"/>
      <c r="H2" s="236"/>
      <c r="I2" s="237"/>
    </row>
    <row r="3" spans="2:9" ht="27.95" customHeight="1">
      <c r="B3" s="207"/>
      <c r="C3" s="208"/>
      <c r="D3" s="238" t="s">
        <v>36</v>
      </c>
      <c r="E3" s="239"/>
      <c r="F3" s="240" t="s">
        <v>37</v>
      </c>
      <c r="G3" s="241"/>
      <c r="H3" s="238" t="s">
        <v>38</v>
      </c>
      <c r="I3" s="242"/>
    </row>
    <row r="4" spans="2:9" ht="27.95" customHeight="1">
      <c r="B4" s="207" t="s">
        <v>39</v>
      </c>
      <c r="C4" s="208" t="s">
        <v>40</v>
      </c>
      <c r="D4" s="208" t="s">
        <v>41</v>
      </c>
      <c r="E4" s="208" t="s">
        <v>42</v>
      </c>
      <c r="F4" s="209" t="s">
        <v>41</v>
      </c>
      <c r="G4" s="209" t="s">
        <v>42</v>
      </c>
      <c r="H4" s="208" t="s">
        <v>41</v>
      </c>
      <c r="I4" s="216" t="s">
        <v>42</v>
      </c>
    </row>
    <row r="5" spans="2:9" ht="27.95" customHeight="1">
      <c r="B5" s="210" t="s">
        <v>43</v>
      </c>
      <c r="C5" s="6">
        <v>13</v>
      </c>
      <c r="D5" s="6">
        <v>0</v>
      </c>
      <c r="E5" s="6">
        <v>1</v>
      </c>
      <c r="F5" s="211">
        <v>0</v>
      </c>
      <c r="G5" s="211">
        <v>1</v>
      </c>
      <c r="H5" s="6">
        <v>1</v>
      </c>
      <c r="I5" s="217">
        <v>2</v>
      </c>
    </row>
    <row r="6" spans="2:9" ht="27.95" customHeight="1">
      <c r="B6" s="210" t="s">
        <v>44</v>
      </c>
      <c r="C6" s="6">
        <v>20</v>
      </c>
      <c r="D6" s="6">
        <v>0</v>
      </c>
      <c r="E6" s="6">
        <v>1</v>
      </c>
      <c r="F6" s="211">
        <v>1</v>
      </c>
      <c r="G6" s="211">
        <v>2</v>
      </c>
      <c r="H6" s="6">
        <v>2</v>
      </c>
      <c r="I6" s="217">
        <v>3</v>
      </c>
    </row>
    <row r="7" spans="2:9" ht="27.95" customHeight="1">
      <c r="B7" s="210" t="s">
        <v>45</v>
      </c>
      <c r="C7" s="6">
        <v>32</v>
      </c>
      <c r="D7" s="6">
        <v>0</v>
      </c>
      <c r="E7" s="6">
        <v>1</v>
      </c>
      <c r="F7" s="211">
        <v>2</v>
      </c>
      <c r="G7" s="211">
        <v>3</v>
      </c>
      <c r="H7" s="6">
        <v>3</v>
      </c>
      <c r="I7" s="217">
        <v>4</v>
      </c>
    </row>
    <row r="8" spans="2:9" ht="27.95" customHeight="1">
      <c r="B8" s="210" t="s">
        <v>46</v>
      </c>
      <c r="C8" s="6">
        <v>50</v>
      </c>
      <c r="D8" s="6">
        <v>1</v>
      </c>
      <c r="E8" s="6">
        <v>2</v>
      </c>
      <c r="F8" s="211">
        <v>3</v>
      </c>
      <c r="G8" s="211">
        <v>4</v>
      </c>
      <c r="H8" s="6">
        <v>5</v>
      </c>
      <c r="I8" s="217">
        <v>6</v>
      </c>
    </row>
    <row r="9" spans="2:9" ht="27.95" customHeight="1">
      <c r="B9" s="210" t="s">
        <v>47</v>
      </c>
      <c r="C9" s="6">
        <v>80</v>
      </c>
      <c r="D9" s="6">
        <v>2</v>
      </c>
      <c r="E9" s="6">
        <v>3</v>
      </c>
      <c r="F9" s="211">
        <v>5</v>
      </c>
      <c r="G9" s="211">
        <v>6</v>
      </c>
      <c r="H9" s="6">
        <v>7</v>
      </c>
      <c r="I9" s="217">
        <v>8</v>
      </c>
    </row>
    <row r="10" spans="2:9" ht="27.95" customHeight="1">
      <c r="B10" s="210" t="s">
        <v>48</v>
      </c>
      <c r="C10" s="6">
        <v>125</v>
      </c>
      <c r="D10" s="6">
        <v>3</v>
      </c>
      <c r="E10" s="6">
        <v>4</v>
      </c>
      <c r="F10" s="211">
        <v>7</v>
      </c>
      <c r="G10" s="211">
        <v>8</v>
      </c>
      <c r="H10" s="6">
        <v>10</v>
      </c>
      <c r="I10" s="217">
        <v>11</v>
      </c>
    </row>
    <row r="11" spans="2:9" ht="27.95" customHeight="1">
      <c r="B11" s="210" t="s">
        <v>49</v>
      </c>
      <c r="C11" s="6">
        <v>200</v>
      </c>
      <c r="D11" s="6">
        <v>5</v>
      </c>
      <c r="E11" s="6">
        <v>6</v>
      </c>
      <c r="F11" s="211">
        <v>10</v>
      </c>
      <c r="G11" s="211">
        <v>11</v>
      </c>
      <c r="H11" s="6">
        <v>14</v>
      </c>
      <c r="I11" s="217">
        <v>15</v>
      </c>
    </row>
    <row r="12" spans="2:9" ht="27.95" customHeight="1">
      <c r="B12" s="212" t="s">
        <v>50</v>
      </c>
      <c r="C12" s="213">
        <v>315</v>
      </c>
      <c r="D12" s="213">
        <v>7</v>
      </c>
      <c r="E12" s="213">
        <v>8</v>
      </c>
      <c r="F12" s="214">
        <v>14</v>
      </c>
      <c r="G12" s="214">
        <v>15</v>
      </c>
      <c r="H12" s="213">
        <v>21</v>
      </c>
      <c r="I12" s="218">
        <v>22</v>
      </c>
    </row>
    <row r="14" spans="2:9">
      <c r="B14" s="215" t="s">
        <v>51</v>
      </c>
      <c r="C14" s="215"/>
      <c r="D14" s="215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4.25">
      <c r="A2" s="130" t="s">
        <v>53</v>
      </c>
      <c r="B2" s="244" t="s">
        <v>54</v>
      </c>
      <c r="C2" s="244"/>
      <c r="D2" s="245" t="s">
        <v>55</v>
      </c>
      <c r="E2" s="245"/>
      <c r="F2" s="244"/>
      <c r="G2" s="244"/>
      <c r="H2" s="131" t="s">
        <v>56</v>
      </c>
      <c r="I2" s="246" t="s">
        <v>57</v>
      </c>
      <c r="J2" s="246"/>
      <c r="K2" s="247"/>
    </row>
    <row r="3" spans="1:11" ht="14.25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4.25">
      <c r="A4" s="134" t="s">
        <v>61</v>
      </c>
      <c r="B4" s="254" t="s">
        <v>62</v>
      </c>
      <c r="C4" s="255"/>
      <c r="D4" s="256" t="s">
        <v>63</v>
      </c>
      <c r="E4" s="257"/>
      <c r="F4" s="258">
        <v>45102</v>
      </c>
      <c r="G4" s="259"/>
      <c r="H4" s="256" t="s">
        <v>64</v>
      </c>
      <c r="I4" s="257"/>
      <c r="J4" s="69" t="s">
        <v>65</v>
      </c>
      <c r="K4" s="154" t="s">
        <v>66</v>
      </c>
    </row>
    <row r="5" spans="1:11" ht="14.25">
      <c r="A5" s="137" t="s">
        <v>67</v>
      </c>
      <c r="B5" s="254" t="s">
        <v>68</v>
      </c>
      <c r="C5" s="255"/>
      <c r="D5" s="256" t="s">
        <v>69</v>
      </c>
      <c r="E5" s="257"/>
      <c r="F5" s="258">
        <v>45082</v>
      </c>
      <c r="G5" s="259"/>
      <c r="H5" s="256" t="s">
        <v>70</v>
      </c>
      <c r="I5" s="257"/>
      <c r="J5" s="69" t="s">
        <v>65</v>
      </c>
      <c r="K5" s="154" t="s">
        <v>66</v>
      </c>
    </row>
    <row r="6" spans="1:11" ht="14.25">
      <c r="A6" s="134" t="s">
        <v>71</v>
      </c>
      <c r="B6" s="175" t="s">
        <v>72</v>
      </c>
      <c r="C6" s="154">
        <v>6</v>
      </c>
      <c r="D6" s="137" t="s">
        <v>73</v>
      </c>
      <c r="E6" s="147"/>
      <c r="F6" s="258">
        <v>45092</v>
      </c>
      <c r="G6" s="259"/>
      <c r="H6" s="256" t="s">
        <v>74</v>
      </c>
      <c r="I6" s="257"/>
      <c r="J6" s="69" t="s">
        <v>65</v>
      </c>
      <c r="K6" s="154" t="s">
        <v>66</v>
      </c>
    </row>
    <row r="7" spans="1:11" ht="14.25">
      <c r="A7" s="134" t="s">
        <v>75</v>
      </c>
      <c r="B7" s="260">
        <v>1829</v>
      </c>
      <c r="C7" s="261"/>
      <c r="D7" s="137" t="s">
        <v>76</v>
      </c>
      <c r="E7" s="146"/>
      <c r="F7" s="258">
        <v>45097</v>
      </c>
      <c r="G7" s="259"/>
      <c r="H7" s="256" t="s">
        <v>77</v>
      </c>
      <c r="I7" s="257"/>
      <c r="J7" s="69" t="s">
        <v>65</v>
      </c>
      <c r="K7" s="154" t="s">
        <v>66</v>
      </c>
    </row>
    <row r="8" spans="1:11" ht="14.25">
      <c r="A8" s="139" t="s">
        <v>78</v>
      </c>
      <c r="B8" s="262" t="s">
        <v>79</v>
      </c>
      <c r="C8" s="263"/>
      <c r="D8" s="264" t="s">
        <v>80</v>
      </c>
      <c r="E8" s="265"/>
      <c r="F8" s="266">
        <v>45099</v>
      </c>
      <c r="G8" s="267"/>
      <c r="H8" s="264" t="s">
        <v>81</v>
      </c>
      <c r="I8" s="265"/>
      <c r="J8" s="74" t="s">
        <v>65</v>
      </c>
      <c r="K8" s="156" t="s">
        <v>66</v>
      </c>
    </row>
    <row r="9" spans="1:11" ht="14.25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spans="1:11" ht="14.25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spans="1:11" ht="14.25">
      <c r="A11" s="176" t="s">
        <v>84</v>
      </c>
      <c r="B11" s="177" t="s">
        <v>85</v>
      </c>
      <c r="C11" s="178" t="s">
        <v>86</v>
      </c>
      <c r="D11" s="179"/>
      <c r="E11" s="180" t="s">
        <v>87</v>
      </c>
      <c r="F11" s="177" t="s">
        <v>85</v>
      </c>
      <c r="G11" s="178" t="s">
        <v>86</v>
      </c>
      <c r="H11" s="178" t="s">
        <v>88</v>
      </c>
      <c r="I11" s="180" t="s">
        <v>89</v>
      </c>
      <c r="J11" s="177" t="s">
        <v>85</v>
      </c>
      <c r="K11" s="201" t="s">
        <v>86</v>
      </c>
    </row>
    <row r="12" spans="1:11" ht="14.25">
      <c r="A12" s="137" t="s">
        <v>90</v>
      </c>
      <c r="B12" s="145" t="s">
        <v>85</v>
      </c>
      <c r="C12" s="69" t="s">
        <v>86</v>
      </c>
      <c r="D12" s="146"/>
      <c r="E12" s="147" t="s">
        <v>91</v>
      </c>
      <c r="F12" s="145" t="s">
        <v>85</v>
      </c>
      <c r="G12" s="69" t="s">
        <v>86</v>
      </c>
      <c r="H12" s="69" t="s">
        <v>88</v>
      </c>
      <c r="I12" s="147" t="s">
        <v>92</v>
      </c>
      <c r="J12" s="145" t="s">
        <v>85</v>
      </c>
      <c r="K12" s="154" t="s">
        <v>86</v>
      </c>
    </row>
    <row r="13" spans="1:11" ht="14.25">
      <c r="A13" s="137" t="s">
        <v>93</v>
      </c>
      <c r="B13" s="145" t="s">
        <v>85</v>
      </c>
      <c r="C13" s="69" t="s">
        <v>86</v>
      </c>
      <c r="D13" s="146"/>
      <c r="E13" s="147" t="s">
        <v>94</v>
      </c>
      <c r="F13" s="69" t="s">
        <v>95</v>
      </c>
      <c r="G13" s="69" t="s">
        <v>96</v>
      </c>
      <c r="H13" s="69" t="s">
        <v>88</v>
      </c>
      <c r="I13" s="147" t="s">
        <v>97</v>
      </c>
      <c r="J13" s="145" t="s">
        <v>85</v>
      </c>
      <c r="K13" s="154" t="s">
        <v>86</v>
      </c>
    </row>
    <row r="14" spans="1:11" ht="14.25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74"/>
    </row>
    <row r="15" spans="1:11" ht="14.25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spans="1:11" ht="14.25">
      <c r="A16" s="181" t="s">
        <v>100</v>
      </c>
      <c r="B16" s="178" t="s">
        <v>95</v>
      </c>
      <c r="C16" s="178" t="s">
        <v>96</v>
      </c>
      <c r="D16" s="182"/>
      <c r="E16" s="183" t="s">
        <v>101</v>
      </c>
      <c r="F16" s="178" t="s">
        <v>95</v>
      </c>
      <c r="G16" s="178" t="s">
        <v>96</v>
      </c>
      <c r="H16" s="184"/>
      <c r="I16" s="183" t="s">
        <v>102</v>
      </c>
      <c r="J16" s="178" t="s">
        <v>95</v>
      </c>
      <c r="K16" s="201" t="s">
        <v>96</v>
      </c>
    </row>
    <row r="17" spans="1:22" ht="16.5" customHeight="1">
      <c r="A17" s="148" t="s">
        <v>103</v>
      </c>
      <c r="B17" s="69" t="s">
        <v>95</v>
      </c>
      <c r="C17" s="69" t="s">
        <v>96</v>
      </c>
      <c r="D17" s="135"/>
      <c r="E17" s="149" t="s">
        <v>104</v>
      </c>
      <c r="F17" s="69" t="s">
        <v>95</v>
      </c>
      <c r="G17" s="69" t="s">
        <v>96</v>
      </c>
      <c r="H17" s="185"/>
      <c r="I17" s="149" t="s">
        <v>105</v>
      </c>
      <c r="J17" s="69" t="s">
        <v>95</v>
      </c>
      <c r="K17" s="154" t="s">
        <v>96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1:22" ht="18" customHeight="1">
      <c r="A18" s="275" t="s">
        <v>106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pans="1:22" ht="18" customHeight="1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22" ht="16.5" customHeight="1">
      <c r="A20" s="278" t="s">
        <v>108</v>
      </c>
      <c r="B20" s="279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86" t="s">
        <v>109</v>
      </c>
      <c r="B21" s="187"/>
      <c r="C21" s="188">
        <v>120</v>
      </c>
      <c r="D21" s="188">
        <v>130</v>
      </c>
      <c r="E21" s="188">
        <v>140</v>
      </c>
      <c r="F21" s="188">
        <v>150</v>
      </c>
      <c r="G21" s="188">
        <v>160</v>
      </c>
      <c r="H21" s="188">
        <v>170</v>
      </c>
      <c r="J21" s="149"/>
      <c r="K21" s="94" t="s">
        <v>110</v>
      </c>
    </row>
    <row r="22" spans="1:22" ht="23.1" customHeight="1">
      <c r="A22" s="7" t="s">
        <v>111</v>
      </c>
      <c r="B22" s="189"/>
      <c r="C22" s="7" t="s">
        <v>95</v>
      </c>
      <c r="D22" s="7" t="s">
        <v>95</v>
      </c>
      <c r="E22" s="7" t="s">
        <v>95</v>
      </c>
      <c r="F22" s="7" t="s">
        <v>95</v>
      </c>
      <c r="G22" s="7" t="s">
        <v>95</v>
      </c>
      <c r="H22" s="7" t="s">
        <v>95</v>
      </c>
      <c r="I22" s="191"/>
      <c r="J22" s="191"/>
      <c r="K22" s="203"/>
    </row>
    <row r="23" spans="1:22" ht="23.1" customHeight="1">
      <c r="A23" s="7" t="s">
        <v>112</v>
      </c>
      <c r="B23" s="189"/>
      <c r="C23" s="7" t="s">
        <v>95</v>
      </c>
      <c r="D23" s="7" t="s">
        <v>95</v>
      </c>
      <c r="E23" s="7" t="s">
        <v>95</v>
      </c>
      <c r="F23" s="7" t="s">
        <v>95</v>
      </c>
      <c r="G23" s="7" t="s">
        <v>95</v>
      </c>
      <c r="H23" s="7" t="s">
        <v>95</v>
      </c>
      <c r="I23" s="191"/>
      <c r="J23" s="191"/>
      <c r="K23" s="204"/>
    </row>
    <row r="24" spans="1:22" ht="23.1" customHeight="1">
      <c r="A24" s="7" t="s">
        <v>113</v>
      </c>
      <c r="B24" s="189"/>
      <c r="C24" s="7" t="s">
        <v>95</v>
      </c>
      <c r="D24" s="7" t="s">
        <v>95</v>
      </c>
      <c r="E24" s="7" t="s">
        <v>95</v>
      </c>
      <c r="F24" s="7" t="s">
        <v>95</v>
      </c>
      <c r="G24" s="7" t="s">
        <v>95</v>
      </c>
      <c r="H24" s="7" t="s">
        <v>95</v>
      </c>
      <c r="I24" s="191"/>
      <c r="J24" s="191"/>
      <c r="K24" s="204"/>
    </row>
    <row r="25" spans="1:22" ht="23.1" customHeight="1">
      <c r="A25" s="138"/>
      <c r="B25" s="190"/>
      <c r="C25" s="191"/>
      <c r="D25" s="191"/>
      <c r="E25" s="191"/>
      <c r="F25" s="191"/>
      <c r="G25" s="191"/>
      <c r="H25" s="191"/>
      <c r="I25" s="191"/>
      <c r="J25" s="191"/>
      <c r="K25" s="92"/>
    </row>
    <row r="26" spans="1:22" ht="23.1" customHeight="1">
      <c r="A26" s="138"/>
      <c r="B26" s="191"/>
      <c r="C26" s="191"/>
      <c r="D26" s="191"/>
      <c r="E26" s="191"/>
      <c r="F26" s="191"/>
      <c r="G26" s="191"/>
      <c r="H26" s="191"/>
      <c r="I26" s="191"/>
      <c r="J26" s="191"/>
      <c r="K26" s="92"/>
    </row>
    <row r="27" spans="1:22" ht="23.1" customHeight="1">
      <c r="A27" s="138"/>
      <c r="B27" s="191"/>
      <c r="C27" s="191"/>
      <c r="D27" s="191"/>
      <c r="E27" s="191"/>
      <c r="F27" s="191"/>
      <c r="G27" s="191"/>
      <c r="H27" s="191"/>
      <c r="I27" s="191"/>
      <c r="J27" s="191"/>
      <c r="K27" s="92"/>
    </row>
    <row r="28" spans="1:22" ht="23.1" customHeight="1">
      <c r="A28" s="138"/>
      <c r="B28" s="191"/>
      <c r="C28" s="191"/>
      <c r="D28" s="191"/>
      <c r="E28" s="191"/>
      <c r="F28" s="191"/>
      <c r="G28" s="191"/>
      <c r="H28" s="191"/>
      <c r="I28" s="191"/>
      <c r="J28" s="191"/>
      <c r="K28" s="92"/>
    </row>
    <row r="29" spans="1:22" ht="18" customHeight="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22" ht="18.75" customHeight="1">
      <c r="A30" s="285" t="s">
        <v>115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82" t="s">
        <v>116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4.25">
      <c r="A33" s="291" t="s">
        <v>117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4.25">
      <c r="A34" s="294" t="s">
        <v>118</v>
      </c>
      <c r="B34" s="295"/>
      <c r="C34" s="69" t="s">
        <v>65</v>
      </c>
      <c r="D34" s="69" t="s">
        <v>66</v>
      </c>
      <c r="E34" s="296" t="s">
        <v>119</v>
      </c>
      <c r="F34" s="297"/>
      <c r="G34" s="297"/>
      <c r="H34" s="297"/>
      <c r="I34" s="297"/>
      <c r="J34" s="297"/>
      <c r="K34" s="298"/>
    </row>
    <row r="35" spans="1:11" ht="14.25">
      <c r="A35" s="299" t="s">
        <v>120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1" ht="21" customHeight="1">
      <c r="A36" s="192" t="s">
        <v>121</v>
      </c>
      <c r="B36" s="193"/>
      <c r="C36" s="193"/>
      <c r="D36" s="193"/>
      <c r="E36" s="193"/>
      <c r="F36" s="193"/>
      <c r="G36" s="193"/>
      <c r="H36" s="193"/>
      <c r="I36" s="193"/>
      <c r="J36" s="193">
        <v>1</v>
      </c>
      <c r="K36" s="205"/>
    </row>
    <row r="37" spans="1:11" ht="21" customHeight="1">
      <c r="A37" s="194" t="s">
        <v>122</v>
      </c>
      <c r="B37" s="195"/>
      <c r="C37" s="195"/>
      <c r="D37" s="195"/>
      <c r="E37" s="195"/>
      <c r="F37" s="195"/>
      <c r="G37" s="195"/>
      <c r="H37" s="195"/>
      <c r="I37" s="195"/>
      <c r="J37" s="193">
        <v>1</v>
      </c>
      <c r="K37" s="206"/>
    </row>
    <row r="38" spans="1:11" ht="21" customHeight="1">
      <c r="A38" s="194" t="s">
        <v>123</v>
      </c>
      <c r="B38" s="195"/>
      <c r="C38" s="195"/>
      <c r="D38" s="195"/>
      <c r="E38" s="195"/>
      <c r="F38" s="195"/>
      <c r="G38" s="195"/>
      <c r="H38" s="195"/>
      <c r="I38" s="195"/>
      <c r="J38" s="193">
        <v>1</v>
      </c>
      <c r="K38" s="206"/>
    </row>
    <row r="39" spans="1:11" ht="21" customHeight="1">
      <c r="A39" s="194" t="s">
        <v>124</v>
      </c>
      <c r="B39" s="195"/>
      <c r="C39" s="195"/>
      <c r="D39" s="195"/>
      <c r="E39" s="195"/>
      <c r="F39" s="195"/>
      <c r="G39" s="195"/>
      <c r="H39" s="195"/>
      <c r="I39" s="195"/>
      <c r="J39" s="193">
        <v>1</v>
      </c>
      <c r="K39" s="206"/>
    </row>
    <row r="40" spans="1:11" ht="21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3"/>
      <c r="K40" s="206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61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61"/>
    </row>
    <row r="43" spans="1:11" ht="14.25">
      <c r="A43" s="302" t="s">
        <v>125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4.25">
      <c r="A44" s="271" t="s">
        <v>126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4.25">
      <c r="A45" s="181" t="s">
        <v>127</v>
      </c>
      <c r="B45" s="178" t="s">
        <v>95</v>
      </c>
      <c r="C45" s="178" t="s">
        <v>96</v>
      </c>
      <c r="D45" s="178" t="s">
        <v>88</v>
      </c>
      <c r="E45" s="183" t="s">
        <v>128</v>
      </c>
      <c r="F45" s="178" t="s">
        <v>95</v>
      </c>
      <c r="G45" s="178" t="s">
        <v>96</v>
      </c>
      <c r="H45" s="178" t="s">
        <v>88</v>
      </c>
      <c r="I45" s="183" t="s">
        <v>129</v>
      </c>
      <c r="J45" s="178" t="s">
        <v>95</v>
      </c>
      <c r="K45" s="201" t="s">
        <v>96</v>
      </c>
    </row>
    <row r="46" spans="1:11" ht="14.25">
      <c r="A46" s="148" t="s">
        <v>87</v>
      </c>
      <c r="B46" s="69" t="s">
        <v>95</v>
      </c>
      <c r="C46" s="69" t="s">
        <v>96</v>
      </c>
      <c r="D46" s="69" t="s">
        <v>88</v>
      </c>
      <c r="E46" s="149" t="s">
        <v>94</v>
      </c>
      <c r="F46" s="69" t="s">
        <v>95</v>
      </c>
      <c r="G46" s="69" t="s">
        <v>96</v>
      </c>
      <c r="H46" s="69" t="s">
        <v>88</v>
      </c>
      <c r="I46" s="149" t="s">
        <v>105</v>
      </c>
      <c r="J46" s="69" t="s">
        <v>95</v>
      </c>
      <c r="K46" s="154" t="s">
        <v>96</v>
      </c>
    </row>
    <row r="47" spans="1:11" ht="14.25">
      <c r="A47" s="264" t="s">
        <v>98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74"/>
    </row>
    <row r="48" spans="1:11" ht="14.25">
      <c r="A48" s="299" t="s">
        <v>130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spans="1:11" ht="14.25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4.25">
      <c r="A50" s="196" t="s">
        <v>131</v>
      </c>
      <c r="B50" s="308" t="s">
        <v>132</v>
      </c>
      <c r="C50" s="308"/>
      <c r="D50" s="197" t="s">
        <v>133</v>
      </c>
      <c r="E50" s="198" t="s">
        <v>134</v>
      </c>
      <c r="F50" s="199" t="s">
        <v>135</v>
      </c>
      <c r="G50" s="200">
        <v>45084</v>
      </c>
      <c r="H50" s="309" t="s">
        <v>136</v>
      </c>
      <c r="I50" s="310"/>
      <c r="J50" s="311" t="s">
        <v>137</v>
      </c>
      <c r="K50" s="312"/>
    </row>
    <row r="51" spans="1:11" ht="14.25">
      <c r="A51" s="299" t="s">
        <v>138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spans="1:11" ht="14.25">
      <c r="A52" s="313" t="s">
        <v>139</v>
      </c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14.25">
      <c r="A53" s="196" t="s">
        <v>131</v>
      </c>
      <c r="B53" s="308" t="s">
        <v>132</v>
      </c>
      <c r="C53" s="308"/>
      <c r="D53" s="197" t="s">
        <v>133</v>
      </c>
      <c r="E53" s="198"/>
      <c r="F53" s="199" t="s">
        <v>140</v>
      </c>
      <c r="G53" s="200"/>
      <c r="H53" s="309" t="s">
        <v>136</v>
      </c>
      <c r="I53" s="310"/>
      <c r="J53" s="311" t="s">
        <v>137</v>
      </c>
      <c r="K53" s="312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E23" sqref="E23"/>
    </sheetView>
  </sheetViews>
  <sheetFormatPr defaultColWidth="9" defaultRowHeight="14.25"/>
  <cols>
    <col min="1" max="1" width="19.875" style="27" customWidth="1"/>
    <col min="2" max="2" width="9.75" style="27" customWidth="1"/>
    <col min="3" max="3" width="9.75" style="28" customWidth="1"/>
    <col min="4" max="7" width="9.75" style="27" customWidth="1"/>
    <col min="8" max="8" width="4.125" style="27" customWidth="1"/>
    <col min="9" max="9" width="10.75" style="27" customWidth="1"/>
    <col min="10" max="10" width="9.75" style="27" customWidth="1"/>
    <col min="11" max="11" width="9.75" style="157" customWidth="1"/>
    <col min="12" max="12" width="9.75" style="27" customWidth="1"/>
    <col min="13" max="13" width="9.75" style="157" customWidth="1"/>
    <col min="14" max="14" width="9.75" style="27" customWidth="1"/>
    <col min="15" max="15" width="9.75" style="29" customWidth="1"/>
    <col min="16" max="253" width="9" style="27"/>
    <col min="254" max="16384" width="9" style="2"/>
  </cols>
  <sheetData>
    <row r="1" spans="1:256" s="27" customFormat="1" ht="29.1" customHeight="1">
      <c r="A1" s="316" t="s">
        <v>141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20.100000000000001" customHeight="1">
      <c r="A2" s="30" t="s">
        <v>61</v>
      </c>
      <c r="B2" s="319" t="s">
        <v>62</v>
      </c>
      <c r="C2" s="320"/>
      <c r="D2" s="321" t="s">
        <v>68</v>
      </c>
      <c r="E2" s="321"/>
      <c r="F2" s="321"/>
      <c r="G2" s="158"/>
      <c r="H2" s="159"/>
      <c r="I2" s="166" t="s">
        <v>56</v>
      </c>
      <c r="J2" s="322" t="s">
        <v>57</v>
      </c>
      <c r="K2" s="322"/>
      <c r="L2" s="322"/>
      <c r="M2" s="322"/>
      <c r="N2" s="323"/>
      <c r="O2" s="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7" customFormat="1" ht="17.25">
      <c r="A3" s="328" t="s">
        <v>142</v>
      </c>
      <c r="B3" s="324" t="s">
        <v>143</v>
      </c>
      <c r="C3" s="325"/>
      <c r="D3" s="324"/>
      <c r="E3" s="324"/>
      <c r="F3" s="324"/>
      <c r="G3" s="32"/>
      <c r="H3" s="160"/>
      <c r="I3" s="326" t="s">
        <v>144</v>
      </c>
      <c r="J3" s="326"/>
      <c r="K3" s="326"/>
      <c r="L3" s="326"/>
      <c r="M3" s="326"/>
      <c r="N3" s="327"/>
      <c r="O3" s="5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7" customFormat="1" ht="17.25">
      <c r="A4" s="328"/>
      <c r="B4" s="32"/>
      <c r="C4" s="32"/>
      <c r="D4" s="32"/>
      <c r="E4" s="32"/>
      <c r="F4" s="32"/>
      <c r="G4" s="32"/>
      <c r="H4" s="160"/>
      <c r="I4" s="167"/>
      <c r="J4" s="168"/>
      <c r="K4" s="168">
        <v>160</v>
      </c>
      <c r="L4" s="168">
        <v>160</v>
      </c>
      <c r="M4" s="168"/>
      <c r="N4" s="168"/>
      <c r="O4" s="16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7" customFormat="1" ht="24" customHeight="1">
      <c r="A5" s="328"/>
      <c r="B5" s="34" t="s">
        <v>145</v>
      </c>
      <c r="C5" s="34" t="s">
        <v>146</v>
      </c>
      <c r="D5" s="34" t="s">
        <v>147</v>
      </c>
      <c r="E5" s="34" t="s">
        <v>148</v>
      </c>
      <c r="F5" s="34" t="s">
        <v>149</v>
      </c>
      <c r="G5" s="34" t="s">
        <v>150</v>
      </c>
      <c r="H5" s="161"/>
      <c r="I5" s="118"/>
      <c r="J5" s="32"/>
      <c r="K5" s="32" t="s">
        <v>151</v>
      </c>
      <c r="L5" s="32" t="s">
        <v>152</v>
      </c>
      <c r="M5" s="32"/>
      <c r="N5" s="32"/>
      <c r="O5" s="33"/>
      <c r="P5" s="2"/>
      <c r="Q5" s="2"/>
      <c r="X5" s="32" t="s">
        <v>153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7" customFormat="1" ht="24" customHeight="1">
      <c r="A6" s="162" t="s">
        <v>154</v>
      </c>
      <c r="B6" s="34">
        <f t="shared" ref="B6:B9" si="0">C6-4</f>
        <v>45</v>
      </c>
      <c r="C6" s="34">
        <v>49</v>
      </c>
      <c r="D6" s="34">
        <f t="shared" ref="D6:G6" si="1">C6+4</f>
        <v>53</v>
      </c>
      <c r="E6" s="34">
        <f t="shared" si="1"/>
        <v>57</v>
      </c>
      <c r="F6" s="34">
        <f t="shared" si="1"/>
        <v>61</v>
      </c>
      <c r="G6" s="34">
        <f t="shared" si="1"/>
        <v>65</v>
      </c>
      <c r="H6" s="161"/>
      <c r="I6" s="170"/>
      <c r="J6" s="170"/>
      <c r="K6" s="53" t="s">
        <v>155</v>
      </c>
      <c r="L6" s="170" t="s">
        <v>156</v>
      </c>
      <c r="M6" s="170"/>
      <c r="N6" s="170"/>
      <c r="O6" s="171"/>
      <c r="P6" s="2"/>
      <c r="Q6" s="2"/>
      <c r="X6" s="32" t="s">
        <v>157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7" customFormat="1" ht="24" customHeight="1">
      <c r="A7" s="163" t="s">
        <v>158</v>
      </c>
      <c r="B7" s="34">
        <f t="shared" si="0"/>
        <v>80</v>
      </c>
      <c r="C7" s="34">
        <v>84</v>
      </c>
      <c r="D7" s="34">
        <f t="shared" ref="D7:D9" si="2">C7+4</f>
        <v>88</v>
      </c>
      <c r="E7" s="34">
        <f t="shared" ref="E7:G7" si="3">D7+6</f>
        <v>94</v>
      </c>
      <c r="F7" s="34">
        <f t="shared" si="3"/>
        <v>100</v>
      </c>
      <c r="G7" s="34">
        <f t="shared" si="3"/>
        <v>106</v>
      </c>
      <c r="H7" s="161"/>
      <c r="I7" s="53"/>
      <c r="J7" s="53"/>
      <c r="K7" s="53" t="s">
        <v>159</v>
      </c>
      <c r="L7" s="53" t="s">
        <v>160</v>
      </c>
      <c r="M7" s="53"/>
      <c r="N7" s="53"/>
      <c r="O7" s="5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7" customFormat="1" ht="24" customHeight="1">
      <c r="A8" s="163" t="s">
        <v>161</v>
      </c>
      <c r="B8" s="34">
        <f t="shared" si="0"/>
        <v>68</v>
      </c>
      <c r="C8" s="34">
        <v>72</v>
      </c>
      <c r="D8" s="34">
        <f t="shared" si="2"/>
        <v>76</v>
      </c>
      <c r="E8" s="34">
        <f t="shared" ref="E8:G8" si="4">D8+6</f>
        <v>82</v>
      </c>
      <c r="F8" s="34">
        <f t="shared" si="4"/>
        <v>88</v>
      </c>
      <c r="G8" s="34">
        <f t="shared" si="4"/>
        <v>94</v>
      </c>
      <c r="H8" s="161"/>
      <c r="I8" s="53"/>
      <c r="J8" s="53"/>
      <c r="K8" s="53" t="s">
        <v>160</v>
      </c>
      <c r="L8" s="53" t="s">
        <v>160</v>
      </c>
      <c r="M8" s="53"/>
      <c r="N8" s="53"/>
      <c r="O8" s="5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7" customFormat="1" ht="24" customHeight="1">
      <c r="A9" s="163" t="s">
        <v>162</v>
      </c>
      <c r="B9" s="34">
        <f t="shared" si="0"/>
        <v>78</v>
      </c>
      <c r="C9" s="34">
        <v>82</v>
      </c>
      <c r="D9" s="34">
        <f t="shared" si="2"/>
        <v>86</v>
      </c>
      <c r="E9" s="34">
        <f t="shared" ref="E9:G9" si="5">D9+6</f>
        <v>92</v>
      </c>
      <c r="F9" s="34">
        <f t="shared" si="5"/>
        <v>98</v>
      </c>
      <c r="G9" s="34">
        <f t="shared" si="5"/>
        <v>104</v>
      </c>
      <c r="H9" s="161"/>
      <c r="I9" s="53"/>
      <c r="J9" s="53"/>
      <c r="K9" s="53" t="s">
        <v>160</v>
      </c>
      <c r="L9" s="53" t="s">
        <v>163</v>
      </c>
      <c r="M9" s="53"/>
      <c r="N9" s="53"/>
      <c r="O9" s="5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7" customFormat="1" ht="24" customHeight="1">
      <c r="A10" s="163" t="s">
        <v>164</v>
      </c>
      <c r="B10" s="34">
        <f>C10-1</f>
        <v>39</v>
      </c>
      <c r="C10" s="34">
        <v>40</v>
      </c>
      <c r="D10" s="34">
        <f>C10+1</f>
        <v>41</v>
      </c>
      <c r="E10" s="34">
        <f t="shared" ref="E10:G10" si="6">D10+1.5</f>
        <v>42.5</v>
      </c>
      <c r="F10" s="34">
        <f t="shared" si="6"/>
        <v>44</v>
      </c>
      <c r="G10" s="34">
        <f t="shared" si="6"/>
        <v>45.5</v>
      </c>
      <c r="H10" s="161"/>
      <c r="I10" s="53"/>
      <c r="J10" s="53"/>
      <c r="K10" s="53" t="s">
        <v>165</v>
      </c>
      <c r="L10" s="53" t="s">
        <v>163</v>
      </c>
      <c r="M10" s="53"/>
      <c r="N10" s="53"/>
      <c r="O10" s="5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7" customFormat="1" ht="24" customHeight="1">
      <c r="A11" s="163" t="s">
        <v>166</v>
      </c>
      <c r="B11" s="34">
        <f>C11-1.5</f>
        <v>31.5</v>
      </c>
      <c r="C11" s="34">
        <v>33</v>
      </c>
      <c r="D11" s="34">
        <f t="shared" ref="D11:G11" si="7">C11+2.2</f>
        <v>35.200000000000003</v>
      </c>
      <c r="E11" s="34">
        <f t="shared" si="7"/>
        <v>37.400000000000006</v>
      </c>
      <c r="F11" s="34">
        <f t="shared" si="7"/>
        <v>39.600000000000009</v>
      </c>
      <c r="G11" s="34">
        <f t="shared" si="7"/>
        <v>41.800000000000011</v>
      </c>
      <c r="H11" s="161"/>
      <c r="I11" s="53"/>
      <c r="J11" s="53"/>
      <c r="K11" s="53" t="s">
        <v>167</v>
      </c>
      <c r="L11" s="53" t="s">
        <v>160</v>
      </c>
      <c r="M11" s="53"/>
      <c r="N11" s="53"/>
      <c r="O11" s="5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7" customFormat="1" ht="24" customHeight="1">
      <c r="A12" s="163" t="s">
        <v>168</v>
      </c>
      <c r="B12" s="34">
        <f>C12-4.75</f>
        <v>57.25</v>
      </c>
      <c r="C12" s="34">
        <v>62</v>
      </c>
      <c r="D12" s="164">
        <f t="shared" ref="D12:G12" si="8">C12+4.1+0.6</f>
        <v>66.699999999999989</v>
      </c>
      <c r="E12" s="164">
        <f t="shared" si="8"/>
        <v>71.399999999999977</v>
      </c>
      <c r="F12" s="164">
        <f t="shared" si="8"/>
        <v>76.099999999999966</v>
      </c>
      <c r="G12" s="164">
        <f t="shared" si="8"/>
        <v>80.799999999999955</v>
      </c>
      <c r="H12" s="161"/>
      <c r="I12" s="53"/>
      <c r="J12" s="53"/>
      <c r="K12" s="53" t="s">
        <v>167</v>
      </c>
      <c r="L12" s="53" t="s">
        <v>160</v>
      </c>
      <c r="M12" s="53"/>
      <c r="N12" s="53"/>
      <c r="O12" s="5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7" customFormat="1" ht="24" customHeight="1">
      <c r="A13" s="163" t="s">
        <v>169</v>
      </c>
      <c r="B13" s="34">
        <f>C13-1.2</f>
        <v>14.8</v>
      </c>
      <c r="C13" s="34">
        <v>16</v>
      </c>
      <c r="D13" s="34">
        <f t="shared" ref="D13:G13" si="9">C13+1.2</f>
        <v>17.2</v>
      </c>
      <c r="E13" s="34">
        <f t="shared" si="9"/>
        <v>18.399999999999999</v>
      </c>
      <c r="F13" s="34">
        <f t="shared" si="9"/>
        <v>19.599999999999998</v>
      </c>
      <c r="G13" s="34">
        <f t="shared" si="9"/>
        <v>20.799999999999997</v>
      </c>
      <c r="H13" s="161"/>
      <c r="I13" s="53"/>
      <c r="J13" s="53"/>
      <c r="K13" s="53" t="s">
        <v>160</v>
      </c>
      <c r="L13" s="53" t="s">
        <v>160</v>
      </c>
      <c r="M13" s="53"/>
      <c r="N13" s="53"/>
      <c r="O13" s="5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7" customFormat="1" ht="24" customHeight="1">
      <c r="A14" s="163" t="s">
        <v>170</v>
      </c>
      <c r="B14" s="34">
        <f>C14-0.8</f>
        <v>12.7</v>
      </c>
      <c r="C14" s="34">
        <v>13.5</v>
      </c>
      <c r="D14" s="34">
        <f>C14+0.8</f>
        <v>14.3</v>
      </c>
      <c r="E14" s="34">
        <f>D14+1</f>
        <v>15.3</v>
      </c>
      <c r="F14" s="34">
        <f>E14+1</f>
        <v>16.3</v>
      </c>
      <c r="G14" s="34">
        <f>F14+0.8</f>
        <v>17.100000000000001</v>
      </c>
      <c r="H14" s="161"/>
      <c r="I14" s="53"/>
      <c r="J14" s="53"/>
      <c r="K14" s="53" t="s">
        <v>160</v>
      </c>
      <c r="L14" s="53" t="s">
        <v>160</v>
      </c>
      <c r="M14" s="53"/>
      <c r="N14" s="53"/>
      <c r="O14" s="5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7" customFormat="1" ht="24" customHeight="1">
      <c r="A15" s="163" t="s">
        <v>171</v>
      </c>
      <c r="B15" s="38">
        <f>C15-0.2</f>
        <v>11.3</v>
      </c>
      <c r="C15" s="38">
        <v>11.5</v>
      </c>
      <c r="D15" s="38">
        <f>C15+0.2</f>
        <v>11.7</v>
      </c>
      <c r="E15" s="38">
        <f t="shared" ref="E15:G15" si="10">D15+0.4</f>
        <v>12.1</v>
      </c>
      <c r="F15" s="38">
        <f t="shared" si="10"/>
        <v>12.5</v>
      </c>
      <c r="G15" s="38">
        <f t="shared" si="10"/>
        <v>12.9</v>
      </c>
      <c r="H15" s="161"/>
      <c r="I15" s="53"/>
      <c r="J15" s="53"/>
      <c r="K15" s="53" t="s">
        <v>160</v>
      </c>
      <c r="L15" s="53" t="s">
        <v>160</v>
      </c>
      <c r="M15" s="53"/>
      <c r="N15" s="53"/>
      <c r="O15" s="5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7" customFormat="1" ht="24" customHeight="1">
      <c r="A16" s="163" t="s">
        <v>171</v>
      </c>
      <c r="B16" s="38">
        <f>C16-0.2</f>
        <v>8.3000000000000007</v>
      </c>
      <c r="C16" s="38">
        <v>8.5</v>
      </c>
      <c r="D16" s="38">
        <f>C16+0.2</f>
        <v>8.6999999999999993</v>
      </c>
      <c r="E16" s="38">
        <f t="shared" ref="E16:G16" si="11">D16+0.4</f>
        <v>9.1</v>
      </c>
      <c r="F16" s="38">
        <f t="shared" si="11"/>
        <v>9.5</v>
      </c>
      <c r="G16" s="38">
        <f t="shared" si="11"/>
        <v>9.9</v>
      </c>
      <c r="H16" s="161"/>
      <c r="I16" s="53"/>
      <c r="J16" s="53"/>
      <c r="K16" s="53" t="s">
        <v>160</v>
      </c>
      <c r="L16" s="53" t="s">
        <v>160</v>
      </c>
      <c r="M16" s="53"/>
      <c r="N16" s="53"/>
      <c r="O16" s="5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7" customFormat="1" ht="24" customHeight="1">
      <c r="A17" s="163" t="s">
        <v>172</v>
      </c>
      <c r="B17" s="38">
        <v>5</v>
      </c>
      <c r="C17" s="38">
        <v>5</v>
      </c>
      <c r="D17" s="38">
        <v>5</v>
      </c>
      <c r="E17" s="38">
        <v>5</v>
      </c>
      <c r="F17" s="38">
        <v>5.5</v>
      </c>
      <c r="G17" s="38">
        <v>5.5</v>
      </c>
      <c r="H17" s="161"/>
      <c r="I17" s="53"/>
      <c r="J17" s="53"/>
      <c r="K17" s="53" t="s">
        <v>160</v>
      </c>
      <c r="L17" s="53" t="s">
        <v>160</v>
      </c>
      <c r="M17" s="53"/>
      <c r="N17" s="53"/>
      <c r="O17" s="5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7" customFormat="1" ht="24" customHeight="1">
      <c r="A18" s="163" t="s">
        <v>173</v>
      </c>
      <c r="B18" s="38">
        <v>16</v>
      </c>
      <c r="C18" s="38">
        <v>16</v>
      </c>
      <c r="D18" s="38">
        <v>17</v>
      </c>
      <c r="E18" s="38">
        <v>17</v>
      </c>
      <c r="F18" s="38">
        <v>18</v>
      </c>
      <c r="G18" s="38">
        <v>18</v>
      </c>
      <c r="H18" s="165"/>
      <c r="I18" s="172"/>
      <c r="J18" s="172"/>
      <c r="K18" s="173"/>
      <c r="L18" s="172"/>
      <c r="M18" s="172"/>
      <c r="N18" s="173"/>
      <c r="O18" s="17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7" customFormat="1" ht="24" customHeight="1">
      <c r="A19" s="44"/>
      <c r="B19" s="44"/>
      <c r="C19" s="44"/>
      <c r="D19" s="44"/>
      <c r="E19" s="44"/>
      <c r="F19" s="46"/>
      <c r="K19" s="157"/>
      <c r="M19" s="157"/>
      <c r="O19" s="4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7" customFormat="1">
      <c r="A20" s="47" t="s">
        <v>174</v>
      </c>
      <c r="B20" s="47"/>
      <c r="C20" s="48"/>
      <c r="K20" s="157"/>
      <c r="M20" s="157"/>
      <c r="O20" s="4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7" customFormat="1">
      <c r="C21" s="28"/>
      <c r="E21" s="60" t="s">
        <v>175</v>
      </c>
      <c r="F21" s="61">
        <v>45084</v>
      </c>
      <c r="I21" s="60" t="s">
        <v>176</v>
      </c>
      <c r="J21" s="60" t="s">
        <v>134</v>
      </c>
      <c r="K21" s="157"/>
      <c r="M21" s="62" t="s">
        <v>177</v>
      </c>
      <c r="N21" s="47" t="s">
        <v>137</v>
      </c>
      <c r="O21" s="4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3" customWidth="1"/>
    <col min="2" max="16384" width="10" style="63"/>
  </cols>
  <sheetData>
    <row r="1" spans="1:11" ht="22.5" customHeight="1">
      <c r="A1" s="329" t="s">
        <v>178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>
      <c r="A2" s="130" t="s">
        <v>53</v>
      </c>
      <c r="B2" s="244"/>
      <c r="C2" s="244"/>
      <c r="D2" s="245" t="s">
        <v>55</v>
      </c>
      <c r="E2" s="245"/>
      <c r="F2" s="244"/>
      <c r="G2" s="244"/>
      <c r="H2" s="131" t="s">
        <v>56</v>
      </c>
      <c r="I2" s="246"/>
      <c r="J2" s="246"/>
      <c r="K2" s="247"/>
    </row>
    <row r="3" spans="1:11" ht="16.5" customHeight="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6.5" customHeight="1">
      <c r="A4" s="134" t="s">
        <v>61</v>
      </c>
      <c r="B4" s="330"/>
      <c r="C4" s="331"/>
      <c r="D4" s="256" t="s">
        <v>63</v>
      </c>
      <c r="E4" s="257"/>
      <c r="F4" s="258"/>
      <c r="G4" s="259"/>
      <c r="H4" s="256" t="s">
        <v>179</v>
      </c>
      <c r="I4" s="257"/>
      <c r="J4" s="69" t="s">
        <v>65</v>
      </c>
      <c r="K4" s="154" t="s">
        <v>66</v>
      </c>
    </row>
    <row r="5" spans="1:11" ht="16.5" customHeight="1">
      <c r="A5" s="137" t="s">
        <v>67</v>
      </c>
      <c r="B5" s="332"/>
      <c r="C5" s="333"/>
      <c r="D5" s="256" t="s">
        <v>180</v>
      </c>
      <c r="E5" s="257"/>
      <c r="F5" s="330"/>
      <c r="G5" s="331"/>
      <c r="H5" s="256" t="s">
        <v>181</v>
      </c>
      <c r="I5" s="257"/>
      <c r="J5" s="69" t="s">
        <v>65</v>
      </c>
      <c r="K5" s="154" t="s">
        <v>66</v>
      </c>
    </row>
    <row r="6" spans="1:11" ht="16.5" customHeight="1">
      <c r="A6" s="134" t="s">
        <v>71</v>
      </c>
      <c r="B6" s="332"/>
      <c r="C6" s="333"/>
      <c r="D6" s="256" t="s">
        <v>182</v>
      </c>
      <c r="E6" s="257"/>
      <c r="F6" s="330"/>
      <c r="G6" s="331"/>
      <c r="H6" s="256" t="s">
        <v>183</v>
      </c>
      <c r="I6" s="257"/>
      <c r="J6" s="257"/>
      <c r="K6" s="334"/>
    </row>
    <row r="7" spans="1:11" ht="16.5" customHeight="1">
      <c r="A7" s="134" t="s">
        <v>75</v>
      </c>
      <c r="B7" s="330"/>
      <c r="C7" s="331"/>
      <c r="D7" s="134" t="s">
        <v>184</v>
      </c>
      <c r="E7" s="136"/>
      <c r="F7" s="330"/>
      <c r="G7" s="331"/>
      <c r="H7" s="335"/>
      <c r="I7" s="254"/>
      <c r="J7" s="254"/>
      <c r="K7" s="255"/>
    </row>
    <row r="8" spans="1:11" ht="16.5" customHeight="1">
      <c r="A8" s="139" t="s">
        <v>78</v>
      </c>
      <c r="B8" s="262" t="s">
        <v>185</v>
      </c>
      <c r="C8" s="263"/>
      <c r="D8" s="264" t="s">
        <v>80</v>
      </c>
      <c r="E8" s="265"/>
      <c r="F8" s="266"/>
      <c r="G8" s="267"/>
      <c r="H8" s="264"/>
      <c r="I8" s="265"/>
      <c r="J8" s="265"/>
      <c r="K8" s="274"/>
    </row>
    <row r="9" spans="1:11" ht="16.5" customHeight="1">
      <c r="A9" s="336" t="s">
        <v>186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1" ht="16.5" customHeight="1">
      <c r="A10" s="140" t="s">
        <v>84</v>
      </c>
      <c r="B10" s="141" t="s">
        <v>85</v>
      </c>
      <c r="C10" s="142" t="s">
        <v>86</v>
      </c>
      <c r="D10" s="143"/>
      <c r="E10" s="144" t="s">
        <v>89</v>
      </c>
      <c r="F10" s="141" t="s">
        <v>85</v>
      </c>
      <c r="G10" s="142" t="s">
        <v>86</v>
      </c>
      <c r="H10" s="141"/>
      <c r="I10" s="144" t="s">
        <v>87</v>
      </c>
      <c r="J10" s="141" t="s">
        <v>85</v>
      </c>
      <c r="K10" s="155" t="s">
        <v>86</v>
      </c>
    </row>
    <row r="11" spans="1:11" ht="16.5" customHeight="1">
      <c r="A11" s="137" t="s">
        <v>90</v>
      </c>
      <c r="B11" s="145" t="s">
        <v>85</v>
      </c>
      <c r="C11" s="69" t="s">
        <v>86</v>
      </c>
      <c r="D11" s="146"/>
      <c r="E11" s="147" t="s">
        <v>92</v>
      </c>
      <c r="F11" s="145" t="s">
        <v>85</v>
      </c>
      <c r="G11" s="69" t="s">
        <v>86</v>
      </c>
      <c r="H11" s="145"/>
      <c r="I11" s="147" t="s">
        <v>97</v>
      </c>
      <c r="J11" s="145" t="s">
        <v>85</v>
      </c>
      <c r="K11" s="154" t="s">
        <v>86</v>
      </c>
    </row>
    <row r="12" spans="1:11" ht="16.5" customHeight="1">
      <c r="A12" s="264" t="s">
        <v>119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74"/>
    </row>
    <row r="13" spans="1:11" ht="16.5" customHeight="1">
      <c r="A13" s="337" t="s">
        <v>187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1" ht="16.5" customHeight="1">
      <c r="A14" s="338"/>
      <c r="B14" s="339"/>
      <c r="C14" s="339"/>
      <c r="D14" s="339"/>
      <c r="E14" s="339"/>
      <c r="F14" s="339"/>
      <c r="G14" s="339"/>
      <c r="H14" s="339"/>
      <c r="I14" s="340"/>
      <c r="J14" s="340"/>
      <c r="K14" s="341"/>
    </row>
    <row r="15" spans="1:11" ht="16.5" customHeight="1">
      <c r="A15" s="342"/>
      <c r="B15" s="343"/>
      <c r="C15" s="343"/>
      <c r="D15" s="344"/>
      <c r="E15" s="345"/>
      <c r="F15" s="343"/>
      <c r="G15" s="343"/>
      <c r="H15" s="344"/>
      <c r="I15" s="346"/>
      <c r="J15" s="347"/>
      <c r="K15" s="348"/>
    </row>
    <row r="16" spans="1:11" ht="16.5" customHeight="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6.5" customHeight="1">
      <c r="A17" s="337" t="s">
        <v>188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>
      <c r="A18" s="338"/>
      <c r="B18" s="339"/>
      <c r="C18" s="339"/>
      <c r="D18" s="339"/>
      <c r="E18" s="339"/>
      <c r="F18" s="339"/>
      <c r="G18" s="339"/>
      <c r="H18" s="339"/>
      <c r="I18" s="340"/>
      <c r="J18" s="340"/>
      <c r="K18" s="341"/>
    </row>
    <row r="19" spans="1:11" ht="16.5" customHeight="1">
      <c r="A19" s="342"/>
      <c r="B19" s="343"/>
      <c r="C19" s="343"/>
      <c r="D19" s="344"/>
      <c r="E19" s="345"/>
      <c r="F19" s="343"/>
      <c r="G19" s="343"/>
      <c r="H19" s="344"/>
      <c r="I19" s="346"/>
      <c r="J19" s="347"/>
      <c r="K19" s="348"/>
    </row>
    <row r="20" spans="1:11" ht="16.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ht="16.5" customHeight="1">
      <c r="A21" s="352" t="s">
        <v>116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spans="1:11" ht="16.5" customHeight="1">
      <c r="A22" s="353" t="s">
        <v>117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 ht="16.5" customHeight="1">
      <c r="A23" s="294" t="s">
        <v>118</v>
      </c>
      <c r="B23" s="295"/>
      <c r="C23" s="69" t="s">
        <v>65</v>
      </c>
      <c r="D23" s="69" t="s">
        <v>66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256" t="s">
        <v>189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36" t="s">
        <v>126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>
      <c r="A27" s="132" t="s">
        <v>127</v>
      </c>
      <c r="B27" s="142" t="s">
        <v>95</v>
      </c>
      <c r="C27" s="142" t="s">
        <v>96</v>
      </c>
      <c r="D27" s="142" t="s">
        <v>88</v>
      </c>
      <c r="E27" s="133" t="s">
        <v>128</v>
      </c>
      <c r="F27" s="142" t="s">
        <v>95</v>
      </c>
      <c r="G27" s="142" t="s">
        <v>96</v>
      </c>
      <c r="H27" s="142" t="s">
        <v>88</v>
      </c>
      <c r="I27" s="133" t="s">
        <v>129</v>
      </c>
      <c r="J27" s="142" t="s">
        <v>95</v>
      </c>
      <c r="K27" s="155" t="s">
        <v>96</v>
      </c>
    </row>
    <row r="28" spans="1:11" ht="16.5" customHeight="1">
      <c r="A28" s="148" t="s">
        <v>87</v>
      </c>
      <c r="B28" s="69" t="s">
        <v>95</v>
      </c>
      <c r="C28" s="69" t="s">
        <v>96</v>
      </c>
      <c r="D28" s="69" t="s">
        <v>88</v>
      </c>
      <c r="E28" s="149" t="s">
        <v>94</v>
      </c>
      <c r="F28" s="69" t="s">
        <v>95</v>
      </c>
      <c r="G28" s="69" t="s">
        <v>96</v>
      </c>
      <c r="H28" s="69" t="s">
        <v>88</v>
      </c>
      <c r="I28" s="149" t="s">
        <v>105</v>
      </c>
      <c r="J28" s="69" t="s">
        <v>95</v>
      </c>
      <c r="K28" s="154" t="s">
        <v>96</v>
      </c>
    </row>
    <row r="29" spans="1:11" ht="16.5" customHeight="1">
      <c r="A29" s="256" t="s">
        <v>98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59"/>
    </row>
    <row r="30" spans="1:11" ht="16.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 ht="16.5" customHeight="1">
      <c r="A31" s="336" t="s">
        <v>190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ht="21" customHeight="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261"/>
    </row>
    <row r="34" spans="1:11" ht="2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261"/>
    </row>
    <row r="35" spans="1:11" ht="21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261"/>
    </row>
    <row r="36" spans="1:11" ht="21" customHeigh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261"/>
    </row>
    <row r="37" spans="1:11" ht="21" customHeight="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61"/>
    </row>
    <row r="38" spans="1:11" ht="21" customHeight="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61"/>
    </row>
    <row r="39" spans="1:11" ht="21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61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61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61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61"/>
    </row>
    <row r="43" spans="1:11" ht="17.25" customHeight="1">
      <c r="A43" s="302" t="s">
        <v>125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6.5" customHeight="1">
      <c r="A44" s="336" t="s">
        <v>191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</row>
    <row r="45" spans="1:11" ht="18" customHeight="1">
      <c r="A45" s="363" t="s">
        <v>119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50" t="s">
        <v>131</v>
      </c>
      <c r="B48" s="366" t="s">
        <v>132</v>
      </c>
      <c r="C48" s="366"/>
      <c r="D48" s="151" t="s">
        <v>133</v>
      </c>
      <c r="E48" s="152"/>
      <c r="F48" s="151" t="s">
        <v>135</v>
      </c>
      <c r="G48" s="153"/>
      <c r="H48" s="367" t="s">
        <v>136</v>
      </c>
      <c r="I48" s="367"/>
      <c r="J48" s="366"/>
      <c r="K48" s="368"/>
    </row>
    <row r="49" spans="1:11" ht="16.5" customHeight="1">
      <c r="A49" s="271" t="s">
        <v>138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71"/>
    </row>
    <row r="51" spans="1:11" ht="16.5" customHeight="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374"/>
    </row>
    <row r="52" spans="1:11" ht="21" customHeight="1">
      <c r="A52" s="150" t="s">
        <v>131</v>
      </c>
      <c r="B52" s="366" t="s">
        <v>132</v>
      </c>
      <c r="C52" s="366"/>
      <c r="D52" s="151" t="s">
        <v>133</v>
      </c>
      <c r="E52" s="151"/>
      <c r="F52" s="151" t="s">
        <v>135</v>
      </c>
      <c r="G52" s="151"/>
      <c r="H52" s="367" t="s">
        <v>136</v>
      </c>
      <c r="I52" s="367"/>
      <c r="J52" s="375"/>
      <c r="K52" s="37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2"/>
  </cols>
  <sheetData>
    <row r="1" spans="1:256" s="27" customFormat="1" ht="29.1" customHeight="1">
      <c r="A1" s="316" t="s">
        <v>141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20.100000000000001" customHeight="1">
      <c r="A2" s="97" t="s">
        <v>61</v>
      </c>
      <c r="B2" s="377"/>
      <c r="C2" s="378"/>
      <c r="D2" s="98" t="s">
        <v>67</v>
      </c>
      <c r="E2" s="379"/>
      <c r="F2" s="379"/>
      <c r="G2" s="379"/>
      <c r="H2" s="384"/>
      <c r="I2" s="112" t="s">
        <v>56</v>
      </c>
      <c r="J2" s="380" t="s">
        <v>57</v>
      </c>
      <c r="K2" s="380"/>
      <c r="L2" s="380"/>
      <c r="M2" s="380"/>
      <c r="N2" s="381"/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7" customFormat="1">
      <c r="A3" s="383" t="s">
        <v>142</v>
      </c>
      <c r="B3" s="324" t="s">
        <v>143</v>
      </c>
      <c r="C3" s="325"/>
      <c r="D3" s="324"/>
      <c r="E3" s="324"/>
      <c r="F3" s="324"/>
      <c r="G3" s="324"/>
      <c r="H3" s="385"/>
      <c r="I3" s="324" t="s">
        <v>144</v>
      </c>
      <c r="J3" s="324"/>
      <c r="K3" s="324"/>
      <c r="L3" s="324"/>
      <c r="M3" s="324"/>
      <c r="N3" s="382"/>
      <c r="O3" s="1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7" customFormat="1" ht="17.25">
      <c r="A4" s="383"/>
      <c r="B4" s="32" t="s">
        <v>192</v>
      </c>
      <c r="C4" s="32" t="s">
        <v>193</v>
      </c>
      <c r="D4" s="32" t="s">
        <v>194</v>
      </c>
      <c r="E4" s="32" t="s">
        <v>195</v>
      </c>
      <c r="F4" s="32" t="s">
        <v>196</v>
      </c>
      <c r="G4" s="32" t="s">
        <v>197</v>
      </c>
      <c r="H4" s="385"/>
      <c r="I4" s="115" t="s">
        <v>198</v>
      </c>
      <c r="J4" s="116" t="s">
        <v>193</v>
      </c>
      <c r="K4" s="116" t="s">
        <v>194</v>
      </c>
      <c r="L4" s="116" t="s">
        <v>195</v>
      </c>
      <c r="M4" s="116" t="s">
        <v>196</v>
      </c>
      <c r="N4" s="116" t="s">
        <v>197</v>
      </c>
      <c r="O4" s="117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7" customFormat="1" ht="20.100000000000001" customHeight="1">
      <c r="A5" s="383"/>
      <c r="B5" s="32"/>
      <c r="C5" s="32"/>
      <c r="D5" s="32"/>
      <c r="E5" s="32"/>
      <c r="F5" s="32"/>
      <c r="G5" s="32"/>
      <c r="H5" s="386"/>
      <c r="I5" s="118"/>
      <c r="J5" s="119"/>
      <c r="K5" s="120"/>
      <c r="L5" s="120"/>
      <c r="M5" s="120"/>
      <c r="N5" s="120"/>
      <c r="O5" s="12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7" customFormat="1" ht="20.100000000000001" customHeight="1">
      <c r="A6" s="99"/>
      <c r="B6" s="100"/>
      <c r="C6" s="100"/>
      <c r="D6" s="101"/>
      <c r="E6" s="100"/>
      <c r="F6" s="100"/>
      <c r="G6" s="100"/>
      <c r="H6" s="386"/>
      <c r="I6" s="122"/>
      <c r="J6" s="122"/>
      <c r="K6" s="123"/>
      <c r="L6" s="122"/>
      <c r="M6" s="122"/>
      <c r="N6" s="122"/>
      <c r="O6" s="12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7" customFormat="1" ht="20.100000000000001" customHeight="1">
      <c r="A7" s="102"/>
      <c r="B7" s="103"/>
      <c r="C7" s="103"/>
      <c r="D7" s="104"/>
      <c r="E7" s="103"/>
      <c r="F7" s="103"/>
      <c r="G7" s="103"/>
      <c r="H7" s="386"/>
      <c r="I7" s="125"/>
      <c r="J7" s="125"/>
      <c r="K7" s="125"/>
      <c r="L7" s="125"/>
      <c r="M7" s="125"/>
      <c r="N7" s="125"/>
      <c r="O7" s="12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7" customFormat="1" ht="20.100000000000001" customHeight="1">
      <c r="A8" s="102"/>
      <c r="B8" s="103"/>
      <c r="C8" s="103"/>
      <c r="D8" s="104"/>
      <c r="E8" s="103"/>
      <c r="F8" s="103"/>
      <c r="G8" s="103"/>
      <c r="H8" s="386"/>
      <c r="I8" s="125"/>
      <c r="J8" s="125"/>
      <c r="K8" s="125"/>
      <c r="L8" s="125"/>
      <c r="M8" s="125"/>
      <c r="N8" s="125"/>
      <c r="O8" s="12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7" customFormat="1" ht="20.100000000000001" customHeight="1">
      <c r="A9" s="102"/>
      <c r="B9" s="103"/>
      <c r="C9" s="103"/>
      <c r="D9" s="104"/>
      <c r="E9" s="103"/>
      <c r="F9" s="103"/>
      <c r="G9" s="103"/>
      <c r="H9" s="386"/>
      <c r="I9" s="125"/>
      <c r="J9" s="125"/>
      <c r="K9" s="125"/>
      <c r="L9" s="125"/>
      <c r="M9" s="125"/>
      <c r="N9" s="125"/>
      <c r="O9" s="12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7" customFormat="1" ht="20.100000000000001" customHeight="1">
      <c r="A10" s="102"/>
      <c r="B10" s="103"/>
      <c r="C10" s="103"/>
      <c r="D10" s="104"/>
      <c r="E10" s="103"/>
      <c r="F10" s="103"/>
      <c r="G10" s="103"/>
      <c r="H10" s="386"/>
      <c r="I10" s="125"/>
      <c r="J10" s="125"/>
      <c r="K10" s="125"/>
      <c r="L10" s="125"/>
      <c r="M10" s="125"/>
      <c r="N10" s="125"/>
      <c r="O10" s="12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7" customFormat="1" ht="20.100000000000001" customHeight="1">
      <c r="A11" s="102"/>
      <c r="B11" s="103"/>
      <c r="C11" s="103"/>
      <c r="D11" s="104"/>
      <c r="E11" s="103"/>
      <c r="F11" s="103"/>
      <c r="G11" s="103"/>
      <c r="H11" s="386"/>
      <c r="I11" s="125"/>
      <c r="J11" s="125"/>
      <c r="K11" s="125"/>
      <c r="L11" s="125"/>
      <c r="M11" s="125"/>
      <c r="N11" s="125"/>
      <c r="O11" s="12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7" customFormat="1" ht="20.100000000000001" customHeight="1">
      <c r="A12" s="102"/>
      <c r="B12" s="103"/>
      <c r="C12" s="103"/>
      <c r="D12" s="104"/>
      <c r="E12" s="103"/>
      <c r="F12" s="103"/>
      <c r="G12" s="103"/>
      <c r="H12" s="386"/>
      <c r="I12" s="125"/>
      <c r="J12" s="125"/>
      <c r="K12" s="125"/>
      <c r="L12" s="125"/>
      <c r="M12" s="125"/>
      <c r="N12" s="125"/>
      <c r="O12" s="12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7" customFormat="1" ht="20.100000000000001" customHeight="1">
      <c r="A13" s="102"/>
      <c r="B13" s="103"/>
      <c r="C13" s="103"/>
      <c r="D13" s="104"/>
      <c r="E13" s="103"/>
      <c r="F13" s="103"/>
      <c r="G13" s="103"/>
      <c r="H13" s="386"/>
      <c r="I13" s="125"/>
      <c r="J13" s="125"/>
      <c r="K13" s="125"/>
      <c r="L13" s="125"/>
      <c r="M13" s="125"/>
      <c r="N13" s="125"/>
      <c r="O13" s="12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7" customFormat="1" ht="20.100000000000001" customHeight="1">
      <c r="A14" s="102"/>
      <c r="B14" s="103"/>
      <c r="C14" s="103"/>
      <c r="D14" s="104"/>
      <c r="E14" s="103"/>
      <c r="F14" s="103"/>
      <c r="G14" s="103"/>
      <c r="H14" s="386"/>
      <c r="I14" s="125"/>
      <c r="J14" s="125"/>
      <c r="K14" s="125"/>
      <c r="L14" s="125"/>
      <c r="M14" s="125"/>
      <c r="N14" s="125"/>
      <c r="O14" s="12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7" customFormat="1" ht="20.100000000000001" customHeight="1">
      <c r="A15" s="102"/>
      <c r="B15" s="103"/>
      <c r="C15" s="103"/>
      <c r="D15" s="104"/>
      <c r="E15" s="103"/>
      <c r="F15" s="103"/>
      <c r="G15" s="103"/>
      <c r="H15" s="386"/>
      <c r="I15" s="125"/>
      <c r="J15" s="125"/>
      <c r="K15" s="125"/>
      <c r="L15" s="125"/>
      <c r="M15" s="125"/>
      <c r="N15" s="125"/>
      <c r="O15" s="12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7" customFormat="1" ht="20.100000000000001" customHeight="1">
      <c r="A16" s="102"/>
      <c r="B16" s="103"/>
      <c r="C16" s="103"/>
      <c r="D16" s="104"/>
      <c r="E16" s="103"/>
      <c r="F16" s="103"/>
      <c r="G16" s="103"/>
      <c r="H16" s="386"/>
      <c r="I16" s="125"/>
      <c r="J16" s="125"/>
      <c r="K16" s="125"/>
      <c r="L16" s="125"/>
      <c r="M16" s="125"/>
      <c r="N16" s="125"/>
      <c r="O16" s="12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7" customFormat="1" ht="20.100000000000001" customHeight="1">
      <c r="A17" s="102"/>
      <c r="B17" s="103"/>
      <c r="C17" s="103"/>
      <c r="D17" s="104"/>
      <c r="E17" s="103"/>
      <c r="F17" s="103"/>
      <c r="G17" s="103"/>
      <c r="H17" s="386"/>
      <c r="I17" s="125"/>
      <c r="J17" s="125"/>
      <c r="K17" s="125"/>
      <c r="L17" s="125"/>
      <c r="M17" s="125"/>
      <c r="N17" s="125"/>
      <c r="O17" s="12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7" customFormat="1" ht="20.100000000000001" customHeight="1">
      <c r="A18" s="102"/>
      <c r="B18" s="103"/>
      <c r="C18" s="103"/>
      <c r="D18" s="104"/>
      <c r="E18" s="103"/>
      <c r="F18" s="103"/>
      <c r="G18" s="103"/>
      <c r="H18" s="386"/>
      <c r="I18" s="125"/>
      <c r="J18" s="125"/>
      <c r="K18" s="125"/>
      <c r="L18" s="125"/>
      <c r="M18" s="125"/>
      <c r="N18" s="125"/>
      <c r="O18" s="12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7" customFormat="1" ht="20.100000000000001" customHeight="1">
      <c r="A19" s="105"/>
      <c r="B19" s="106"/>
      <c r="C19" s="106"/>
      <c r="D19" s="106"/>
      <c r="E19" s="106"/>
      <c r="F19" s="106"/>
      <c r="G19" s="106"/>
      <c r="H19" s="386"/>
      <c r="I19" s="125"/>
      <c r="J19" s="125"/>
      <c r="K19" s="125"/>
      <c r="L19" s="125"/>
      <c r="M19" s="125"/>
      <c r="N19" s="125"/>
      <c r="O19" s="12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7" customFormat="1" ht="20.100000000000001" customHeight="1">
      <c r="A20" s="107"/>
      <c r="B20" s="108"/>
      <c r="C20" s="108"/>
      <c r="D20" s="108"/>
      <c r="E20" s="108"/>
      <c r="F20" s="108"/>
      <c r="G20" s="108"/>
      <c r="H20" s="386"/>
      <c r="I20" s="125"/>
      <c r="J20" s="125"/>
      <c r="K20" s="125"/>
      <c r="L20" s="125"/>
      <c r="M20" s="125"/>
      <c r="N20" s="125"/>
      <c r="O20" s="12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7" customFormat="1" ht="20.100000000000001" customHeight="1">
      <c r="A21" s="109"/>
      <c r="B21" s="110"/>
      <c r="C21" s="110"/>
      <c r="D21" s="111"/>
      <c r="E21" s="110"/>
      <c r="F21" s="110"/>
      <c r="G21" s="110"/>
      <c r="H21" s="387"/>
      <c r="I21" s="127"/>
      <c r="J21" s="127"/>
      <c r="K21" s="128"/>
      <c r="L21" s="127"/>
      <c r="M21" s="127"/>
      <c r="N21" s="128"/>
      <c r="O21" s="12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7" customFormat="1" ht="16.5">
      <c r="A22" s="44"/>
      <c r="B22" s="44"/>
      <c r="C22" s="44"/>
      <c r="D22" s="45"/>
      <c r="E22" s="44"/>
      <c r="F22" s="44"/>
      <c r="G22" s="46"/>
      <c r="O22" s="4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7" customFormat="1">
      <c r="A23" s="47" t="s">
        <v>174</v>
      </c>
      <c r="B23" s="47"/>
      <c r="C23" s="48"/>
      <c r="O23" s="4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7" customFormat="1">
      <c r="C24" s="28"/>
      <c r="I24" s="60" t="s">
        <v>175</v>
      </c>
      <c r="J24" s="61"/>
      <c r="K24" s="60" t="s">
        <v>176</v>
      </c>
      <c r="L24" s="60"/>
      <c r="M24" s="60" t="s">
        <v>177</v>
      </c>
      <c r="O24" s="4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K50" sqref="K50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2.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2.5">
      <c r="A1" s="329" t="s">
        <v>199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8" customHeight="1">
      <c r="A2" s="64" t="s">
        <v>53</v>
      </c>
      <c r="B2" s="388" t="s">
        <v>54</v>
      </c>
      <c r="C2" s="388"/>
      <c r="D2" s="65" t="s">
        <v>61</v>
      </c>
      <c r="E2" s="66" t="s">
        <v>62</v>
      </c>
      <c r="F2" s="67" t="s">
        <v>200</v>
      </c>
      <c r="G2" s="389" t="s">
        <v>68</v>
      </c>
      <c r="H2" s="389"/>
      <c r="I2" s="85" t="s">
        <v>56</v>
      </c>
      <c r="J2" s="389" t="s">
        <v>57</v>
      </c>
      <c r="K2" s="390"/>
    </row>
    <row r="3" spans="1:11" ht="18" customHeight="1">
      <c r="A3" s="68" t="s">
        <v>75</v>
      </c>
      <c r="B3" s="254">
        <v>1829</v>
      </c>
      <c r="C3" s="254"/>
      <c r="D3" s="70" t="s">
        <v>201</v>
      </c>
      <c r="E3" s="391">
        <v>45102</v>
      </c>
      <c r="F3" s="332"/>
      <c r="G3" s="332"/>
      <c r="H3" s="354" t="s">
        <v>202</v>
      </c>
      <c r="I3" s="354"/>
      <c r="J3" s="354"/>
      <c r="K3" s="355"/>
    </row>
    <row r="4" spans="1:11" ht="18" customHeight="1">
      <c r="A4" s="71" t="s">
        <v>71</v>
      </c>
      <c r="B4" s="69">
        <v>3</v>
      </c>
      <c r="C4" s="69">
        <v>6</v>
      </c>
      <c r="D4" s="72" t="s">
        <v>203</v>
      </c>
      <c r="E4" s="332" t="s">
        <v>204</v>
      </c>
      <c r="F4" s="332"/>
      <c r="G4" s="332"/>
      <c r="H4" s="295" t="s">
        <v>205</v>
      </c>
      <c r="I4" s="295"/>
      <c r="J4" s="83" t="s">
        <v>65</v>
      </c>
      <c r="K4" s="92" t="s">
        <v>66</v>
      </c>
    </row>
    <row r="5" spans="1:11" ht="18" customHeight="1">
      <c r="A5" s="71" t="s">
        <v>206</v>
      </c>
      <c r="B5" s="254">
        <v>2</v>
      </c>
      <c r="C5" s="254"/>
      <c r="D5" s="70" t="s">
        <v>207</v>
      </c>
      <c r="E5" s="70" t="s">
        <v>208</v>
      </c>
      <c r="F5" s="70"/>
      <c r="G5" s="70"/>
      <c r="H5" s="295" t="s">
        <v>209</v>
      </c>
      <c r="I5" s="295"/>
      <c r="J5" s="83" t="s">
        <v>65</v>
      </c>
      <c r="K5" s="92" t="s">
        <v>66</v>
      </c>
    </row>
    <row r="6" spans="1:11" ht="18" customHeight="1">
      <c r="A6" s="73" t="s">
        <v>210</v>
      </c>
      <c r="B6" s="350">
        <v>36</v>
      </c>
      <c r="C6" s="350"/>
      <c r="D6" s="75" t="s">
        <v>211</v>
      </c>
      <c r="E6" s="76"/>
      <c r="F6" s="77"/>
      <c r="G6" s="75"/>
      <c r="H6" s="392" t="s">
        <v>212</v>
      </c>
      <c r="I6" s="392"/>
      <c r="J6" s="77" t="s">
        <v>65</v>
      </c>
      <c r="K6" s="93" t="s">
        <v>66</v>
      </c>
    </row>
    <row r="7" spans="1:11" ht="18" customHeight="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ht="18" customHeight="1">
      <c r="A8" s="81" t="s">
        <v>213</v>
      </c>
      <c r="B8" s="82" t="s">
        <v>214</v>
      </c>
      <c r="C8" s="82" t="s">
        <v>215</v>
      </c>
      <c r="D8" s="82" t="s">
        <v>216</v>
      </c>
      <c r="E8" s="82" t="s">
        <v>217</v>
      </c>
      <c r="F8" s="82" t="s">
        <v>218</v>
      </c>
      <c r="G8" s="393" t="s">
        <v>219</v>
      </c>
      <c r="H8" s="394"/>
      <c r="I8" s="394"/>
      <c r="J8" s="394"/>
      <c r="K8" s="395"/>
    </row>
    <row r="9" spans="1:11" ht="18" customHeight="1">
      <c r="A9" s="294" t="s">
        <v>220</v>
      </c>
      <c r="B9" s="295"/>
      <c r="C9" s="83" t="s">
        <v>65</v>
      </c>
      <c r="D9" s="83" t="s">
        <v>66</v>
      </c>
      <c r="E9" s="70" t="s">
        <v>221</v>
      </c>
      <c r="F9" s="84" t="s">
        <v>139</v>
      </c>
      <c r="G9" s="396"/>
      <c r="H9" s="397"/>
      <c r="I9" s="397"/>
      <c r="J9" s="397"/>
      <c r="K9" s="398"/>
    </row>
    <row r="10" spans="1:11" ht="18" customHeight="1">
      <c r="A10" s="294" t="s">
        <v>222</v>
      </c>
      <c r="B10" s="295"/>
      <c r="C10" s="83" t="s">
        <v>65</v>
      </c>
      <c r="D10" s="83" t="s">
        <v>66</v>
      </c>
      <c r="E10" s="70" t="s">
        <v>223</v>
      </c>
      <c r="F10" s="84" t="s">
        <v>224</v>
      </c>
      <c r="G10" s="396" t="s">
        <v>225</v>
      </c>
      <c r="H10" s="397"/>
      <c r="I10" s="397"/>
      <c r="J10" s="397"/>
      <c r="K10" s="398"/>
    </row>
    <row r="11" spans="1:11" ht="18" customHeight="1">
      <c r="A11" s="363" t="s">
        <v>186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 ht="18" customHeight="1">
      <c r="A12" s="68" t="s">
        <v>89</v>
      </c>
      <c r="B12" s="83" t="s">
        <v>85</v>
      </c>
      <c r="C12" s="83" t="s">
        <v>86</v>
      </c>
      <c r="D12" s="84"/>
      <c r="E12" s="70" t="s">
        <v>87</v>
      </c>
      <c r="F12" s="83" t="s">
        <v>85</v>
      </c>
      <c r="G12" s="83" t="s">
        <v>86</v>
      </c>
      <c r="H12" s="83"/>
      <c r="I12" s="70" t="s">
        <v>226</v>
      </c>
      <c r="J12" s="83" t="s">
        <v>85</v>
      </c>
      <c r="K12" s="92" t="s">
        <v>86</v>
      </c>
    </row>
    <row r="13" spans="1:11" ht="18" customHeight="1">
      <c r="A13" s="68" t="s">
        <v>92</v>
      </c>
      <c r="B13" s="83" t="s">
        <v>85</v>
      </c>
      <c r="C13" s="83" t="s">
        <v>86</v>
      </c>
      <c r="D13" s="84"/>
      <c r="E13" s="70" t="s">
        <v>97</v>
      </c>
      <c r="F13" s="83" t="s">
        <v>85</v>
      </c>
      <c r="G13" s="83" t="s">
        <v>86</v>
      </c>
      <c r="H13" s="83"/>
      <c r="I13" s="70" t="s">
        <v>227</v>
      </c>
      <c r="J13" s="83" t="s">
        <v>85</v>
      </c>
      <c r="K13" s="92" t="s">
        <v>86</v>
      </c>
    </row>
    <row r="14" spans="1:11" ht="18" customHeight="1">
      <c r="A14" s="73" t="s">
        <v>228</v>
      </c>
      <c r="B14" s="77" t="s">
        <v>85</v>
      </c>
      <c r="C14" s="77" t="s">
        <v>86</v>
      </c>
      <c r="D14" s="76"/>
      <c r="E14" s="75" t="s">
        <v>229</v>
      </c>
      <c r="F14" s="77" t="s">
        <v>85</v>
      </c>
      <c r="G14" s="77" t="s">
        <v>86</v>
      </c>
      <c r="H14" s="77"/>
      <c r="I14" s="75" t="s">
        <v>230</v>
      </c>
      <c r="J14" s="77" t="s">
        <v>85</v>
      </c>
      <c r="K14" s="93" t="s">
        <v>86</v>
      </c>
    </row>
    <row r="15" spans="1:11" ht="18" customHeight="1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ht="18" customHeight="1">
      <c r="A16" s="353" t="s">
        <v>231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8" customHeight="1">
      <c r="A17" s="294" t="s">
        <v>232</v>
      </c>
      <c r="B17" s="295"/>
      <c r="C17" s="295"/>
      <c r="D17" s="295"/>
      <c r="E17" s="295"/>
      <c r="F17" s="295"/>
      <c r="G17" s="295"/>
      <c r="H17" s="295"/>
      <c r="I17" s="295"/>
      <c r="J17" s="295"/>
      <c r="K17" s="359"/>
    </row>
    <row r="18" spans="1:11" ht="18" customHeight="1">
      <c r="A18" s="294" t="s">
        <v>233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59"/>
    </row>
    <row r="19" spans="1:11" ht="21.95" customHeight="1">
      <c r="A19" s="399"/>
      <c r="B19" s="400"/>
      <c r="C19" s="400"/>
      <c r="D19" s="400"/>
      <c r="E19" s="400"/>
      <c r="F19" s="400"/>
      <c r="G19" s="400"/>
      <c r="H19" s="400"/>
      <c r="I19" s="400"/>
      <c r="J19" s="400"/>
      <c r="K19" s="401"/>
    </row>
    <row r="20" spans="1:11" ht="21.9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402"/>
    </row>
    <row r="21" spans="1:11" ht="21.95" customHeight="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402"/>
    </row>
    <row r="22" spans="1:11" ht="21.95" customHeight="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402"/>
    </row>
    <row r="23" spans="1:11" ht="21.95" customHeight="1">
      <c r="A23" s="403"/>
      <c r="B23" s="404"/>
      <c r="C23" s="404"/>
      <c r="D23" s="404"/>
      <c r="E23" s="404"/>
      <c r="F23" s="404"/>
      <c r="G23" s="404"/>
      <c r="H23" s="404"/>
      <c r="I23" s="404"/>
      <c r="J23" s="404"/>
      <c r="K23" s="405"/>
    </row>
    <row r="24" spans="1:11" ht="18" customHeight="1">
      <c r="A24" s="294" t="s">
        <v>118</v>
      </c>
      <c r="B24" s="295"/>
      <c r="C24" s="83" t="s">
        <v>65</v>
      </c>
      <c r="D24" s="83" t="s">
        <v>66</v>
      </c>
      <c r="E24" s="354"/>
      <c r="F24" s="354"/>
      <c r="G24" s="354"/>
      <c r="H24" s="354"/>
      <c r="I24" s="354"/>
      <c r="J24" s="354"/>
      <c r="K24" s="355"/>
    </row>
    <row r="25" spans="1:11" ht="18" customHeight="1">
      <c r="A25" s="86" t="s">
        <v>234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spans="1:11">
      <c r="A26" s="408"/>
      <c r="B26" s="408"/>
      <c r="C26" s="408"/>
      <c r="D26" s="408"/>
      <c r="E26" s="408"/>
      <c r="F26" s="408"/>
      <c r="G26" s="408"/>
      <c r="H26" s="408"/>
      <c r="I26" s="408"/>
      <c r="J26" s="408"/>
      <c r="K26" s="408"/>
    </row>
    <row r="27" spans="1:11" ht="20.100000000000001" customHeight="1">
      <c r="A27" s="409" t="s">
        <v>235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ht="23.1" customHeight="1">
      <c r="A28" s="87" t="s">
        <v>236</v>
      </c>
      <c r="B28" s="88"/>
      <c r="C28" s="88"/>
      <c r="D28" s="88"/>
      <c r="E28" s="88"/>
      <c r="F28" s="88"/>
      <c r="G28" s="88"/>
      <c r="H28" s="88"/>
      <c r="I28" s="88"/>
      <c r="J28" s="88">
        <v>1</v>
      </c>
      <c r="K28" s="95"/>
    </row>
    <row r="29" spans="1:11" ht="23.1" customHeight="1">
      <c r="A29" s="89" t="s">
        <v>237</v>
      </c>
      <c r="B29" s="90"/>
      <c r="C29" s="90"/>
      <c r="D29" s="90"/>
      <c r="E29" s="90"/>
      <c r="F29" s="90"/>
      <c r="G29" s="90"/>
      <c r="H29" s="90"/>
      <c r="I29" s="90"/>
      <c r="J29" s="88">
        <v>1</v>
      </c>
      <c r="K29" s="96"/>
    </row>
    <row r="30" spans="1:11" ht="23.1" customHeight="1">
      <c r="A30" s="89" t="s">
        <v>238</v>
      </c>
      <c r="B30" s="90"/>
      <c r="C30" s="90"/>
      <c r="D30" s="90"/>
      <c r="E30" s="90"/>
      <c r="F30" s="90"/>
      <c r="G30" s="90"/>
      <c r="H30" s="90"/>
      <c r="I30" s="90"/>
      <c r="J30" s="88">
        <v>1</v>
      </c>
      <c r="K30" s="96"/>
    </row>
    <row r="31" spans="1:11" ht="23.1" customHeight="1">
      <c r="A31" s="89"/>
      <c r="B31" s="90"/>
      <c r="C31" s="90"/>
      <c r="D31" s="90"/>
      <c r="E31" s="90"/>
      <c r="F31" s="90"/>
      <c r="G31" s="90"/>
      <c r="H31" s="90"/>
      <c r="I31" s="90"/>
      <c r="J31" s="88"/>
      <c r="K31" s="96"/>
    </row>
    <row r="32" spans="1:11" ht="23.1" customHeight="1">
      <c r="A32" s="89"/>
      <c r="B32" s="90"/>
      <c r="C32" s="90"/>
      <c r="D32" s="90"/>
      <c r="E32" s="90"/>
      <c r="F32" s="90"/>
      <c r="G32" s="90"/>
      <c r="H32" s="90"/>
      <c r="I32" s="90"/>
      <c r="J32" s="88"/>
      <c r="K32" s="96"/>
    </row>
    <row r="33" spans="1:11" ht="23.1" customHeight="1">
      <c r="A33" s="410"/>
      <c r="B33" s="411"/>
      <c r="C33" s="411"/>
      <c r="D33" s="411"/>
      <c r="E33" s="411"/>
      <c r="F33" s="411"/>
      <c r="G33" s="411"/>
      <c r="H33" s="411"/>
      <c r="I33" s="411"/>
      <c r="J33" s="411"/>
      <c r="K33" s="412"/>
    </row>
    <row r="34" spans="1:11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402"/>
    </row>
    <row r="35" spans="1:11" ht="23.1" customHeight="1">
      <c r="A35" s="413"/>
      <c r="B35" s="343"/>
      <c r="C35" s="343"/>
      <c r="D35" s="343"/>
      <c r="E35" s="343"/>
      <c r="F35" s="343"/>
      <c r="G35" s="343"/>
      <c r="H35" s="343"/>
      <c r="I35" s="343"/>
      <c r="J35" s="343"/>
      <c r="K35" s="402"/>
    </row>
    <row r="36" spans="1:11" ht="23.1" customHeight="1">
      <c r="A36" s="414"/>
      <c r="B36" s="415"/>
      <c r="C36" s="415"/>
      <c r="D36" s="415"/>
      <c r="E36" s="415"/>
      <c r="F36" s="415"/>
      <c r="G36" s="415"/>
      <c r="H36" s="415"/>
      <c r="I36" s="415"/>
      <c r="J36" s="415"/>
      <c r="K36" s="416"/>
    </row>
    <row r="37" spans="1:11" ht="18.75" customHeight="1">
      <c r="A37" s="417" t="s">
        <v>239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9"/>
    </row>
    <row r="38" spans="1:11" ht="18.75" customHeight="1">
      <c r="A38" s="294" t="s">
        <v>240</v>
      </c>
      <c r="B38" s="295"/>
      <c r="C38" s="295"/>
      <c r="D38" s="354" t="s">
        <v>241</v>
      </c>
      <c r="E38" s="354"/>
      <c r="F38" s="346" t="s">
        <v>242</v>
      </c>
      <c r="G38" s="420"/>
      <c r="H38" s="295" t="s">
        <v>243</v>
      </c>
      <c r="I38" s="295"/>
      <c r="J38" s="295" t="s">
        <v>244</v>
      </c>
      <c r="K38" s="359"/>
    </row>
    <row r="39" spans="1:11" ht="18.75" customHeight="1">
      <c r="A39" s="71" t="s">
        <v>119</v>
      </c>
      <c r="B39" s="295" t="s">
        <v>245</v>
      </c>
      <c r="C39" s="295"/>
      <c r="D39" s="295"/>
      <c r="E39" s="295"/>
      <c r="F39" s="295"/>
      <c r="G39" s="295"/>
      <c r="H39" s="295"/>
      <c r="I39" s="295"/>
      <c r="J39" s="295"/>
      <c r="K39" s="359"/>
    </row>
    <row r="40" spans="1:11" ht="24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59"/>
    </row>
    <row r="41" spans="1:11" ht="24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59"/>
    </row>
    <row r="42" spans="1:11" ht="32.1" customHeight="1">
      <c r="A42" s="73" t="s">
        <v>131</v>
      </c>
      <c r="B42" s="421" t="s">
        <v>246</v>
      </c>
      <c r="C42" s="421"/>
      <c r="D42" s="75" t="s">
        <v>247</v>
      </c>
      <c r="E42" s="76" t="s">
        <v>134</v>
      </c>
      <c r="F42" s="75" t="s">
        <v>135</v>
      </c>
      <c r="G42" s="91">
        <v>45111</v>
      </c>
      <c r="H42" s="422" t="s">
        <v>136</v>
      </c>
      <c r="I42" s="422"/>
      <c r="J42" s="421" t="s">
        <v>137</v>
      </c>
      <c r="K42" s="423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7"/>
  <sheetViews>
    <sheetView tabSelected="1" workbookViewId="0">
      <selection activeCell="Q10" sqref="Q10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2"/>
  </cols>
  <sheetData>
    <row r="1" spans="1:256" s="27" customFormat="1" ht="29.1" customHeight="1">
      <c r="A1" s="316" t="s">
        <v>141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20.100000000000001" customHeight="1">
      <c r="A2" s="30" t="s">
        <v>61</v>
      </c>
      <c r="B2" s="319" t="s">
        <v>62</v>
      </c>
      <c r="C2" s="320"/>
      <c r="D2" s="31" t="s">
        <v>67</v>
      </c>
      <c r="E2" s="321" t="s">
        <v>68</v>
      </c>
      <c r="F2" s="321"/>
      <c r="G2" s="424"/>
      <c r="H2" s="427"/>
      <c r="I2" s="30" t="s">
        <v>56</v>
      </c>
      <c r="J2" s="322" t="s">
        <v>57</v>
      </c>
      <c r="K2" s="322"/>
      <c r="L2" s="322"/>
      <c r="M2" s="322"/>
      <c r="N2" s="323"/>
      <c r="O2" s="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7" customFormat="1">
      <c r="A3" s="328" t="s">
        <v>142</v>
      </c>
      <c r="B3" s="324" t="s">
        <v>143</v>
      </c>
      <c r="C3" s="325"/>
      <c r="D3" s="324"/>
      <c r="E3" s="324"/>
      <c r="F3" s="324"/>
      <c r="G3" s="425"/>
      <c r="H3" s="428"/>
      <c r="I3" s="426" t="s">
        <v>144</v>
      </c>
      <c r="J3" s="324"/>
      <c r="K3" s="324"/>
      <c r="L3" s="324"/>
      <c r="M3" s="324"/>
      <c r="N3" s="382"/>
      <c r="O3" s="5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7" customFormat="1" ht="17.25">
      <c r="A4" s="328"/>
      <c r="B4" s="32"/>
      <c r="C4" s="32"/>
      <c r="D4" s="32"/>
      <c r="E4" s="32"/>
      <c r="F4" s="32"/>
      <c r="G4" s="33"/>
      <c r="H4" s="428"/>
      <c r="I4" s="52"/>
      <c r="J4" s="53" t="s">
        <v>145</v>
      </c>
      <c r="K4" s="53" t="s">
        <v>146</v>
      </c>
      <c r="L4" s="53" t="s">
        <v>147</v>
      </c>
      <c r="M4" s="53" t="s">
        <v>148</v>
      </c>
      <c r="N4" s="53" t="s">
        <v>149</v>
      </c>
      <c r="O4" s="54" t="s">
        <v>150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7" customFormat="1">
      <c r="A5" s="328"/>
      <c r="B5" s="34" t="s">
        <v>145</v>
      </c>
      <c r="C5" s="34" t="s">
        <v>146</v>
      </c>
      <c r="D5" s="34" t="s">
        <v>147</v>
      </c>
      <c r="E5" s="34" t="s">
        <v>148</v>
      </c>
      <c r="F5" s="34" t="s">
        <v>149</v>
      </c>
      <c r="G5" s="35" t="s">
        <v>150</v>
      </c>
      <c r="H5" s="428"/>
      <c r="I5" s="55"/>
      <c r="J5" s="53" t="s">
        <v>111</v>
      </c>
      <c r="K5" s="53" t="s">
        <v>111</v>
      </c>
      <c r="L5" s="53" t="s">
        <v>112</v>
      </c>
      <c r="M5" s="53" t="s">
        <v>112</v>
      </c>
      <c r="N5" s="53" t="s">
        <v>113</v>
      </c>
      <c r="O5" s="54" t="s">
        <v>113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7" customFormat="1" ht="24.95" customHeight="1">
      <c r="A6" s="36" t="s">
        <v>154</v>
      </c>
      <c r="B6" s="34">
        <f>C6-4</f>
        <v>45</v>
      </c>
      <c r="C6" s="34">
        <v>49</v>
      </c>
      <c r="D6" s="34">
        <f t="shared" ref="D6:G6" si="0">C6+4</f>
        <v>53</v>
      </c>
      <c r="E6" s="34">
        <f t="shared" si="0"/>
        <v>57</v>
      </c>
      <c r="F6" s="34">
        <f t="shared" si="0"/>
        <v>61</v>
      </c>
      <c r="G6" s="35">
        <f t="shared" si="0"/>
        <v>65</v>
      </c>
      <c r="H6" s="428"/>
      <c r="I6" s="55"/>
      <c r="J6" s="53" t="s">
        <v>248</v>
      </c>
      <c r="K6" s="53" t="s">
        <v>249</v>
      </c>
      <c r="L6" s="53" t="s">
        <v>248</v>
      </c>
      <c r="M6" s="53" t="s">
        <v>249</v>
      </c>
      <c r="N6" s="53" t="s">
        <v>250</v>
      </c>
      <c r="O6" s="54" t="s">
        <v>251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7" customFormat="1" ht="24.95" customHeight="1">
      <c r="A7" s="37" t="s">
        <v>158</v>
      </c>
      <c r="B7" s="34">
        <f>C7-4</f>
        <v>80</v>
      </c>
      <c r="C7" s="34">
        <v>84</v>
      </c>
      <c r="D7" s="34">
        <f>C7+4</f>
        <v>88</v>
      </c>
      <c r="E7" s="34">
        <f t="shared" ref="E7:G7" si="1">D7+6</f>
        <v>94</v>
      </c>
      <c r="F7" s="34">
        <f t="shared" si="1"/>
        <v>100</v>
      </c>
      <c r="G7" s="35">
        <f t="shared" si="1"/>
        <v>106</v>
      </c>
      <c r="H7" s="428"/>
      <c r="I7" s="55"/>
      <c r="J7" s="53" t="s">
        <v>248</v>
      </c>
      <c r="K7" s="53" t="s">
        <v>252</v>
      </c>
      <c r="L7" s="53" t="s">
        <v>253</v>
      </c>
      <c r="M7" s="53" t="s">
        <v>254</v>
      </c>
      <c r="N7" s="53" t="s">
        <v>254</v>
      </c>
      <c r="O7" s="54" t="s">
        <v>255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7" customFormat="1" ht="24.95" customHeight="1">
      <c r="A8" s="37" t="s">
        <v>161</v>
      </c>
      <c r="B8" s="34">
        <f>C8-4</f>
        <v>68</v>
      </c>
      <c r="C8" s="34">
        <v>72</v>
      </c>
      <c r="D8" s="34">
        <f>C8+4</f>
        <v>76</v>
      </c>
      <c r="E8" s="34">
        <f t="shared" ref="E8:G8" si="2">D8+6</f>
        <v>82</v>
      </c>
      <c r="F8" s="34">
        <f t="shared" si="2"/>
        <v>88</v>
      </c>
      <c r="G8" s="35">
        <f t="shared" si="2"/>
        <v>94</v>
      </c>
      <c r="H8" s="428"/>
      <c r="I8" s="55"/>
      <c r="J8" s="53" t="s">
        <v>248</v>
      </c>
      <c r="K8" s="53" t="s">
        <v>256</v>
      </c>
      <c r="L8" s="53" t="s">
        <v>251</v>
      </c>
      <c r="M8" s="53" t="s">
        <v>248</v>
      </c>
      <c r="N8" s="53" t="s">
        <v>256</v>
      </c>
      <c r="O8" s="54" t="s">
        <v>251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7" customFormat="1" ht="24.95" customHeight="1">
      <c r="A9" s="37" t="s">
        <v>164</v>
      </c>
      <c r="B9" s="34">
        <f>C9-1</f>
        <v>39</v>
      </c>
      <c r="C9" s="34">
        <v>40</v>
      </c>
      <c r="D9" s="34">
        <f>C9+1</f>
        <v>41</v>
      </c>
      <c r="E9" s="34">
        <f t="shared" ref="E9:G9" si="3">D9+1.5</f>
        <v>42.5</v>
      </c>
      <c r="F9" s="34">
        <f t="shared" si="3"/>
        <v>44</v>
      </c>
      <c r="G9" s="35">
        <f t="shared" si="3"/>
        <v>45.5</v>
      </c>
      <c r="H9" s="428"/>
      <c r="I9" s="55"/>
      <c r="J9" s="53" t="s">
        <v>250</v>
      </c>
      <c r="K9" s="53" t="s">
        <v>257</v>
      </c>
      <c r="L9" s="53" t="s">
        <v>258</v>
      </c>
      <c r="M9" s="53" t="s">
        <v>259</v>
      </c>
      <c r="N9" s="53" t="s">
        <v>260</v>
      </c>
      <c r="O9" s="54" t="s">
        <v>257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7" customFormat="1" ht="24.95" customHeight="1">
      <c r="A10" s="37" t="s">
        <v>166</v>
      </c>
      <c r="B10" s="34">
        <f>C10-1.5</f>
        <v>31.5</v>
      </c>
      <c r="C10" s="34">
        <v>33</v>
      </c>
      <c r="D10" s="34">
        <f t="shared" ref="D10:G10" si="4">C10+2.2</f>
        <v>35.200000000000003</v>
      </c>
      <c r="E10" s="34">
        <f t="shared" si="4"/>
        <v>37.400000000000006</v>
      </c>
      <c r="F10" s="34">
        <f t="shared" si="4"/>
        <v>39.600000000000009</v>
      </c>
      <c r="G10" s="35">
        <f t="shared" si="4"/>
        <v>41.800000000000011</v>
      </c>
      <c r="H10" s="428"/>
      <c r="I10" s="55"/>
      <c r="J10" s="53" t="s">
        <v>248</v>
      </c>
      <c r="K10" s="53" t="s">
        <v>248</v>
      </c>
      <c r="L10" s="53" t="s">
        <v>248</v>
      </c>
      <c r="M10" s="53" t="s">
        <v>248</v>
      </c>
      <c r="N10" s="53" t="s">
        <v>248</v>
      </c>
      <c r="O10" s="54" t="s">
        <v>248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7" customFormat="1" ht="24.95" customHeight="1">
      <c r="A11" s="37" t="s">
        <v>168</v>
      </c>
      <c r="B11" s="34">
        <f>C11-4.75</f>
        <v>57.25</v>
      </c>
      <c r="C11" s="34">
        <v>62</v>
      </c>
      <c r="D11" s="34">
        <f t="shared" ref="D11:G11" si="5">C11+4.1+0.6</f>
        <v>66.699999999999989</v>
      </c>
      <c r="E11" s="34">
        <f t="shared" si="5"/>
        <v>71.399999999999977</v>
      </c>
      <c r="F11" s="34">
        <f t="shared" si="5"/>
        <v>76.099999999999966</v>
      </c>
      <c r="G11" s="35">
        <f t="shared" si="5"/>
        <v>80.799999999999955</v>
      </c>
      <c r="H11" s="428"/>
      <c r="I11" s="55"/>
      <c r="J11" s="53" t="s">
        <v>253</v>
      </c>
      <c r="K11" s="53" t="s">
        <v>261</v>
      </c>
      <c r="L11" s="53" t="s">
        <v>248</v>
      </c>
      <c r="M11" s="53" t="s">
        <v>262</v>
      </c>
      <c r="N11" s="53" t="s">
        <v>263</v>
      </c>
      <c r="O11" s="54" t="s">
        <v>264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7" customFormat="1" ht="24.95" customHeight="1">
      <c r="A12" s="37" t="s">
        <v>169</v>
      </c>
      <c r="B12" s="34">
        <f>C12-1.2</f>
        <v>14.8</v>
      </c>
      <c r="C12" s="34">
        <v>16</v>
      </c>
      <c r="D12" s="34">
        <f t="shared" ref="D12:G12" si="6">C12+1.2</f>
        <v>17.2</v>
      </c>
      <c r="E12" s="34">
        <f t="shared" si="6"/>
        <v>18.399999999999999</v>
      </c>
      <c r="F12" s="34">
        <f t="shared" si="6"/>
        <v>19.599999999999998</v>
      </c>
      <c r="G12" s="35">
        <f t="shared" si="6"/>
        <v>20.799999999999997</v>
      </c>
      <c r="H12" s="428"/>
      <c r="I12" s="55"/>
      <c r="J12" s="53" t="s">
        <v>265</v>
      </c>
      <c r="K12" s="53" t="s">
        <v>266</v>
      </c>
      <c r="L12" s="53" t="s">
        <v>267</v>
      </c>
      <c r="M12" s="53" t="s">
        <v>261</v>
      </c>
      <c r="N12" s="53" t="s">
        <v>268</v>
      </c>
      <c r="O12" s="54" t="s">
        <v>248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7" customFormat="1" ht="24.95" customHeight="1">
      <c r="A13" s="37" t="s">
        <v>269</v>
      </c>
      <c r="B13" s="38">
        <f>C13-0.2</f>
        <v>8.3000000000000007</v>
      </c>
      <c r="C13" s="38">
        <v>8.5</v>
      </c>
      <c r="D13" s="38">
        <f>C13+0.2</f>
        <v>8.6999999999999993</v>
      </c>
      <c r="E13" s="38">
        <f t="shared" ref="E13:G13" si="7">D13+0.4</f>
        <v>9.1</v>
      </c>
      <c r="F13" s="38">
        <f t="shared" si="7"/>
        <v>9.5</v>
      </c>
      <c r="G13" s="39">
        <f t="shared" si="7"/>
        <v>9.9</v>
      </c>
      <c r="H13" s="428"/>
      <c r="I13" s="55"/>
      <c r="J13" s="53" t="s">
        <v>248</v>
      </c>
      <c r="K13" s="53" t="s">
        <v>248</v>
      </c>
      <c r="L13" s="53" t="s">
        <v>248</v>
      </c>
      <c r="M13" s="53" t="s">
        <v>248</v>
      </c>
      <c r="N13" s="53" t="s">
        <v>248</v>
      </c>
      <c r="O13" s="54" t="s">
        <v>248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7" customFormat="1" ht="24.95" customHeight="1" thickBot="1">
      <c r="A14" s="40"/>
      <c r="B14" s="41"/>
      <c r="C14" s="41"/>
      <c r="D14" s="42"/>
      <c r="E14" s="41"/>
      <c r="F14" s="41"/>
      <c r="G14" s="43"/>
      <c r="H14" s="429"/>
      <c r="I14" s="56"/>
      <c r="J14" s="57"/>
      <c r="K14" s="58"/>
      <c r="L14" s="57"/>
      <c r="M14" s="57"/>
      <c r="N14" s="58"/>
      <c r="O14" s="5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7" customFormat="1" ht="16.5">
      <c r="A15" s="44"/>
      <c r="B15" s="44"/>
      <c r="C15" s="44"/>
      <c r="D15" s="45"/>
      <c r="E15" s="44"/>
      <c r="F15" s="44"/>
      <c r="G15" s="46"/>
      <c r="O15" s="4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7" customFormat="1">
      <c r="A16" s="47" t="s">
        <v>174</v>
      </c>
      <c r="B16" s="47"/>
      <c r="C16" s="48"/>
      <c r="O16" s="4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3:256" s="27" customFormat="1">
      <c r="C17" s="28"/>
      <c r="I17" s="60" t="s">
        <v>175</v>
      </c>
      <c r="J17" s="61">
        <v>45111</v>
      </c>
      <c r="K17" s="60"/>
      <c r="L17" s="60" t="s">
        <v>176</v>
      </c>
      <c r="M17" s="60" t="s">
        <v>134</v>
      </c>
      <c r="N17" s="60" t="s">
        <v>177</v>
      </c>
      <c r="O17" s="62" t="s">
        <v>137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C7" sqref="C7:E7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30" t="s">
        <v>270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</row>
    <row r="2" spans="1:15" s="1" customFormat="1" ht="16.5">
      <c r="A2" s="439" t="s">
        <v>271</v>
      </c>
      <c r="B2" s="440" t="s">
        <v>272</v>
      </c>
      <c r="C2" s="440" t="s">
        <v>273</v>
      </c>
      <c r="D2" s="440" t="s">
        <v>274</v>
      </c>
      <c r="E2" s="440" t="s">
        <v>275</v>
      </c>
      <c r="F2" s="440" t="s">
        <v>276</v>
      </c>
      <c r="G2" s="440" t="s">
        <v>277</v>
      </c>
      <c r="H2" s="440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440" t="s">
        <v>284</v>
      </c>
      <c r="O2" s="440" t="s">
        <v>285</v>
      </c>
    </row>
    <row r="3" spans="1:15" s="1" customFormat="1" ht="16.5">
      <c r="A3" s="439"/>
      <c r="B3" s="441"/>
      <c r="C3" s="441"/>
      <c r="D3" s="441"/>
      <c r="E3" s="441"/>
      <c r="F3" s="441"/>
      <c r="G3" s="441"/>
      <c r="H3" s="441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441"/>
      <c r="O3" s="441"/>
    </row>
    <row r="4" spans="1:15" ht="24.95" customHeight="1">
      <c r="A4" s="5">
        <v>1</v>
      </c>
      <c r="B4" s="7" t="s">
        <v>287</v>
      </c>
      <c r="C4" s="7" t="s">
        <v>288</v>
      </c>
      <c r="D4" s="11" t="s">
        <v>112</v>
      </c>
      <c r="E4" s="7" t="s">
        <v>62</v>
      </c>
      <c r="F4" s="7" t="s">
        <v>289</v>
      </c>
      <c r="G4" s="5" t="s">
        <v>160</v>
      </c>
      <c r="H4" s="5" t="s">
        <v>160</v>
      </c>
      <c r="I4" s="22">
        <v>2</v>
      </c>
      <c r="J4" s="22">
        <v>0</v>
      </c>
      <c r="K4" s="22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290</v>
      </c>
      <c r="C5" s="7" t="s">
        <v>288</v>
      </c>
      <c r="D5" s="11" t="s">
        <v>291</v>
      </c>
      <c r="E5" s="7" t="s">
        <v>62</v>
      </c>
      <c r="F5" s="7" t="s">
        <v>289</v>
      </c>
      <c r="G5" s="5" t="s">
        <v>160</v>
      </c>
      <c r="H5" s="5" t="s">
        <v>160</v>
      </c>
      <c r="I5" s="22">
        <v>1</v>
      </c>
      <c r="J5" s="22">
        <v>1</v>
      </c>
      <c r="K5" s="22">
        <v>0</v>
      </c>
      <c r="L5" s="22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7" t="s">
        <v>292</v>
      </c>
      <c r="C6" s="7" t="s">
        <v>288</v>
      </c>
      <c r="D6" s="11" t="s">
        <v>113</v>
      </c>
      <c r="E6" s="7" t="s">
        <v>62</v>
      </c>
      <c r="F6" s="7" t="s">
        <v>289</v>
      </c>
      <c r="G6" s="5" t="s">
        <v>160</v>
      </c>
      <c r="H6" s="5" t="s">
        <v>160</v>
      </c>
      <c r="I6" s="22">
        <v>1</v>
      </c>
      <c r="J6" s="22">
        <v>0</v>
      </c>
      <c r="K6" s="22">
        <v>2</v>
      </c>
      <c r="L6" s="22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7"/>
      <c r="C7" s="7" t="s">
        <v>288</v>
      </c>
      <c r="D7" s="11" t="s">
        <v>293</v>
      </c>
      <c r="E7" s="7" t="s">
        <v>62</v>
      </c>
      <c r="F7" s="7" t="s">
        <v>289</v>
      </c>
      <c r="G7" s="5" t="s">
        <v>160</v>
      </c>
      <c r="H7" s="5" t="s">
        <v>160</v>
      </c>
      <c r="I7" s="22">
        <v>3</v>
      </c>
      <c r="J7" s="22">
        <v>1</v>
      </c>
      <c r="K7" s="22">
        <v>1</v>
      </c>
      <c r="L7" s="22">
        <v>0</v>
      </c>
      <c r="M7" s="5">
        <v>0</v>
      </c>
      <c r="N7" s="5">
        <f>SUM(I7:M7)</f>
        <v>5</v>
      </c>
      <c r="O7" s="5"/>
    </row>
    <row r="8" spans="1:15" ht="24.95" customHeight="1">
      <c r="A8" s="5">
        <v>5</v>
      </c>
      <c r="B8" s="7"/>
      <c r="C8" s="7" t="s">
        <v>288</v>
      </c>
      <c r="D8" s="11" t="s">
        <v>294</v>
      </c>
      <c r="E8" s="7" t="s">
        <v>62</v>
      </c>
      <c r="F8" s="7" t="s">
        <v>289</v>
      </c>
      <c r="G8" s="5" t="s">
        <v>160</v>
      </c>
      <c r="H8" s="5" t="s">
        <v>160</v>
      </c>
      <c r="I8" s="22">
        <v>2</v>
      </c>
      <c r="J8" s="22">
        <v>2</v>
      </c>
      <c r="K8" s="22">
        <v>1</v>
      </c>
      <c r="L8" s="22">
        <v>0</v>
      </c>
      <c r="M8" s="5">
        <v>0</v>
      </c>
      <c r="N8" s="5">
        <f>SUM(I8:M8)</f>
        <v>5</v>
      </c>
      <c r="O8" s="5"/>
    </row>
    <row r="9" spans="1:15" ht="24.95" customHeight="1">
      <c r="A9" s="5">
        <v>6</v>
      </c>
      <c r="B9" s="7"/>
      <c r="C9" s="7" t="s">
        <v>288</v>
      </c>
      <c r="D9" s="11" t="s">
        <v>295</v>
      </c>
      <c r="E9" s="7" t="s">
        <v>62</v>
      </c>
      <c r="F9" s="7" t="s">
        <v>289</v>
      </c>
      <c r="G9" s="5"/>
      <c r="H9" s="5"/>
      <c r="I9" s="22"/>
      <c r="J9" s="22"/>
      <c r="K9" s="22"/>
      <c r="L9" s="22"/>
      <c r="M9" s="5"/>
      <c r="N9" s="5"/>
      <c r="O9" s="5"/>
    </row>
    <row r="10" spans="1:15" ht="24.95" customHeight="1">
      <c r="A10" s="5"/>
      <c r="B10" s="7"/>
      <c r="C10" s="26"/>
      <c r="D10" s="7"/>
      <c r="E10" s="7"/>
      <c r="F10" s="7"/>
      <c r="G10" s="6"/>
      <c r="H10" s="6"/>
      <c r="I10" s="22"/>
      <c r="J10" s="22"/>
      <c r="K10" s="22"/>
      <c r="L10" s="5"/>
      <c r="M10" s="5"/>
      <c r="N10" s="5"/>
      <c r="O10" s="6"/>
    </row>
    <row r="11" spans="1:15" s="2" customFormat="1" ht="18.75">
      <c r="A11" s="431" t="s">
        <v>296</v>
      </c>
      <c r="B11" s="432"/>
      <c r="C11" s="432"/>
      <c r="D11" s="433"/>
      <c r="E11" s="434"/>
      <c r="F11" s="435"/>
      <c r="G11" s="435"/>
      <c r="H11" s="435"/>
      <c r="I11" s="436"/>
      <c r="J11" s="431" t="s">
        <v>297</v>
      </c>
      <c r="K11" s="432"/>
      <c r="L11" s="432"/>
      <c r="M11" s="433"/>
      <c r="N11" s="8"/>
      <c r="O11" s="10"/>
    </row>
    <row r="12" spans="1:15" ht="16.5">
      <c r="A12" s="437" t="s">
        <v>298</v>
      </c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6 O9 O10 O3:O5 O7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2023-07-05T07:11:04Z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