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优溢23FW\TAJJAL91421\7-5尾期第1批4402件\"/>
    </mc:Choice>
  </mc:AlternateContent>
  <xr:revisionPtr revIDLastSave="0" documentId="13_ncr:1_{0ACDC402-0FBE-444F-B886-84877ADE40C4}" xr6:coauthVersionLast="47" xr6:coauthVersionMax="47" xr10:uidLastSave="{00000000-0000-0000-0000-000000000000}"/>
  <bookViews>
    <workbookView xWindow="-120" yWindow="-120" windowWidth="20730" windowHeight="11160" tabRatio="864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5" i="7"/>
  <c r="N4" i="7"/>
  <c r="E14" i="17"/>
  <c r="F14" i="17"/>
  <c r="G14" i="17"/>
  <c r="C14" i="17"/>
  <c r="B14" i="1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E19" i="16"/>
  <c r="F19" i="16"/>
  <c r="G19" i="16"/>
  <c r="C19" i="16"/>
  <c r="B19" i="16"/>
  <c r="E18" i="16"/>
  <c r="F18" i="16"/>
  <c r="G18" i="16"/>
  <c r="C18" i="16"/>
  <c r="B18" i="16"/>
  <c r="E17" i="16"/>
  <c r="F17" i="16"/>
  <c r="G17" i="16"/>
  <c r="C17" i="16"/>
  <c r="B17" i="16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E19" i="15"/>
  <c r="F19" i="15"/>
  <c r="G19" i="15"/>
  <c r="C19" i="15"/>
  <c r="B19" i="15"/>
  <c r="E18" i="15"/>
  <c r="F18" i="15"/>
  <c r="G18" i="15"/>
  <c r="C18" i="15"/>
  <c r="B18" i="15"/>
  <c r="E17" i="15"/>
  <c r="F17" i="15"/>
  <c r="G17" i="15"/>
  <c r="C17" i="15"/>
  <c r="B17" i="15"/>
  <c r="E16" i="15"/>
  <c r="F16" i="15"/>
  <c r="G16" i="15"/>
  <c r="C16" i="15"/>
  <c r="B16" i="15"/>
  <c r="E15" i="15"/>
  <c r="F15" i="15"/>
  <c r="G15" i="15"/>
  <c r="C15" i="15"/>
  <c r="B15" i="15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<sst xmlns="http://schemas.openxmlformats.org/spreadsheetml/2006/main" count="1067" uniqueCount="372">
  <si>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</si>
  <si>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</si>
  <si>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</si>
  <si>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</si>
  <si>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</si>
  <si>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</si>
  <si>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</si>
  <si>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</si>
  <si>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</si>
  <si>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</si>
  <si>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</si>
  <si>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</si>
  <si>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</si>
  <si>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</si>
  <si>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</si>
  <si>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</si>
  <si>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</si>
  <si>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</si>
  <si>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</si>
  <si>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</si>
  <si>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</si>
  <si>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</si>
  <si>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</si>
  <si>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</si>
  <si>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</si>
  <si>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</si>
  <si>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</si>
  <si>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</si>
  <si>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</si>
  <si>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</si>
  <si>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</si>
  <si>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</si>
  <si>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</si>
  <si>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</si>
  <si>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</si>
  <si>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</si>
  <si>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</si>
  <si>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</si>
  <si>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</si>
  <si>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</si>
  <si>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</si>
  <si>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</si>
  <si>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</si>
  <si>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</si>
  <si>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</si>
  <si>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</si>
  <si>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</si>
  <si>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</si>
  <si>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</si>
  <si>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</si>
  <si>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</si>
  <si>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</si>
  <si>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</si>
  <si>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</si>
  <si>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</si>
  <si>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</si>
  <si>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</si>
  <si>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</si>
  <si>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</si>
  <si>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</si>
  <si>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</si>
  <si>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</si>
  <si>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TAJJAL91421</t>
  </si>
  <si>
    <t>合同交期</t>
  </si>
  <si>
    <t>6-25 / 7-25</t>
  </si>
  <si>
    <t>产前确认样</t>
  </si>
  <si>
    <t>有</t>
  </si>
  <si>
    <t>无</t>
  </si>
  <si>
    <t>品名</t>
  </si>
  <si>
    <t>男式跑步训练长袖T恤</t>
  </si>
  <si>
    <t>上线日</t>
  </si>
  <si>
    <t>原辅材料卡</t>
  </si>
  <si>
    <t>色/号型数</t>
  </si>
  <si>
    <t>4</t>
  </si>
  <si>
    <t>缝制预计完成日</t>
  </si>
  <si>
    <t>6-20  / 7-20</t>
  </si>
  <si>
    <t>大货面料确认样</t>
  </si>
  <si>
    <t>订单数量</t>
  </si>
  <si>
    <t>包装预计完成日</t>
  </si>
  <si>
    <t>6-22  /  7-22</t>
  </si>
  <si>
    <t>印花、刺绣确认样</t>
  </si>
  <si>
    <t>采购凭证编号：</t>
  </si>
  <si>
    <t>CGDD23042000001</t>
  </si>
  <si>
    <t>预计发货时间</t>
  </si>
  <si>
    <t>6-23 / 7-23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</si>
  <si>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</si>
  <si>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</si>
  <si>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</si>
  <si>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</si>
  <si>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</si>
  <si>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</si>
  <si>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</si>
  <si>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</si>
  <si>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</si>
  <si>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</si>
  <si>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</si>
  <si>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</si>
  <si>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</si>
  <si>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</si>
  <si>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</si>
  <si>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</si>
  <si>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</si>
  <si>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</si>
  <si>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</si>
  <si>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</si>
  <si>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</si>
  <si>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</si>
  <si>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</si>
  <si>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</si>
  <si>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</si>
  <si>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</si>
  <si>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</si>
  <si>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</si>
  <si>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</si>
  <si>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</si>
  <si>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</si>
  <si>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</si>
  <si>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</si>
  <si>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</si>
  <si>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</si>
  <si>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</si>
  <si>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</si>
  <si>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藏蓝</t>
  </si>
  <si>
    <t>本白\黑色</t>
  </si>
  <si>
    <t>复古蓝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</si>
  <si>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</si>
  <si>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复古蓝2件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</si>
  <si>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</si>
  <si>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</si>
  <si>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</si>
  <si>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</si>
  <si>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</si>
  <si>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1、前胸半胸拉链弯曲不顺直，压线大小，领顶处高低。前中拉链贴布完成后1.5CM，首件太长</t>
  </si>
  <si>
    <t>2、上领容位不均匀，领口处圆顺，压领线弯曲不顺直</t>
  </si>
  <si>
    <t>3、前侧拼容皱不均匀，</t>
  </si>
  <si>
    <t>4、冚下摆接线太长，露坑，止口不饱满，上袖袖笼容皱不均匀，不圆顺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</si>
  <si>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</si>
  <si>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</si>
  <si>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</si>
  <si>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</si>
  <si>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</si>
  <si>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</si>
  <si>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</si>
  <si>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</si>
  <si>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</si>
  <si>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</si>
  <si>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</si>
  <si>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</si>
  <si>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</si>
  <si>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</si>
  <si>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</si>
  <si>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</si>
  <si>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</si>
  <si>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</si>
  <si>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</si>
  <si>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</si>
  <si>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</si>
  <si>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</si>
  <si>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</si>
  <si>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</si>
  <si>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</si>
  <si>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</si>
  <si>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</si>
  <si>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</si>
  <si>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</si>
  <si>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-0.5</t>
  </si>
  <si>
    <t>-1</t>
  </si>
  <si>
    <t>180/104B</t>
  </si>
  <si>
    <t>前中半开拉链长</t>
  </si>
  <si>
    <t>/</t>
  </si>
  <si>
    <t>胸围</t>
  </si>
  <si>
    <t>+1</t>
  </si>
  <si>
    <t>摆围</t>
  </si>
  <si>
    <t>肩宽</t>
  </si>
  <si>
    <t>肩点袖长</t>
  </si>
  <si>
    <t>后中袖长</t>
  </si>
  <si>
    <t>-1.2</t>
  </si>
  <si>
    <t>袖肥/2（参考值）</t>
  </si>
  <si>
    <t>-0.4</t>
  </si>
  <si>
    <t>袖肘围/2</t>
  </si>
  <si>
    <t>袖口围/2</t>
  </si>
  <si>
    <t>上领围</t>
  </si>
  <si>
    <t>下领围</t>
  </si>
  <si>
    <t>前领高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</si>
  <si>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</si>
  <si>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</si>
  <si>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</si>
  <si>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</si>
  <si>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</si>
  <si>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</si>
  <si>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</si>
  <si>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</si>
  <si>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齐色齐码检验10件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</si>
  <si>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</si>
  <si>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</si>
  <si>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</si>
  <si>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1、前胸拉链起拱，弯曲不顺直</t>
  </si>
  <si>
    <t>2、冚脚起扭，弯曲不顺直，返工后针洞问题要解决</t>
  </si>
  <si>
    <t>3、冚袖口骨位倒反</t>
  </si>
  <si>
    <t>【整改的严重缺陷及整改复核时间】</t>
  </si>
  <si>
    <t>黑色/洗前</t>
  </si>
  <si>
    <t>黑色/洗后</t>
  </si>
  <si>
    <t>复古蓝/洗前</t>
  </si>
  <si>
    <t>复古蓝/洗后</t>
  </si>
  <si>
    <t>藏青/洗前</t>
  </si>
  <si>
    <t>藏青/洗后</t>
  </si>
  <si>
    <t>-1.5</t>
  </si>
  <si>
    <t>+2</t>
  </si>
  <si>
    <t>+0.6</t>
  </si>
  <si>
    <t>+1.2</t>
  </si>
  <si>
    <t>-0.8</t>
  </si>
  <si>
    <t>-0.2</t>
  </si>
  <si>
    <t>+0.3</t>
  </si>
  <si>
    <t>-1.3</t>
  </si>
  <si>
    <t>-0.3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</si>
  <si>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</si>
  <si>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</si>
  <si>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</si>
  <si>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</si>
  <si>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</si>
  <si>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</si>
  <si>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</si>
  <si>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</si>
  <si>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</si>
  <si>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</si>
  <si>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</si>
  <si>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</si>
  <si>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</si>
  <si>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</si>
  <si>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</si>
  <si>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</si>
  <si>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</si>
  <si>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</si>
  <si>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</si>
  <si>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采购凭证编号：CGDD23042000001</t>
  </si>
  <si>
    <t>中期检验重大改善项目</t>
  </si>
  <si>
    <t>改善结果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</si>
  <si>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</si>
  <si>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</si>
  <si>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</si>
  <si>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</si>
  <si>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</si>
  <si>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</si>
  <si>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</si>
  <si>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</si>
  <si>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</si>
  <si>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</si>
  <si>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②检验明细：齐色齐码各200件</t>
  </si>
  <si>
    <t>情况说明：</t>
  </si>
  <si>
    <t xml:space="preserve">【问题点描述】  </t>
  </si>
  <si>
    <t>1、前胸拉链压线有大小，不顺直</t>
  </si>
  <si>
    <t>2、冚下脚线弯曲不顺直</t>
  </si>
  <si>
    <t>3、线头，油污要清理干净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</si>
  <si>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</si>
  <si>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</si>
  <si>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</si>
  <si>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</si>
  <si>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</si>
  <si>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</si>
  <si>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</si>
  <si>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</si>
  <si>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</si>
  <si>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白色</t>
  </si>
  <si>
    <t>藏青</t>
  </si>
  <si>
    <t>-0.5  -0.5</t>
  </si>
  <si>
    <t>-1  -0.5</t>
  </si>
  <si>
    <t>-0.5  -0.8</t>
  </si>
  <si>
    <t>-1  -1</t>
  </si>
  <si>
    <t>-1  -0.8</t>
  </si>
  <si>
    <t>+1  +1</t>
  </si>
  <si>
    <t>/  /</t>
  </si>
  <si>
    <t>+1  +1.5</t>
  </si>
  <si>
    <t>-0.5  /</t>
  </si>
  <si>
    <t>-0.2  -0.2</t>
  </si>
  <si>
    <t>-0.3  -0.5</t>
  </si>
  <si>
    <t>-0.5  -0.4</t>
  </si>
  <si>
    <t>-0.8  -1</t>
  </si>
  <si>
    <t>-0.7  -0.8</t>
  </si>
  <si>
    <t>-0.4  -0.4</t>
  </si>
  <si>
    <t>-0.5  -0.6</t>
  </si>
  <si>
    <t>-0.3  -0.3</t>
  </si>
  <si>
    <t>-0.2  -0.3</t>
  </si>
  <si>
    <t>-0.2  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</si>
  <si>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</si>
  <si>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</si>
  <si>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</si>
  <si>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</si>
  <si>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</si>
  <si>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</si>
  <si>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</si>
  <si>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</si>
  <si>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</si>
  <si>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</si>
  <si>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</si>
  <si>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</si>
  <si>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</si>
  <si>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</si>
  <si>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</si>
  <si>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</si>
  <si>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</si>
  <si>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50D涤氨消光布</t>
  </si>
  <si>
    <t>佳福</t>
  </si>
  <si>
    <t>230403048SH1</t>
  </si>
  <si>
    <t>本白</t>
  </si>
  <si>
    <t>制表时间：2023/5/10</t>
  </si>
  <si>
    <t>测试人签名：魏毓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</si>
  <si>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</si>
  <si>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</si>
  <si>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</si>
  <si>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</si>
  <si>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</si>
  <si>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</si>
  <si>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</si>
  <si>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</si>
  <si>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</si>
  <si>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</si>
  <si>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</si>
  <si>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</si>
  <si>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</si>
  <si>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</si>
  <si>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</si>
  <si>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</si>
  <si>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</si>
  <si>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</si>
  <si>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</si>
  <si>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</si>
  <si>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</si>
  <si>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</si>
  <si>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</si>
  <si>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</si>
  <si>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</si>
  <si>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</si>
  <si>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</si>
  <si>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JB00313</t>
  </si>
  <si>
    <t>后领织带</t>
  </si>
  <si>
    <t>泰丰</t>
  </si>
  <si>
    <t>KE00506</t>
  </si>
  <si>
    <t>3#尼龙闭尾反装</t>
  </si>
  <si>
    <t>KE</t>
  </si>
  <si>
    <t>制表时间：2022/5/12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</si>
  <si>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</si>
  <si>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</si>
  <si>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</si>
  <si>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</si>
  <si>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</si>
  <si>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</si>
  <si>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</si>
  <si>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</si>
  <si>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</si>
  <si>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</si>
  <si>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</si>
  <si>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</si>
  <si>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</si>
  <si>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</si>
  <si>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</si>
  <si>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</si>
  <si>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</si>
  <si>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烫标</t>
  </si>
  <si>
    <t>印花</t>
  </si>
  <si>
    <t>制表时间：2023/5/26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</si>
  <si>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</si>
  <si>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</si>
  <si>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</si>
  <si>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</si>
  <si>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</si>
  <si>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19SS黑色印反光银色字</t>
  </si>
  <si>
    <t>22FW蓝黑印本白字</t>
  </si>
  <si>
    <t>20SS本白印反光银色字</t>
  </si>
  <si>
    <t>23SS复古蓝印黑字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</si>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</sst>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_ "/>
    <numFmt numFmtId="180" formatCode="_ [$¥-804]* #,##0.00_ ;_ [$¥-804]* \-#,##0.00_ ;_ [$¥-804]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Microsoft YaHei"/>
      <charset val="134"/>
    </font>
    <font>
      <sz val="10"/>
      <name val="Microsoft YaHei"/>
      <charset val="136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Microsoft YaHei"/>
      <charset val="134"/>
    </font>
    <font>
      <sz val="9"/>
      <name val="Microsoft YaHei"/>
      <charset val="136"/>
    </font>
    <font>
      <sz val="9"/>
      <color theme="1"/>
      <name val="宋体"/>
      <charset val="134"/>
      <scheme val="minor"/>
    </font>
    <font>
      <sz val="11"/>
      <name val="Microsoft YaHei"/>
      <charset val="134"/>
    </font>
    <font>
      <sz val="11"/>
      <name val="Microsoft YaHei"/>
      <charset val="136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1"/>
      <name val="仿宋_GB231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/>
      <right/>
      <top/>
      <bottom style="thin">
        <color indexed="8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9" fillId="0" borderId="0">
      <alignment horizontal="center"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6" fillId="0" borderId="0">
      <alignment vertical="center"/>
    </xf>
    <xf numFmtId="0" fontId="20" fillId="0" borderId="0"/>
    <xf numFmtId="0" fontId="60" fillId="0" borderId="0">
      <alignment horizontal="center" vertical="center"/>
    </xf>
    <xf numFmtId="0" fontId="60" fillId="0" borderId="0">
      <alignment horizontal="center" vertical="center"/>
    </xf>
    <xf numFmtId="0" fontId="51" fillId="0" borderId="0">
      <alignment horizontal="center" vertical="center"/>
    </xf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3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3" fillId="0" borderId="0" xfId="0" applyFont="1"/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19" fillId="0" borderId="0" xfId="5" applyFont="1"/>
    <xf numFmtId="0" fontId="20" fillId="0" borderId="0" xfId="5"/>
    <xf numFmtId="0" fontId="19" fillId="0" borderId="0" xfId="5" applyFont="1" applyAlignment="1">
      <alignment horizontal="left"/>
    </xf>
    <xf numFmtId="0" fontId="22" fillId="0" borderId="2" xfId="4" applyFont="1" applyBorder="1" applyAlignment="1">
      <alignment horizontal="left" vertical="center"/>
    </xf>
    <xf numFmtId="0" fontId="22" fillId="0" borderId="2" xfId="4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33" fillId="0" borderId="2" xfId="0" applyFont="1" applyBorder="1" applyAlignment="1">
      <alignment horizontal="left" shrinkToFi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/>
    </xf>
    <xf numFmtId="0" fontId="34" fillId="0" borderId="2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78" fontId="34" fillId="0" borderId="0" xfId="0" applyNumberFormat="1" applyFont="1" applyAlignment="1">
      <alignment horizontal="center" vertical="center"/>
    </xf>
    <xf numFmtId="0" fontId="35" fillId="0" borderId="0" xfId="5" applyFont="1"/>
    <xf numFmtId="0" fontId="27" fillId="0" borderId="0" xfId="5" applyFont="1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35" fillId="0" borderId="2" xfId="6" applyNumberFormat="1" applyFont="1" applyBorder="1" applyAlignment="1">
      <alignment horizontal="center" vertical="center"/>
    </xf>
    <xf numFmtId="49" fontId="35" fillId="0" borderId="2" xfId="5" applyNumberFormat="1" applyFont="1" applyBorder="1"/>
    <xf numFmtId="49" fontId="19" fillId="0" borderId="2" xfId="5" applyNumberFormat="1" applyFont="1" applyBorder="1" applyAlignment="1">
      <alignment horizontal="center"/>
    </xf>
    <xf numFmtId="0" fontId="26" fillId="0" borderId="0" xfId="5" applyFont="1"/>
    <xf numFmtId="14" fontId="26" fillId="0" borderId="0" xfId="5" applyNumberFormat="1" applyFont="1"/>
    <xf numFmtId="0" fontId="20" fillId="0" borderId="0" xfId="4" applyAlignment="1">
      <alignment horizontal="left" vertical="center"/>
    </xf>
    <xf numFmtId="0" fontId="37" fillId="0" borderId="14" xfId="4" applyFont="1" applyBorder="1" applyAlignment="1">
      <alignment horizontal="left" vertical="center"/>
    </xf>
    <xf numFmtId="0" fontId="37" fillId="0" borderId="15" xfId="4" applyFont="1" applyBorder="1" applyAlignment="1">
      <alignment horizontal="center" vertical="center"/>
    </xf>
    <xf numFmtId="0" fontId="27" fillId="0" borderId="15" xfId="4" applyFont="1" applyBorder="1">
      <alignment vertical="center"/>
    </xf>
    <xf numFmtId="0" fontId="37" fillId="0" borderId="15" xfId="4" applyFont="1" applyBorder="1" applyAlignment="1">
      <alignment horizontal="right" vertical="center"/>
    </xf>
    <xf numFmtId="0" fontId="37" fillId="0" borderId="16" xfId="4" applyFont="1" applyBorder="1">
      <alignment vertical="center"/>
    </xf>
    <xf numFmtId="0" fontId="33" fillId="0" borderId="17" xfId="4" applyFont="1" applyBorder="1" applyAlignment="1">
      <alignment horizontal="left" vertical="center"/>
    </xf>
    <xf numFmtId="0" fontId="37" fillId="0" borderId="17" xfId="4" applyFont="1" applyBorder="1">
      <alignment vertical="center"/>
    </xf>
    <xf numFmtId="0" fontId="37" fillId="0" borderId="16" xfId="4" applyFont="1" applyBorder="1" applyAlignment="1">
      <alignment horizontal="left" vertical="center"/>
    </xf>
    <xf numFmtId="0" fontId="37" fillId="0" borderId="17" xfId="4" applyFont="1" applyBorder="1" applyAlignment="1">
      <alignment horizontal="left" vertical="center"/>
    </xf>
    <xf numFmtId="0" fontId="37" fillId="0" borderId="18" xfId="4" applyFont="1" applyBorder="1">
      <alignment vertical="center"/>
    </xf>
    <xf numFmtId="0" fontId="33" fillId="0" borderId="19" xfId="4" applyFont="1" applyBorder="1" applyAlignment="1">
      <alignment horizontal="left" vertical="center"/>
    </xf>
    <xf numFmtId="0" fontId="37" fillId="0" borderId="19" xfId="4" applyFont="1" applyBorder="1">
      <alignment vertical="center"/>
    </xf>
    <xf numFmtId="0" fontId="27" fillId="0" borderId="19" xfId="4" applyFont="1" applyBorder="1">
      <alignment vertical="center"/>
    </xf>
    <xf numFmtId="0" fontId="27" fillId="0" borderId="19" xfId="4" applyFont="1" applyBorder="1" applyAlignment="1">
      <alignment horizontal="left" vertical="center"/>
    </xf>
    <xf numFmtId="0" fontId="37" fillId="0" borderId="0" xfId="4" applyFont="1">
      <alignment vertical="center"/>
    </xf>
    <xf numFmtId="0" fontId="27" fillId="0" borderId="0" xfId="4" applyFont="1">
      <alignment vertical="center"/>
    </xf>
    <xf numFmtId="0" fontId="27" fillId="0" borderId="0" xfId="4" applyFont="1" applyAlignment="1">
      <alignment horizontal="left" vertical="center"/>
    </xf>
    <xf numFmtId="0" fontId="37" fillId="0" borderId="14" xfId="4" applyFont="1" applyBorder="1">
      <alignment vertical="center"/>
    </xf>
    <xf numFmtId="0" fontId="37" fillId="0" borderId="15" xfId="4" applyFont="1" applyBorder="1">
      <alignment vertical="center"/>
    </xf>
    <xf numFmtId="0" fontId="27" fillId="0" borderId="17" xfId="4" applyFont="1" applyBorder="1" applyAlignment="1">
      <alignment horizontal="left" vertical="center"/>
    </xf>
    <xf numFmtId="0" fontId="27" fillId="0" borderId="17" xfId="4" applyFont="1" applyBorder="1">
      <alignment vertical="center"/>
    </xf>
    <xf numFmtId="0" fontId="37" fillId="0" borderId="15" xfId="4" applyFont="1" applyBorder="1" applyAlignment="1">
      <alignment horizontal="left" vertical="center"/>
    </xf>
    <xf numFmtId="0" fontId="37" fillId="0" borderId="18" xfId="4" applyFont="1" applyBorder="1" applyAlignment="1">
      <alignment horizontal="left" vertical="center"/>
    </xf>
    <xf numFmtId="0" fontId="20" fillId="0" borderId="24" xfId="4" applyBorder="1">
      <alignment vertical="center"/>
    </xf>
    <xf numFmtId="0" fontId="20" fillId="0" borderId="23" xfId="4" applyBorder="1">
      <alignment vertical="center"/>
    </xf>
    <xf numFmtId="0" fontId="20" fillId="0" borderId="24" xfId="4" applyBorder="1" applyAlignment="1">
      <alignment horizontal="left" vertical="center"/>
    </xf>
    <xf numFmtId="0" fontId="20" fillId="0" borderId="23" xfId="4" applyBorder="1" applyAlignment="1">
      <alignment horizontal="left" vertical="center"/>
    </xf>
    <xf numFmtId="58" fontId="27" fillId="0" borderId="19" xfId="4" applyNumberFormat="1" applyFont="1" applyBorder="1">
      <alignment vertical="center"/>
    </xf>
    <xf numFmtId="0" fontId="27" fillId="0" borderId="31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0" fontId="37" fillId="0" borderId="31" xfId="4" applyFont="1" applyBorder="1" applyAlignment="1">
      <alignment horizontal="left" vertical="center"/>
    </xf>
    <xf numFmtId="0" fontId="20" fillId="0" borderId="34" xfId="4" applyBorder="1">
      <alignment vertical="center"/>
    </xf>
    <xf numFmtId="0" fontId="20" fillId="0" borderId="34" xfId="4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37" xfId="4" applyFont="1" applyBorder="1">
      <alignment vertical="center"/>
    </xf>
    <xf numFmtId="0" fontId="30" fillId="0" borderId="38" xfId="0" applyFont="1" applyBorder="1" applyAlignment="1">
      <alignment horizontal="left" vertical="center"/>
    </xf>
    <xf numFmtId="0" fontId="41" fillId="0" borderId="38" xfId="0" applyFont="1" applyBorder="1" applyAlignment="1">
      <alignment vertical="center"/>
    </xf>
    <xf numFmtId="179" fontId="42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34" fillId="0" borderId="38" xfId="0" applyFont="1" applyBorder="1" applyAlignment="1">
      <alignment horizontal="left"/>
    </xf>
    <xf numFmtId="0" fontId="34" fillId="0" borderId="39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2" fillId="0" borderId="37" xfId="4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80" fontId="28" fillId="0" borderId="3" xfId="0" applyNumberFormat="1" applyFont="1" applyBorder="1" applyAlignment="1">
      <alignment horizontal="center" vertical="center"/>
    </xf>
    <xf numFmtId="0" fontId="43" fillId="4" borderId="37" xfId="0" applyFont="1" applyFill="1" applyBorder="1" applyAlignment="1">
      <alignment horizontal="center" vertical="center"/>
    </xf>
    <xf numFmtId="0" fontId="43" fillId="4" borderId="46" xfId="0" applyFont="1" applyFill="1" applyBorder="1" applyAlignment="1">
      <alignment horizontal="center" vertical="center"/>
    </xf>
    <xf numFmtId="180" fontId="28" fillId="0" borderId="2" xfId="0" applyNumberFormat="1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49" fontId="35" fillId="0" borderId="48" xfId="6" applyNumberFormat="1" applyFont="1" applyBorder="1" applyAlignment="1">
      <alignment horizontal="center" vertical="center"/>
    </xf>
    <xf numFmtId="49" fontId="44" fillId="0" borderId="48" xfId="6" applyNumberFormat="1" applyFont="1" applyBorder="1" applyAlignment="1">
      <alignment horizontal="center" vertical="center"/>
    </xf>
    <xf numFmtId="49" fontId="35" fillId="0" borderId="49" xfId="6" applyNumberFormat="1" applyFont="1" applyBorder="1" applyAlignment="1">
      <alignment horizontal="center" vertical="center"/>
    </xf>
    <xf numFmtId="49" fontId="35" fillId="0" borderId="17" xfId="6" applyNumberFormat="1" applyFont="1" applyBorder="1" applyAlignment="1">
      <alignment horizontal="center" vertical="center"/>
    </xf>
    <xf numFmtId="49" fontId="35" fillId="0" borderId="31" xfId="6" applyNumberFormat="1" applyFont="1" applyBorder="1" applyAlignment="1">
      <alignment horizontal="center" vertical="center"/>
    </xf>
    <xf numFmtId="49" fontId="19" fillId="0" borderId="19" xfId="5" applyNumberFormat="1" applyFont="1" applyBorder="1" applyAlignment="1">
      <alignment horizontal="center"/>
    </xf>
    <xf numFmtId="49" fontId="35" fillId="0" borderId="19" xfId="6" applyNumberFormat="1" applyFont="1" applyBorder="1" applyAlignment="1">
      <alignment horizontal="center" vertical="center"/>
    </xf>
    <xf numFmtId="49" fontId="35" fillId="0" borderId="32" xfId="6" applyNumberFormat="1" applyFont="1" applyBorder="1" applyAlignment="1">
      <alignment horizontal="center" vertical="center"/>
    </xf>
    <xf numFmtId="0" fontId="39" fillId="0" borderId="50" xfId="4" applyFont="1" applyBorder="1" applyAlignment="1">
      <alignment horizontal="left" vertical="center"/>
    </xf>
    <xf numFmtId="0" fontId="38" fillId="0" borderId="51" xfId="4" applyFont="1" applyBorder="1" applyAlignment="1">
      <alignment horizontal="left" vertical="center"/>
    </xf>
    <xf numFmtId="0" fontId="38" fillId="0" borderId="14" xfId="4" applyFont="1" applyBorder="1" applyAlignment="1">
      <alignment horizontal="center" vertical="center"/>
    </xf>
    <xf numFmtId="0" fontId="38" fillId="0" borderId="15" xfId="4" applyFont="1" applyBorder="1" applyAlignment="1">
      <alignment horizontal="center" vertical="center"/>
    </xf>
    <xf numFmtId="0" fontId="38" fillId="0" borderId="16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8" fillId="0" borderId="16" xfId="4" applyFont="1" applyBorder="1">
      <alignment vertical="center"/>
    </xf>
    <xf numFmtId="49" fontId="33" fillId="0" borderId="17" xfId="4" applyNumberFormat="1" applyFont="1" applyBorder="1">
      <alignment vertical="center"/>
    </xf>
    <xf numFmtId="0" fontId="38" fillId="0" borderId="17" xfId="4" applyFont="1" applyBorder="1">
      <alignment vertical="center"/>
    </xf>
    <xf numFmtId="0" fontId="20" fillId="0" borderId="17" xfId="4" applyBorder="1">
      <alignment vertical="center"/>
    </xf>
    <xf numFmtId="0" fontId="45" fillId="0" borderId="18" xfId="4" applyFont="1" applyBorder="1">
      <alignment vertical="center"/>
    </xf>
    <xf numFmtId="0" fontId="38" fillId="0" borderId="14" xfId="4" applyFont="1" applyBorder="1">
      <alignment vertical="center"/>
    </xf>
    <xf numFmtId="0" fontId="20" fillId="0" borderId="15" xfId="4" applyBorder="1" applyAlignment="1">
      <alignment horizontal="left" vertical="center"/>
    </xf>
    <xf numFmtId="0" fontId="33" fillId="0" borderId="15" xfId="4" applyFont="1" applyBorder="1" applyAlignment="1">
      <alignment horizontal="left" vertical="center"/>
    </xf>
    <xf numFmtId="0" fontId="20" fillId="0" borderId="15" xfId="4" applyBorder="1">
      <alignment vertical="center"/>
    </xf>
    <xf numFmtId="0" fontId="38" fillId="0" borderId="15" xfId="4" applyFont="1" applyBorder="1">
      <alignment vertical="center"/>
    </xf>
    <xf numFmtId="0" fontId="20" fillId="0" borderId="17" xfId="4" applyBorder="1" applyAlignment="1">
      <alignment horizontal="left" vertical="center"/>
    </xf>
    <xf numFmtId="0" fontId="38" fillId="0" borderId="16" xfId="4" applyFont="1" applyBorder="1" applyAlignment="1">
      <alignment horizontal="center" vertical="center"/>
    </xf>
    <xf numFmtId="0" fontId="38" fillId="0" borderId="17" xfId="4" applyFont="1" applyBorder="1" applyAlignment="1">
      <alignment horizontal="center" vertical="center"/>
    </xf>
    <xf numFmtId="0" fontId="39" fillId="0" borderId="52" xfId="4" applyFont="1" applyBorder="1">
      <alignment vertical="center"/>
    </xf>
    <xf numFmtId="0" fontId="39" fillId="0" borderId="53" xfId="4" applyFont="1" applyBorder="1">
      <alignment vertical="center"/>
    </xf>
    <xf numFmtId="0" fontId="33" fillId="0" borderId="53" xfId="4" applyFont="1" applyBorder="1">
      <alignment vertical="center"/>
    </xf>
    <xf numFmtId="58" fontId="20" fillId="0" borderId="53" xfId="4" applyNumberFormat="1" applyBorder="1">
      <alignment vertical="center"/>
    </xf>
    <xf numFmtId="0" fontId="33" fillId="0" borderId="32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19" fillId="0" borderId="0" xfId="5" applyFont="1" applyAlignment="1">
      <alignment horizontal="center"/>
    </xf>
    <xf numFmtId="0" fontId="46" fillId="0" borderId="37" xfId="7" applyFont="1" applyBorder="1"/>
    <xf numFmtId="0" fontId="46" fillId="0" borderId="59" xfId="7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39" xfId="0" applyFont="1" applyBorder="1" applyAlignment="1">
      <alignment horizontal="left"/>
    </xf>
    <xf numFmtId="0" fontId="34" fillId="0" borderId="40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180" fontId="28" fillId="0" borderId="10" xfId="0" applyNumberFormat="1" applyFont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/>
    </xf>
    <xf numFmtId="0" fontId="28" fillId="0" borderId="61" xfId="0" applyFont="1" applyBorder="1" applyAlignment="1">
      <alignment horizontal="center"/>
    </xf>
    <xf numFmtId="49" fontId="19" fillId="5" borderId="19" xfId="5" applyNumberFormat="1" applyFont="1" applyFill="1" applyBorder="1" applyAlignment="1">
      <alignment horizontal="center"/>
    </xf>
    <xf numFmtId="49" fontId="35" fillId="5" borderId="19" xfId="6" applyNumberFormat="1" applyFont="1" applyFill="1" applyBorder="1" applyAlignment="1">
      <alignment horizontal="center" vertical="center"/>
    </xf>
    <xf numFmtId="49" fontId="35" fillId="5" borderId="32" xfId="6" applyNumberFormat="1" applyFont="1" applyFill="1" applyBorder="1" applyAlignment="1">
      <alignment horizontal="center" vertical="center"/>
    </xf>
    <xf numFmtId="0" fontId="26" fillId="0" borderId="0" xfId="5" applyFont="1" applyAlignment="1">
      <alignment horizontal="center"/>
    </xf>
    <xf numFmtId="0" fontId="38" fillId="0" borderId="55" xfId="4" applyFont="1" applyBorder="1">
      <alignment vertical="center"/>
    </xf>
    <xf numFmtId="0" fontId="20" fillId="0" borderId="48" xfId="4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20" fillId="0" borderId="48" xfId="4" applyBorder="1">
      <alignment vertical="center"/>
    </xf>
    <xf numFmtId="0" fontId="38" fillId="0" borderId="48" xfId="4" applyFont="1" applyBorder="1">
      <alignment vertical="center"/>
    </xf>
    <xf numFmtId="0" fontId="38" fillId="0" borderId="55" xfId="4" applyFont="1" applyBorder="1" applyAlignment="1">
      <alignment horizontal="center" vertical="center"/>
    </xf>
    <xf numFmtId="0" fontId="33" fillId="0" borderId="48" xfId="4" applyFont="1" applyBorder="1" applyAlignment="1">
      <alignment horizontal="center" vertical="center"/>
    </xf>
    <xf numFmtId="0" fontId="38" fillId="0" borderId="48" xfId="4" applyFont="1" applyBorder="1" applyAlignment="1">
      <alignment horizontal="center" vertical="center"/>
    </xf>
    <xf numFmtId="0" fontId="20" fillId="0" borderId="48" xfId="4" applyBorder="1" applyAlignment="1">
      <alignment horizontal="center" vertical="center"/>
    </xf>
    <xf numFmtId="0" fontId="33" fillId="0" borderId="17" xfId="4" applyFont="1" applyBorder="1" applyAlignment="1">
      <alignment horizontal="center" vertical="center"/>
    </xf>
    <xf numFmtId="0" fontId="20" fillId="0" borderId="17" xfId="4" applyBorder="1" applyAlignment="1">
      <alignment horizontal="center" vertical="center"/>
    </xf>
    <xf numFmtId="0" fontId="48" fillId="0" borderId="64" xfId="4" applyFont="1" applyBorder="1" applyAlignment="1">
      <alignment horizontal="left" vertical="center" wrapText="1"/>
    </xf>
    <xf numFmtId="0" fontId="38" fillId="0" borderId="2" xfId="4" applyFont="1" applyBorder="1" applyAlignment="1">
      <alignment horizontal="center" vertical="center"/>
    </xf>
    <xf numFmtId="0" fontId="49" fillId="6" borderId="2" xfId="0" applyFont="1" applyFill="1" applyBorder="1" applyAlignment="1" applyProtection="1">
      <alignment horizontal="center" vertical="center" wrapText="1"/>
      <protection locked="0"/>
    </xf>
    <xf numFmtId="0" fontId="50" fillId="6" borderId="2" xfId="0" applyFont="1" applyFill="1" applyBorder="1" applyAlignment="1" applyProtection="1">
      <alignment horizontal="center" vertical="center" wrapText="1"/>
      <protection locked="0"/>
    </xf>
    <xf numFmtId="9" fontId="33" fillId="0" borderId="2" xfId="4" applyNumberFormat="1" applyFont="1" applyBorder="1" applyAlignment="1">
      <alignment horizontal="center" vertical="center"/>
    </xf>
    <xf numFmtId="9" fontId="33" fillId="0" borderId="48" xfId="4" applyNumberFormat="1" applyFont="1" applyBorder="1" applyAlignment="1">
      <alignment horizontal="center" vertical="center"/>
    </xf>
    <xf numFmtId="0" fontId="33" fillId="0" borderId="16" xfId="4" applyFont="1" applyBorder="1" applyAlignment="1">
      <alignment horizontal="left" vertical="center"/>
    </xf>
    <xf numFmtId="9" fontId="33" fillId="0" borderId="17" xfId="4" applyNumberFormat="1" applyFont="1" applyBorder="1" applyAlignment="1">
      <alignment horizontal="center" vertical="center"/>
    </xf>
    <xf numFmtId="0" fontId="33" fillId="0" borderId="67" xfId="4" applyFont="1" applyBorder="1">
      <alignment vertical="center"/>
    </xf>
    <xf numFmtId="0" fontId="33" fillId="0" borderId="68" xfId="4" applyFont="1" applyBorder="1">
      <alignment vertical="center"/>
    </xf>
    <xf numFmtId="0" fontId="33" fillId="0" borderId="24" xfId="4" applyFont="1" applyBorder="1">
      <alignment vertical="center"/>
    </xf>
    <xf numFmtId="0" fontId="33" fillId="0" borderId="23" xfId="4" applyFont="1" applyBorder="1">
      <alignment vertical="center"/>
    </xf>
    <xf numFmtId="0" fontId="39" fillId="0" borderId="50" xfId="4" applyFont="1" applyBorder="1">
      <alignment vertical="center"/>
    </xf>
    <xf numFmtId="0" fontId="39" fillId="0" borderId="51" xfId="4" applyFont="1" applyBorder="1">
      <alignment vertical="center"/>
    </xf>
    <xf numFmtId="0" fontId="33" fillId="0" borderId="69" xfId="4" applyFont="1" applyBorder="1">
      <alignment vertical="center"/>
    </xf>
    <xf numFmtId="0" fontId="39" fillId="0" borderId="69" xfId="4" applyFont="1" applyBorder="1">
      <alignment vertical="center"/>
    </xf>
    <xf numFmtId="58" fontId="20" fillId="0" borderId="51" xfId="4" applyNumberFormat="1" applyBorder="1">
      <alignment vertical="center"/>
    </xf>
    <xf numFmtId="0" fontId="33" fillId="0" borderId="49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53" fillId="0" borderId="31" xfId="4" applyFont="1" applyBorder="1" applyAlignment="1">
      <alignment horizontal="left" vertical="center" wrapText="1"/>
    </xf>
    <xf numFmtId="0" fontId="53" fillId="0" borderId="31" xfId="4" applyFont="1" applyBorder="1" applyAlignment="1">
      <alignment horizontal="left" vertical="center"/>
    </xf>
    <xf numFmtId="0" fontId="33" fillId="0" borderId="71" xfId="4" applyFont="1" applyBorder="1">
      <alignment vertical="center"/>
    </xf>
    <xf numFmtId="0" fontId="33" fillId="0" borderId="34" xfId="4" applyFont="1" applyBorder="1">
      <alignment vertical="center"/>
    </xf>
    <xf numFmtId="0" fontId="55" fillId="0" borderId="38" xfId="0" applyFont="1" applyBorder="1"/>
    <xf numFmtId="0" fontId="55" fillId="0" borderId="2" xfId="0" applyFont="1" applyBorder="1"/>
    <xf numFmtId="0" fontId="55" fillId="7" borderId="2" xfId="0" applyFont="1" applyFill="1" applyBorder="1"/>
    <xf numFmtId="0" fontId="0" fillId="0" borderId="38" xfId="0" applyBorder="1"/>
    <xf numFmtId="0" fontId="0" fillId="7" borderId="2" xfId="0" applyFill="1" applyBorder="1"/>
    <xf numFmtId="0" fontId="0" fillId="0" borderId="39" xfId="0" applyBorder="1"/>
    <xf numFmtId="0" fontId="0" fillId="0" borderId="40" xfId="0" applyBorder="1"/>
    <xf numFmtId="0" fontId="0" fillId="7" borderId="40" xfId="0" applyFill="1" applyBorder="1"/>
    <xf numFmtId="0" fontId="0" fillId="8" borderId="0" xfId="0" applyFill="1"/>
    <xf numFmtId="0" fontId="55" fillId="0" borderId="61" xfId="0" applyFont="1" applyBorder="1"/>
    <xf numFmtId="0" fontId="0" fillId="0" borderId="61" xfId="0" applyBorder="1"/>
    <xf numFmtId="0" fontId="0" fillId="0" borderId="4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5" fillId="9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  <xf numFmtId="0" fontId="51" fillId="0" borderId="65" xfId="10" quotePrefix="1" applyBorder="1" applyAlignment="1">
      <alignment horizontal="center" vertical="center" wrapText="1"/>
    </xf>
    <xf numFmtId="0" fontId="51" fillId="0" borderId="6" xfId="10" quotePrefix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/>
    </xf>
    <xf numFmtId="0" fontId="5" fillId="0" borderId="5" xfId="1" quotePrefix="1" applyFont="1" applyBorder="1" applyAlignment="1">
      <alignment horizontal="center" vertical="center" wrapText="1"/>
    </xf>
    <xf numFmtId="0" fontId="5" fillId="0" borderId="6" xfId="1" quotePrefix="1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54" fillId="0" borderId="46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7" borderId="7" xfId="0" applyFont="1" applyFill="1" applyBorder="1" applyAlignment="1">
      <alignment horizontal="center" vertical="center"/>
    </xf>
    <xf numFmtId="0" fontId="55" fillId="7" borderId="9" xfId="0" applyFont="1" applyFill="1" applyBorder="1" applyAlignment="1">
      <alignment horizontal="center" vertical="center"/>
    </xf>
    <xf numFmtId="0" fontId="55" fillId="0" borderId="73" xfId="0" applyFont="1" applyBorder="1" applyAlignment="1">
      <alignment horizontal="center" vertical="center"/>
    </xf>
    <xf numFmtId="0" fontId="47" fillId="0" borderId="13" xfId="4" applyFont="1" applyBorder="1" applyAlignment="1">
      <alignment horizontal="center" vertical="top"/>
    </xf>
    <xf numFmtId="0" fontId="33" fillId="0" borderId="51" xfId="4" applyFont="1" applyBorder="1" applyAlignment="1">
      <alignment horizontal="center" vertical="center"/>
    </xf>
    <xf numFmtId="0" fontId="39" fillId="0" borderId="51" xfId="4" applyFont="1" applyBorder="1" applyAlignment="1">
      <alignment horizontal="center" vertical="center"/>
    </xf>
    <xf numFmtId="0" fontId="20" fillId="0" borderId="51" xfId="4" applyBorder="1" applyAlignment="1">
      <alignment horizontal="center" vertical="center"/>
    </xf>
    <xf numFmtId="0" fontId="20" fillId="0" borderId="56" xfId="4" applyBorder="1" applyAlignment="1">
      <alignment horizontal="center" vertical="center"/>
    </xf>
    <xf numFmtId="0" fontId="38" fillId="0" borderId="14" xfId="4" applyFont="1" applyBorder="1" applyAlignment="1">
      <alignment horizontal="center" vertical="center"/>
    </xf>
    <xf numFmtId="0" fontId="38" fillId="0" borderId="15" xfId="4" applyFont="1" applyBorder="1" applyAlignment="1">
      <alignment horizontal="center" vertical="center"/>
    </xf>
    <xf numFmtId="0" fontId="38" fillId="0" borderId="30" xfId="4" applyFont="1" applyBorder="1" applyAlignment="1">
      <alignment horizontal="center" vertical="center"/>
    </xf>
    <xf numFmtId="0" fontId="39" fillId="0" borderId="14" xfId="4" applyFont="1" applyBorder="1" applyAlignment="1">
      <alignment horizontal="center" vertical="center"/>
    </xf>
    <xf numFmtId="0" fontId="39" fillId="0" borderId="15" xfId="4" applyFont="1" applyBorder="1" applyAlignment="1">
      <alignment horizontal="center" vertical="center"/>
    </xf>
    <xf numFmtId="0" fontId="39" fillId="0" borderId="30" xfId="4" applyFont="1" applyBorder="1" applyAlignment="1">
      <alignment horizontal="center" vertical="center"/>
    </xf>
    <xf numFmtId="0" fontId="33" fillId="0" borderId="17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8" fillId="0" borderId="16" xfId="4" applyFont="1" applyBorder="1" applyAlignment="1">
      <alignment horizontal="left" vertical="center"/>
    </xf>
    <xf numFmtId="0" fontId="38" fillId="0" borderId="17" xfId="4" applyFont="1" applyBorder="1" applyAlignment="1">
      <alignment horizontal="left" vertical="center"/>
    </xf>
    <xf numFmtId="14" fontId="33" fillId="0" borderId="17" xfId="4" applyNumberFormat="1" applyFont="1" applyBorder="1" applyAlignment="1">
      <alignment horizontal="center" vertical="center"/>
    </xf>
    <xf numFmtId="14" fontId="33" fillId="0" borderId="31" xfId="4" applyNumberFormat="1" applyFont="1" applyBorder="1" applyAlignment="1">
      <alignment horizontal="center" vertical="center"/>
    </xf>
    <xf numFmtId="0" fontId="33" fillId="0" borderId="17" xfId="4" quotePrefix="1" applyFont="1" applyBorder="1" applyAlignment="1">
      <alignment horizontal="left" vertical="center"/>
    </xf>
    <xf numFmtId="0" fontId="33" fillId="0" borderId="22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19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8" fillId="0" borderId="18" xfId="4" applyFont="1" applyBorder="1" applyAlignment="1">
      <alignment horizontal="left" vertical="center"/>
    </xf>
    <xf numFmtId="0" fontId="38" fillId="0" borderId="19" xfId="4" applyFont="1" applyBorder="1" applyAlignment="1">
      <alignment horizontal="left" vertical="center"/>
    </xf>
    <xf numFmtId="14" fontId="33" fillId="0" borderId="19" xfId="4" applyNumberFormat="1" applyFont="1" applyBorder="1" applyAlignment="1">
      <alignment horizontal="center" vertical="center"/>
    </xf>
    <xf numFmtId="14" fontId="33" fillId="0" borderId="32" xfId="4" applyNumberFormat="1" applyFont="1" applyBorder="1" applyAlignment="1">
      <alignment horizontal="center" vertical="center"/>
    </xf>
    <xf numFmtId="0" fontId="38" fillId="0" borderId="62" xfId="4" applyFont="1" applyBorder="1" applyAlignment="1">
      <alignment horizontal="left" vertical="center"/>
    </xf>
    <xf numFmtId="0" fontId="38" fillId="0" borderId="25" xfId="4" applyFont="1" applyBorder="1" applyAlignment="1">
      <alignment horizontal="left" vertical="center"/>
    </xf>
    <xf numFmtId="0" fontId="38" fillId="0" borderId="70" xfId="4" applyFont="1" applyBorder="1" applyAlignment="1">
      <alignment horizontal="left" vertical="center"/>
    </xf>
    <xf numFmtId="0" fontId="39" fillId="0" borderId="54" xfId="4" applyFont="1" applyBorder="1" applyAlignment="1">
      <alignment horizontal="left" vertical="center"/>
    </xf>
    <xf numFmtId="0" fontId="39" fillId="0" borderId="53" xfId="4" applyFont="1" applyBorder="1" applyAlignment="1">
      <alignment horizontal="left" vertical="center"/>
    </xf>
    <xf numFmtId="0" fontId="39" fillId="0" borderId="58" xfId="4" applyFont="1" applyBorder="1" applyAlignment="1">
      <alignment horizontal="left" vertical="center"/>
    </xf>
    <xf numFmtId="0" fontId="38" fillId="0" borderId="32" xfId="4" applyFont="1" applyBorder="1" applyAlignment="1">
      <alignment horizontal="left" vertical="center"/>
    </xf>
    <xf numFmtId="0" fontId="38" fillId="0" borderId="27" xfId="4" applyFont="1" applyBorder="1" applyAlignment="1">
      <alignment horizontal="left" vertical="center" wrapText="1"/>
    </xf>
    <xf numFmtId="0" fontId="38" fillId="0" borderId="28" xfId="4" applyFont="1" applyBorder="1" applyAlignment="1">
      <alignment horizontal="left" vertical="center" wrapText="1"/>
    </xf>
    <xf numFmtId="0" fontId="38" fillId="0" borderId="35" xfId="4" applyFont="1" applyBorder="1" applyAlignment="1">
      <alignment horizontal="left" vertical="center" wrapText="1"/>
    </xf>
    <xf numFmtId="0" fontId="38" fillId="0" borderId="55" xfId="4" applyFont="1" applyBorder="1" applyAlignment="1">
      <alignment horizontal="left" vertical="center"/>
    </xf>
    <xf numFmtId="0" fontId="38" fillId="0" borderId="63" xfId="4" applyFont="1" applyBorder="1" applyAlignment="1">
      <alignment horizontal="left" vertical="center"/>
    </xf>
    <xf numFmtId="0" fontId="38" fillId="0" borderId="48" xfId="4" applyFont="1" applyBorder="1" applyAlignment="1">
      <alignment horizontal="left" vertical="center"/>
    </xf>
    <xf numFmtId="0" fontId="38" fillId="0" borderId="49" xfId="4" applyFont="1" applyBorder="1" applyAlignment="1">
      <alignment horizontal="left" vertical="center"/>
    </xf>
    <xf numFmtId="0" fontId="39" fillId="0" borderId="54" xfId="0" applyFont="1" applyBorder="1" applyAlignment="1">
      <alignment horizontal="left" vertical="center"/>
    </xf>
    <xf numFmtId="0" fontId="39" fillId="0" borderId="53" xfId="0" applyFont="1" applyBorder="1" applyAlignment="1">
      <alignment horizontal="left" vertical="center"/>
    </xf>
    <xf numFmtId="0" fontId="39" fillId="0" borderId="58" xfId="0" applyFont="1" applyBorder="1" applyAlignment="1">
      <alignment horizontal="left" vertical="center"/>
    </xf>
    <xf numFmtId="9" fontId="33" fillId="0" borderId="26" xfId="4" applyNumberFormat="1" applyFont="1" applyBorder="1" applyAlignment="1">
      <alignment horizontal="left" vertical="center"/>
    </xf>
    <xf numFmtId="9" fontId="33" fillId="0" borderId="21" xfId="4" applyNumberFormat="1" applyFont="1" applyBorder="1" applyAlignment="1">
      <alignment horizontal="left" vertical="center"/>
    </xf>
    <xf numFmtId="9" fontId="33" fillId="0" borderId="33" xfId="4" applyNumberFormat="1" applyFont="1" applyBorder="1" applyAlignment="1">
      <alignment horizontal="left" vertical="center"/>
    </xf>
    <xf numFmtId="9" fontId="33" fillId="0" borderId="27" xfId="4" applyNumberFormat="1" applyFont="1" applyBorder="1" applyAlignment="1">
      <alignment horizontal="left" vertical="center"/>
    </xf>
    <xf numFmtId="9" fontId="33" fillId="0" borderId="28" xfId="4" applyNumberFormat="1" applyFont="1" applyBorder="1" applyAlignment="1">
      <alignment horizontal="left" vertical="center"/>
    </xf>
    <xf numFmtId="9" fontId="33" fillId="0" borderId="35" xfId="4" applyNumberFormat="1" applyFont="1" applyBorder="1" applyAlignment="1">
      <alignment horizontal="left" vertical="center"/>
    </xf>
    <xf numFmtId="0" fontId="37" fillId="0" borderId="55" xfId="4" applyFont="1" applyBorder="1" applyAlignment="1">
      <alignment horizontal="left" vertical="center"/>
    </xf>
    <xf numFmtId="0" fontId="37" fillId="0" borderId="48" xfId="4" applyFont="1" applyBorder="1" applyAlignment="1">
      <alignment horizontal="left" vertical="center"/>
    </xf>
    <xf numFmtId="0" fontId="37" fillId="0" borderId="49" xfId="4" applyFont="1" applyBorder="1" applyAlignment="1">
      <alignment horizontal="left" vertical="center"/>
    </xf>
    <xf numFmtId="0" fontId="37" fillId="0" borderId="16" xfId="4" applyFont="1" applyBorder="1" applyAlignment="1">
      <alignment horizontal="left" vertical="center"/>
    </xf>
    <xf numFmtId="0" fontId="37" fillId="0" borderId="17" xfId="4" applyFont="1" applyBorder="1" applyAlignment="1">
      <alignment horizontal="left" vertical="center"/>
    </xf>
    <xf numFmtId="0" fontId="37" fillId="0" borderId="66" xfId="4" applyFont="1" applyBorder="1" applyAlignment="1">
      <alignment horizontal="left" vertical="center"/>
    </xf>
    <xf numFmtId="0" fontId="37" fillId="0" borderId="28" xfId="4" applyFont="1" applyBorder="1" applyAlignment="1">
      <alignment horizontal="left" vertical="center"/>
    </xf>
    <xf numFmtId="0" fontId="37" fillId="0" borderId="35" xfId="4" applyFont="1" applyBorder="1" applyAlignment="1">
      <alignment horizontal="left" vertical="center"/>
    </xf>
    <xf numFmtId="0" fontId="39" fillId="0" borderId="25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8" fillId="0" borderId="27" xfId="4" applyFont="1" applyBorder="1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38" fillId="0" borderId="35" xfId="4" applyFont="1" applyBorder="1" applyAlignment="1">
      <alignment horizontal="left" vertical="center"/>
    </xf>
    <xf numFmtId="0" fontId="33" fillId="0" borderId="67" xfId="4" applyFont="1" applyBorder="1" applyAlignment="1">
      <alignment horizontal="left" vertical="center"/>
    </xf>
    <xf numFmtId="0" fontId="33" fillId="0" borderId="68" xfId="4" applyFont="1" applyBorder="1" applyAlignment="1">
      <alignment horizontal="left" vertical="center"/>
    </xf>
    <xf numFmtId="0" fontId="33" fillId="0" borderId="71" xfId="4" applyFont="1" applyBorder="1" applyAlignment="1">
      <alignment horizontal="left" vertical="center"/>
    </xf>
    <xf numFmtId="0" fontId="52" fillId="0" borderId="53" xfId="4" applyFont="1" applyBorder="1" applyAlignment="1">
      <alignment horizontal="center" vertical="center"/>
    </xf>
    <xf numFmtId="0" fontId="39" fillId="0" borderId="25" xfId="4" applyFont="1" applyBorder="1" applyAlignment="1">
      <alignment horizontal="center" vertical="center"/>
    </xf>
    <xf numFmtId="0" fontId="39" fillId="0" borderId="72" xfId="4" applyFont="1" applyBorder="1" applyAlignment="1">
      <alignment horizontal="center" vertical="center"/>
    </xf>
    <xf numFmtId="0" fontId="33" fillId="0" borderId="69" xfId="4" applyFont="1" applyBorder="1" applyAlignment="1">
      <alignment horizontal="center" vertical="center"/>
    </xf>
    <xf numFmtId="0" fontId="33" fillId="0" borderId="70" xfId="4" applyFont="1" applyBorder="1" applyAlignment="1">
      <alignment horizontal="center" vertical="center"/>
    </xf>
    <xf numFmtId="0" fontId="33" fillId="0" borderId="62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70" xfId="4" applyFont="1" applyBorder="1" applyAlignment="1">
      <alignment horizontal="left" vertical="center"/>
    </xf>
    <xf numFmtId="0" fontId="21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20" fillId="0" borderId="0" xfId="5" applyAlignment="1">
      <alignment horizontal="center" vertical="center"/>
    </xf>
    <xf numFmtId="0" fontId="0" fillId="0" borderId="37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4" fillId="0" borderId="37" xfId="4" quotePrefix="1" applyFon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19" fillId="0" borderId="37" xfId="4" applyFont="1" applyBorder="1" applyAlignment="1">
      <alignment horizontal="center" vertical="center"/>
    </xf>
    <xf numFmtId="0" fontId="19" fillId="0" borderId="4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6" fillId="0" borderId="40" xfId="5" applyFont="1" applyBorder="1" applyAlignment="1">
      <alignment horizontal="center" vertical="center"/>
    </xf>
    <xf numFmtId="0" fontId="26" fillId="0" borderId="60" xfId="5" applyFont="1" applyBorder="1" applyAlignment="1">
      <alignment horizontal="center" vertical="center"/>
    </xf>
    <xf numFmtId="0" fontId="25" fillId="0" borderId="38" xfId="5" applyFont="1" applyBorder="1" applyAlignment="1">
      <alignment horizontal="center" vertical="center"/>
    </xf>
    <xf numFmtId="0" fontId="36" fillId="0" borderId="13" xfId="4" applyFont="1" applyBorder="1" applyAlignment="1">
      <alignment horizontal="center" vertical="top"/>
    </xf>
    <xf numFmtId="0" fontId="39" fillId="0" borderId="0" xfId="4" applyFont="1" applyAlignment="1">
      <alignment horizontal="left" vertical="center"/>
    </xf>
    <xf numFmtId="0" fontId="38" fillId="0" borderId="0" xfId="4" applyFont="1" applyAlignment="1">
      <alignment horizontal="left" vertical="center"/>
    </xf>
    <xf numFmtId="0" fontId="27" fillId="0" borderId="14" xfId="4" applyFont="1" applyBorder="1" applyAlignment="1">
      <alignment horizontal="left" vertical="center"/>
    </xf>
    <xf numFmtId="0" fontId="27" fillId="0" borderId="15" xfId="4" applyFont="1" applyBorder="1" applyAlignment="1">
      <alignment horizontal="left" vertical="center"/>
    </xf>
    <xf numFmtId="0" fontId="37" fillId="0" borderId="15" xfId="4" applyFont="1" applyBorder="1" applyAlignment="1">
      <alignment horizontal="left" vertical="center"/>
    </xf>
    <xf numFmtId="0" fontId="37" fillId="0" borderId="30" xfId="4" applyFont="1" applyBorder="1" applyAlignment="1">
      <alignment horizontal="left" vertical="center"/>
    </xf>
    <xf numFmtId="0" fontId="27" fillId="0" borderId="24" xfId="4" applyFont="1" applyBorder="1" applyAlignment="1">
      <alignment horizontal="left" vertical="center"/>
    </xf>
    <xf numFmtId="0" fontId="27" fillId="0" borderId="23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22" xfId="4" applyFont="1" applyBorder="1" applyAlignment="1">
      <alignment horizontal="left" vertical="center"/>
    </xf>
    <xf numFmtId="0" fontId="37" fillId="0" borderId="22" xfId="4" applyFont="1" applyBorder="1" applyAlignment="1">
      <alignment horizontal="left" vertical="center"/>
    </xf>
    <xf numFmtId="0" fontId="37" fillId="0" borderId="23" xfId="4" applyFont="1" applyBorder="1" applyAlignment="1">
      <alignment horizontal="left" vertical="center"/>
    </xf>
    <xf numFmtId="0" fontId="37" fillId="0" borderId="34" xfId="4" applyFont="1" applyBorder="1" applyAlignment="1">
      <alignment horizontal="left" vertical="center"/>
    </xf>
    <xf numFmtId="0" fontId="33" fillId="0" borderId="18" xfId="4" applyFont="1" applyBorder="1" applyAlignment="1">
      <alignment horizontal="left" vertical="center"/>
    </xf>
    <xf numFmtId="0" fontId="33" fillId="0" borderId="19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7" fillId="0" borderId="14" xfId="4" applyFont="1" applyBorder="1" applyAlignment="1">
      <alignment horizontal="left" vertical="center"/>
    </xf>
    <xf numFmtId="0" fontId="37" fillId="0" borderId="17" xfId="4" applyFont="1" applyBorder="1" applyAlignment="1">
      <alignment horizontal="center" vertical="center"/>
    </xf>
    <xf numFmtId="0" fontId="37" fillId="0" borderId="31" xfId="4" applyFont="1" applyBorder="1" applyAlignment="1">
      <alignment horizontal="center" vertical="center"/>
    </xf>
    <xf numFmtId="0" fontId="38" fillId="0" borderId="18" xfId="4" applyFont="1" applyBorder="1" applyAlignment="1">
      <alignment horizontal="center" vertical="center"/>
    </xf>
    <xf numFmtId="0" fontId="38" fillId="0" borderId="19" xfId="4" applyFont="1" applyBorder="1" applyAlignment="1">
      <alignment horizontal="center" vertical="center"/>
    </xf>
    <xf numFmtId="0" fontId="38" fillId="0" borderId="32" xfId="4" applyFont="1" applyBorder="1" applyAlignment="1">
      <alignment horizontal="center" vertical="center"/>
    </xf>
    <xf numFmtId="0" fontId="37" fillId="0" borderId="31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8" fillId="0" borderId="24" xfId="4" applyFont="1" applyBorder="1" applyAlignment="1">
      <alignment horizontal="left" vertical="center"/>
    </xf>
    <xf numFmtId="0" fontId="38" fillId="0" borderId="23" xfId="4" applyFont="1" applyBorder="1" applyAlignment="1">
      <alignment horizontal="left" vertical="center"/>
    </xf>
    <xf numFmtId="0" fontId="38" fillId="0" borderId="34" xfId="4" applyFont="1" applyBorder="1" applyAlignment="1">
      <alignment horizontal="left" vertical="center"/>
    </xf>
    <xf numFmtId="0" fontId="33" fillId="0" borderId="53" xfId="4" applyFont="1" applyBorder="1" applyAlignment="1">
      <alignment horizontal="center" vertical="center"/>
    </xf>
    <xf numFmtId="0" fontId="39" fillId="0" borderId="53" xfId="4" applyFont="1" applyBorder="1" applyAlignment="1">
      <alignment horizontal="center" vertical="center"/>
    </xf>
    <xf numFmtId="0" fontId="33" fillId="0" borderId="57" xfId="4" applyFont="1" applyBorder="1" applyAlignment="1">
      <alignment horizontal="center" vertical="center"/>
    </xf>
    <xf numFmtId="0" fontId="39" fillId="0" borderId="55" xfId="4" applyFont="1" applyBorder="1" applyAlignment="1">
      <alignment horizontal="center" vertical="center"/>
    </xf>
    <xf numFmtId="0" fontId="39" fillId="0" borderId="48" xfId="4" applyFont="1" applyBorder="1" applyAlignment="1">
      <alignment horizontal="center" vertical="center"/>
    </xf>
    <xf numFmtId="0" fontId="39" fillId="0" borderId="49" xfId="4" applyFont="1" applyBorder="1" applyAlignment="1">
      <alignment horizontal="center" vertical="center"/>
    </xf>
    <xf numFmtId="0" fontId="39" fillId="0" borderId="18" xfId="4" applyFont="1" applyBorder="1" applyAlignment="1">
      <alignment horizontal="center" vertical="center"/>
    </xf>
    <xf numFmtId="0" fontId="39" fillId="0" borderId="19" xfId="4" applyFont="1" applyBorder="1" applyAlignment="1">
      <alignment horizontal="center" vertical="center"/>
    </xf>
    <xf numFmtId="0" fontId="39" fillId="0" borderId="32" xfId="4" applyFont="1" applyBorder="1" applyAlignment="1">
      <alignment horizontal="center" vertical="center"/>
    </xf>
    <xf numFmtId="0" fontId="20" fillId="0" borderId="53" xfId="4" applyBorder="1" applyAlignment="1">
      <alignment horizontal="center" vertical="center"/>
    </xf>
    <xf numFmtId="0" fontId="20" fillId="0" borderId="57" xfId="4" applyBorder="1" applyAlignment="1">
      <alignment horizontal="center" vertical="center"/>
    </xf>
    <xf numFmtId="0" fontId="40" fillId="0" borderId="37" xfId="4" quotePrefix="1" applyFont="1" applyBorder="1" applyAlignment="1">
      <alignment horizontal="center" vertical="center"/>
    </xf>
    <xf numFmtId="0" fontId="40" fillId="0" borderId="37" xfId="4" applyFont="1" applyBorder="1" applyAlignment="1">
      <alignment horizontal="center" vertical="center"/>
    </xf>
    <xf numFmtId="0" fontId="26" fillId="0" borderId="44" xfId="5" applyFont="1" applyBorder="1" applyAlignment="1">
      <alignment horizontal="center" vertical="center"/>
    </xf>
    <xf numFmtId="0" fontId="19" fillId="0" borderId="37" xfId="5" applyFont="1" applyBorder="1" applyAlignment="1">
      <alignment horizontal="center"/>
    </xf>
    <xf numFmtId="0" fontId="19" fillId="0" borderId="2" xfId="5" applyFont="1" applyBorder="1" applyAlignment="1">
      <alignment horizontal="center"/>
    </xf>
    <xf numFmtId="0" fontId="19" fillId="0" borderId="7" xfId="5" applyFont="1" applyBorder="1" applyAlignment="1">
      <alignment horizontal="center"/>
    </xf>
    <xf numFmtId="0" fontId="19" fillId="0" borderId="41" xfId="5" applyFont="1" applyBorder="1" applyAlignment="1">
      <alignment horizontal="center"/>
    </xf>
    <xf numFmtId="0" fontId="33" fillId="0" borderId="15" xfId="4" applyFont="1" applyBorder="1" applyAlignment="1">
      <alignment horizontal="center" vertical="center"/>
    </xf>
    <xf numFmtId="0" fontId="27" fillId="0" borderId="15" xfId="4" quotePrefix="1" applyFont="1" applyBorder="1" applyAlignment="1">
      <alignment horizontal="center" vertical="center"/>
    </xf>
    <xf numFmtId="0" fontId="27" fillId="0" borderId="15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58" fontId="27" fillId="0" borderId="17" xfId="4" applyNumberFormat="1" applyFont="1" applyBorder="1" applyAlignment="1">
      <alignment horizontal="center" vertical="center"/>
    </xf>
    <xf numFmtId="0" fontId="27" fillId="0" borderId="17" xfId="4" applyFont="1" applyBorder="1" applyAlignment="1">
      <alignment horizontal="center" vertical="center"/>
    </xf>
    <xf numFmtId="0" fontId="37" fillId="0" borderId="19" xfId="4" applyFont="1" applyBorder="1" applyAlignment="1">
      <alignment horizontal="left" vertical="center"/>
    </xf>
    <xf numFmtId="0" fontId="37" fillId="0" borderId="20" xfId="4" applyFont="1" applyBorder="1" applyAlignment="1">
      <alignment horizontal="left" vertical="center"/>
    </xf>
    <xf numFmtId="0" fontId="37" fillId="0" borderId="21" xfId="4" applyFont="1" applyBorder="1" applyAlignment="1">
      <alignment horizontal="left" vertical="center"/>
    </xf>
    <xf numFmtId="0" fontId="37" fillId="0" borderId="33" xfId="4" applyFont="1" applyBorder="1" applyAlignment="1">
      <alignment horizontal="left" vertical="center"/>
    </xf>
    <xf numFmtId="0" fontId="27" fillId="0" borderId="22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27" fillId="0" borderId="34" xfId="4" applyFont="1" applyBorder="1" applyAlignment="1">
      <alignment horizontal="center" vertical="center"/>
    </xf>
    <xf numFmtId="0" fontId="27" fillId="0" borderId="16" xfId="4" applyFont="1" applyBorder="1" applyAlignment="1">
      <alignment horizontal="left" vertical="center"/>
    </xf>
    <xf numFmtId="0" fontId="27" fillId="0" borderId="17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16" xfId="4" applyFont="1" applyBorder="1" applyAlignment="1">
      <alignment horizontal="left" vertical="center" wrapText="1"/>
    </xf>
    <xf numFmtId="0" fontId="27" fillId="0" borderId="17" xfId="4" applyFont="1" applyBorder="1" applyAlignment="1">
      <alignment horizontal="left" vertical="center" wrapText="1"/>
    </xf>
    <xf numFmtId="0" fontId="27" fillId="0" borderId="31" xfId="4" applyFont="1" applyBorder="1" applyAlignment="1">
      <alignment horizontal="left" vertical="center" wrapText="1"/>
    </xf>
    <xf numFmtId="0" fontId="20" fillId="0" borderId="19" xfId="4" applyBorder="1" applyAlignment="1">
      <alignment horizontal="center" vertical="center"/>
    </xf>
    <xf numFmtId="0" fontId="20" fillId="0" borderId="32" xfId="4" applyBorder="1" applyAlignment="1">
      <alignment horizontal="center" vertical="center"/>
    </xf>
    <xf numFmtId="0" fontId="37" fillId="0" borderId="25" xfId="4" applyFont="1" applyBorder="1" applyAlignment="1">
      <alignment horizontal="center" vertical="center"/>
    </xf>
    <xf numFmtId="0" fontId="37" fillId="0" borderId="26" xfId="4" applyFont="1" applyBorder="1" applyAlignment="1">
      <alignment horizontal="left" vertical="center"/>
    </xf>
    <xf numFmtId="0" fontId="20" fillId="0" borderId="24" xfId="4" applyBorder="1" applyAlignment="1">
      <alignment horizontal="left" vertical="center"/>
    </xf>
    <xf numFmtId="0" fontId="20" fillId="0" borderId="23" xfId="4" applyBorder="1" applyAlignment="1">
      <alignment horizontal="left" vertical="center"/>
    </xf>
    <xf numFmtId="0" fontId="20" fillId="0" borderId="34" xfId="4" applyBorder="1" applyAlignment="1">
      <alignment horizontal="left" vertical="center"/>
    </xf>
    <xf numFmtId="0" fontId="39" fillId="0" borderId="24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38" fillId="0" borderId="14" xfId="4" applyFont="1" applyBorder="1" applyAlignment="1">
      <alignment horizontal="left" vertical="center"/>
    </xf>
    <xf numFmtId="0" fontId="38" fillId="0" borderId="15" xfId="4" applyFont="1" applyBorder="1" applyAlignment="1">
      <alignment horizontal="left" vertical="center"/>
    </xf>
    <xf numFmtId="0" fontId="38" fillId="0" borderId="30" xfId="4" applyFont="1" applyBorder="1" applyAlignment="1">
      <alignment horizontal="left" vertical="center"/>
    </xf>
    <xf numFmtId="0" fontId="37" fillId="0" borderId="29" xfId="4" applyFont="1" applyBorder="1" applyAlignment="1">
      <alignment horizontal="left" vertical="center"/>
    </xf>
    <xf numFmtId="0" fontId="27" fillId="0" borderId="19" xfId="4" applyFont="1" applyBorder="1" applyAlignment="1">
      <alignment horizontal="center" vertical="center"/>
    </xf>
    <xf numFmtId="0" fontId="37" fillId="0" borderId="19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4" quotePrefix="1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19" fillId="0" borderId="11" xfId="5" applyFont="1" applyBorder="1" applyAlignment="1">
      <alignment horizontal="center"/>
    </xf>
    <xf numFmtId="0" fontId="19" fillId="0" borderId="12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1">
    <cellStyle name="S10" xfId="8" xr:uid="{00000000-0005-0000-0000-000038000000}"/>
    <cellStyle name="S11" xfId="9" xr:uid="{00000000-0005-0000-0000-000039000000}"/>
    <cellStyle name="S16" xfId="1" xr:uid="{00000000-0005-0000-0000-000005000000}"/>
    <cellStyle name="S9" xfId="10" xr:uid="{00000000-0005-0000-0000-00003A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838200</xdr:colOff>
      <xdr:row>2</xdr:row>
      <xdr:rowOff>10795</xdr:rowOff>
    </xdr:from>
    <xdr:to>
      <xdr:col>11</xdr:col>
      <xdr:colOff>60960</xdr:colOff>
      <xdr:row>12</xdr:row>
      <xdr:rowOff>41910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0180" y="591820"/>
          <a:ext cx="784860" cy="221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91440</xdr:colOff>
      <xdr:row>2</xdr:row>
      <xdr:rowOff>41275</xdr:rowOff>
    </xdr:from>
    <xdr:to>
      <xdr:col>9</xdr:col>
      <xdr:colOff>824230</xdr:colOff>
      <xdr:row>3</xdr:row>
      <xdr:rowOff>200025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3420" y="622300"/>
          <a:ext cx="732790" cy="412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0" customWidth="1"/>
    <col min="3" max="3" width="10.125" customWidth="1"/>
  </cols>
  <sheetData>
    <row r="1" spans="1:2" ht="21" customHeight="1">
      <c r="A1" s="211"/>
      <c r="B1" s="212" t="s">
        <v>0</v>
      </c>
    </row>
    <row r="2" spans="1:2">
      <c r="A2" s="6">
        <v>1</v>
      </c>
      <c r="B2" s="213" t="s">
        <v>1</v>
      </c>
    </row>
    <row r="3" spans="1:2">
      <c r="A3" s="6">
        <v>2</v>
      </c>
      <c r="B3" s="213" t="s">
        <v>2</v>
      </c>
    </row>
    <row r="4" spans="1:2">
      <c r="A4" s="6">
        <v>3</v>
      </c>
      <c r="B4" s="213" t="s">
        <v>3</v>
      </c>
    </row>
    <row r="5" spans="1:2">
      <c r="A5" s="6">
        <v>4</v>
      </c>
      <c r="B5" s="213" t="s">
        <v>4</v>
      </c>
    </row>
    <row r="6" spans="1:2">
      <c r="A6" s="6">
        <v>5</v>
      </c>
      <c r="B6" s="213" t="s">
        <v>5</v>
      </c>
    </row>
    <row r="7" spans="1:2">
      <c r="A7" s="6">
        <v>6</v>
      </c>
      <c r="B7" s="213" t="s">
        <v>6</v>
      </c>
    </row>
    <row r="8" spans="1:2" s="209" customFormat="1" ht="15" customHeight="1">
      <c r="A8" s="214">
        <v>7</v>
      </c>
      <c r="B8" s="215" t="s">
        <v>7</v>
      </c>
    </row>
    <row r="9" spans="1:2" ht="18.95" customHeight="1">
      <c r="A9" s="211"/>
      <c r="B9" s="216" t="s">
        <v>8</v>
      </c>
    </row>
    <row r="10" spans="1:2" ht="15.95" customHeight="1">
      <c r="A10" s="6">
        <v>1</v>
      </c>
      <c r="B10" s="217" t="s">
        <v>9</v>
      </c>
    </row>
    <row r="11" spans="1:2">
      <c r="A11" s="6">
        <v>2</v>
      </c>
      <c r="B11" s="213" t="s">
        <v>10</v>
      </c>
    </row>
    <row r="12" spans="1:2">
      <c r="A12" s="6">
        <v>3</v>
      </c>
      <c r="B12" s="215" t="s">
        <v>11</v>
      </c>
    </row>
    <row r="13" spans="1:2">
      <c r="A13" s="6">
        <v>4</v>
      </c>
      <c r="B13" s="213" t="s">
        <v>12</v>
      </c>
    </row>
    <row r="14" spans="1:2">
      <c r="A14" s="6">
        <v>5</v>
      </c>
      <c r="B14" s="213" t="s">
        <v>13</v>
      </c>
    </row>
    <row r="15" spans="1:2">
      <c r="A15" s="6">
        <v>6</v>
      </c>
      <c r="B15" s="213" t="s">
        <v>14</v>
      </c>
    </row>
    <row r="16" spans="1:2">
      <c r="A16" s="6">
        <v>7</v>
      </c>
      <c r="B16" s="213" t="s">
        <v>15</v>
      </c>
    </row>
    <row r="17" spans="1:2">
      <c r="A17" s="6">
        <v>8</v>
      </c>
      <c r="B17" s="213" t="s">
        <v>16</v>
      </c>
    </row>
    <row r="18" spans="1:2">
      <c r="A18" s="6">
        <v>9</v>
      </c>
      <c r="B18" s="213" t="s">
        <v>17</v>
      </c>
    </row>
    <row r="19" spans="1:2">
      <c r="A19" s="6"/>
      <c r="B19" s="213"/>
    </row>
    <row r="20" spans="1:2" ht="20.25">
      <c r="A20" s="211"/>
      <c r="B20" s="212" t="s">
        <v>18</v>
      </c>
    </row>
    <row r="21" spans="1:2">
      <c r="A21" s="6">
        <v>1</v>
      </c>
      <c r="B21" s="213" t="s">
        <v>19</v>
      </c>
    </row>
    <row r="22" spans="1:2">
      <c r="A22" s="6">
        <v>2</v>
      </c>
      <c r="B22" s="213" t="s">
        <v>20</v>
      </c>
    </row>
    <row r="23" spans="1:2">
      <c r="A23" s="6">
        <v>3</v>
      </c>
      <c r="B23" s="213" t="s">
        <v>21</v>
      </c>
    </row>
    <row r="24" spans="1:2">
      <c r="A24" s="6">
        <v>4</v>
      </c>
      <c r="B24" s="213" t="s">
        <v>22</v>
      </c>
    </row>
    <row r="25" spans="1:2">
      <c r="A25" s="6">
        <v>5</v>
      </c>
      <c r="B25" s="213" t="s">
        <v>23</v>
      </c>
    </row>
    <row r="26" spans="1:2">
      <c r="A26" s="6">
        <v>6</v>
      </c>
      <c r="B26" s="213" t="s">
        <v>24</v>
      </c>
    </row>
    <row r="27" spans="1:2">
      <c r="A27" s="6">
        <v>7</v>
      </c>
      <c r="B27" s="213" t="s">
        <v>25</v>
      </c>
    </row>
    <row r="28" spans="1:2">
      <c r="A28" s="6"/>
      <c r="B28" s="213"/>
    </row>
    <row r="29" spans="1:2" ht="20.25">
      <c r="A29" s="211"/>
      <c r="B29" s="212" t="s">
        <v>26</v>
      </c>
    </row>
    <row r="30" spans="1:2">
      <c r="A30" s="6">
        <v>1</v>
      </c>
      <c r="B30" s="213" t="s">
        <v>27</v>
      </c>
    </row>
    <row r="31" spans="1:2">
      <c r="A31" s="6">
        <v>2</v>
      </c>
      <c r="B31" s="213" t="s">
        <v>28</v>
      </c>
    </row>
    <row r="32" spans="1:2">
      <c r="A32" s="6">
        <v>3</v>
      </c>
      <c r="B32" s="213" t="s">
        <v>29</v>
      </c>
    </row>
    <row r="33" spans="1:2" ht="28.5">
      <c r="A33" s="6">
        <v>4</v>
      </c>
      <c r="B33" s="213" t="s">
        <v>30</v>
      </c>
    </row>
    <row r="34" spans="1:2">
      <c r="A34" s="6">
        <v>5</v>
      </c>
      <c r="B34" s="213" t="s">
        <v>31</v>
      </c>
    </row>
    <row r="35" spans="1:2">
      <c r="A35" s="6">
        <v>6</v>
      </c>
      <c r="B35" s="213" t="s">
        <v>32</v>
      </c>
    </row>
    <row r="36" spans="1:2">
      <c r="A36" s="6">
        <v>7</v>
      </c>
      <c r="B36" s="213" t="s">
        <v>33</v>
      </c>
    </row>
    <row r="37" spans="1:2">
      <c r="A37" s="6"/>
      <c r="B37" s="213"/>
    </row>
    <row r="39" spans="1:2">
      <c r="A39" s="218" t="s">
        <v>34</v>
      </c>
      <c r="B39" s="219"/>
    </row>
  </sheetData>
  <phoneticPr fontId="6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G18" sqref="G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6" t="s">
        <v>307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</row>
    <row r="2" spans="1:13" s="1" customFormat="1" ht="16.5">
      <c r="A2" s="425" t="s">
        <v>284</v>
      </c>
      <c r="B2" s="426" t="s">
        <v>289</v>
      </c>
      <c r="C2" s="426" t="s">
        <v>285</v>
      </c>
      <c r="D2" s="426" t="s">
        <v>286</v>
      </c>
      <c r="E2" s="426" t="s">
        <v>287</v>
      </c>
      <c r="F2" s="426" t="s">
        <v>288</v>
      </c>
      <c r="G2" s="425" t="s">
        <v>308</v>
      </c>
      <c r="H2" s="425"/>
      <c r="I2" s="425" t="s">
        <v>309</v>
      </c>
      <c r="J2" s="425"/>
      <c r="K2" s="433" t="s">
        <v>310</v>
      </c>
      <c r="L2" s="435" t="s">
        <v>311</v>
      </c>
      <c r="M2" s="437" t="s">
        <v>312</v>
      </c>
    </row>
    <row r="3" spans="1:13" s="1" customFormat="1" ht="16.5">
      <c r="A3" s="425"/>
      <c r="B3" s="427"/>
      <c r="C3" s="427"/>
      <c r="D3" s="427"/>
      <c r="E3" s="427"/>
      <c r="F3" s="427"/>
      <c r="G3" s="3" t="s">
        <v>313</v>
      </c>
      <c r="H3" s="3" t="s">
        <v>314</v>
      </c>
      <c r="I3" s="3" t="s">
        <v>313</v>
      </c>
      <c r="J3" s="3" t="s">
        <v>314</v>
      </c>
      <c r="K3" s="434"/>
      <c r="L3" s="436"/>
      <c r="M3" s="438"/>
    </row>
    <row r="4" spans="1:13">
      <c r="A4" s="5">
        <v>1</v>
      </c>
      <c r="B4" s="11" t="s">
        <v>301</v>
      </c>
      <c r="C4" s="23">
        <v>230326001</v>
      </c>
      <c r="D4" s="13" t="s">
        <v>300</v>
      </c>
      <c r="E4" s="13" t="s">
        <v>121</v>
      </c>
      <c r="F4" s="7" t="s">
        <v>62</v>
      </c>
      <c r="G4" s="26">
        <v>-0.04</v>
      </c>
      <c r="H4" s="26">
        <v>0</v>
      </c>
      <c r="I4" s="26">
        <v>-0.06</v>
      </c>
      <c r="J4" s="26">
        <v>0</v>
      </c>
      <c r="K4" s="28"/>
      <c r="L4" s="5"/>
      <c r="M4" s="5" t="s">
        <v>315</v>
      </c>
    </row>
    <row r="5" spans="1:13">
      <c r="A5" s="5">
        <v>2</v>
      </c>
      <c r="B5" s="11" t="s">
        <v>301</v>
      </c>
      <c r="C5" s="24">
        <v>230321051</v>
      </c>
      <c r="D5" s="13" t="s">
        <v>300</v>
      </c>
      <c r="E5" s="13" t="s">
        <v>122</v>
      </c>
      <c r="F5" s="7" t="s">
        <v>62</v>
      </c>
      <c r="G5" s="26">
        <v>-0.02</v>
      </c>
      <c r="H5" s="26">
        <v>-0.01</v>
      </c>
      <c r="I5" s="26">
        <v>-0.05</v>
      </c>
      <c r="J5" s="26">
        <v>0</v>
      </c>
      <c r="K5" s="28"/>
      <c r="L5" s="5"/>
      <c r="M5" s="5" t="s">
        <v>315</v>
      </c>
    </row>
    <row r="6" spans="1:13">
      <c r="A6" s="5">
        <v>3</v>
      </c>
      <c r="B6" s="11" t="s">
        <v>301</v>
      </c>
      <c r="C6" s="23">
        <v>230321048</v>
      </c>
      <c r="D6" s="13" t="s">
        <v>300</v>
      </c>
      <c r="E6" s="13" t="s">
        <v>124</v>
      </c>
      <c r="F6" s="7" t="s">
        <v>62</v>
      </c>
      <c r="G6" s="26">
        <v>-0.02</v>
      </c>
      <c r="H6" s="26">
        <v>-0.01</v>
      </c>
      <c r="I6" s="26">
        <v>-0.05</v>
      </c>
      <c r="J6" s="26">
        <v>-0.01</v>
      </c>
      <c r="K6" s="28"/>
      <c r="L6" s="5"/>
      <c r="M6" s="5" t="s">
        <v>315</v>
      </c>
    </row>
    <row r="7" spans="1:13">
      <c r="A7" s="5">
        <v>4</v>
      </c>
      <c r="B7" s="11" t="s">
        <v>301</v>
      </c>
      <c r="C7" s="24" t="s">
        <v>302</v>
      </c>
      <c r="D7" s="13" t="s">
        <v>300</v>
      </c>
      <c r="E7" s="13" t="s">
        <v>303</v>
      </c>
      <c r="F7" s="7" t="s">
        <v>62</v>
      </c>
      <c r="G7" s="13">
        <v>0.5</v>
      </c>
      <c r="H7" s="13">
        <v>-0.5</v>
      </c>
      <c r="I7" s="26">
        <v>-0.01</v>
      </c>
      <c r="J7" s="26">
        <v>-0.01</v>
      </c>
      <c r="K7" s="28"/>
      <c r="L7" s="5"/>
      <c r="M7" s="5" t="s">
        <v>315</v>
      </c>
    </row>
    <row r="8" spans="1:13">
      <c r="A8" s="5"/>
      <c r="B8" s="27"/>
      <c r="C8" s="13"/>
      <c r="D8" s="11"/>
      <c r="E8" s="13"/>
      <c r="F8" s="13"/>
      <c r="G8" s="6"/>
      <c r="H8" s="6"/>
      <c r="I8" s="6"/>
      <c r="J8" s="6"/>
      <c r="K8" s="28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28" t="s">
        <v>304</v>
      </c>
      <c r="B11" s="429"/>
      <c r="C11" s="429"/>
      <c r="D11" s="429"/>
      <c r="E11" s="430"/>
      <c r="F11" s="420"/>
      <c r="G11" s="422"/>
      <c r="H11" s="428" t="s">
        <v>305</v>
      </c>
      <c r="I11" s="429"/>
      <c r="J11" s="429"/>
      <c r="K11" s="430"/>
      <c r="L11" s="431"/>
      <c r="M11" s="432"/>
    </row>
    <row r="12" spans="1:13" ht="105.95" customHeight="1">
      <c r="A12" s="423" t="s">
        <v>316</v>
      </c>
      <c r="B12" s="423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65" type="noConversion"/>
  <dataValidations count="1">
    <dataValidation type="list" allowBlank="1" showInputMessage="1" showErrorMessage="1" sqref="M5 M6 M7 M1:M4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H28" sqref="H28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6" t="s">
        <v>317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</row>
    <row r="2" spans="1:23" s="1" customFormat="1" ht="15.95" customHeight="1">
      <c r="A2" s="426" t="s">
        <v>318</v>
      </c>
      <c r="B2" s="426" t="s">
        <v>289</v>
      </c>
      <c r="C2" s="426" t="s">
        <v>285</v>
      </c>
      <c r="D2" s="426" t="s">
        <v>286</v>
      </c>
      <c r="E2" s="426" t="s">
        <v>287</v>
      </c>
      <c r="F2" s="426" t="s">
        <v>288</v>
      </c>
      <c r="G2" s="439" t="s">
        <v>319</v>
      </c>
      <c r="H2" s="440"/>
      <c r="I2" s="441"/>
      <c r="J2" s="439" t="s">
        <v>320</v>
      </c>
      <c r="K2" s="440"/>
      <c r="L2" s="441"/>
      <c r="M2" s="439" t="s">
        <v>321</v>
      </c>
      <c r="N2" s="440"/>
      <c r="O2" s="441"/>
      <c r="P2" s="439" t="s">
        <v>322</v>
      </c>
      <c r="Q2" s="440"/>
      <c r="R2" s="441"/>
      <c r="S2" s="440" t="s">
        <v>323</v>
      </c>
      <c r="T2" s="440"/>
      <c r="U2" s="441"/>
      <c r="V2" s="453" t="s">
        <v>324</v>
      </c>
      <c r="W2" s="453" t="s">
        <v>298</v>
      </c>
    </row>
    <row r="3" spans="1:23" s="1" customFormat="1" ht="16.5">
      <c r="A3" s="427"/>
      <c r="B3" s="449"/>
      <c r="C3" s="449"/>
      <c r="D3" s="449"/>
      <c r="E3" s="449"/>
      <c r="F3" s="449"/>
      <c r="G3" s="3" t="s">
        <v>325</v>
      </c>
      <c r="H3" s="3" t="s">
        <v>68</v>
      </c>
      <c r="I3" s="3" t="s">
        <v>289</v>
      </c>
      <c r="J3" s="3" t="s">
        <v>325</v>
      </c>
      <c r="K3" s="3" t="s">
        <v>68</v>
      </c>
      <c r="L3" s="3" t="s">
        <v>289</v>
      </c>
      <c r="M3" s="3" t="s">
        <v>325</v>
      </c>
      <c r="N3" s="3" t="s">
        <v>68</v>
      </c>
      <c r="O3" s="3" t="s">
        <v>289</v>
      </c>
      <c r="P3" s="3" t="s">
        <v>325</v>
      </c>
      <c r="Q3" s="3" t="s">
        <v>68</v>
      </c>
      <c r="R3" s="3" t="s">
        <v>289</v>
      </c>
      <c r="S3" s="3" t="s">
        <v>325</v>
      </c>
      <c r="T3" s="3" t="s">
        <v>68</v>
      </c>
      <c r="U3" s="3" t="s">
        <v>289</v>
      </c>
      <c r="V3" s="454"/>
      <c r="W3" s="454"/>
    </row>
    <row r="4" spans="1:23">
      <c r="A4" s="443" t="s">
        <v>326</v>
      </c>
      <c r="B4" s="443" t="s">
        <v>301</v>
      </c>
      <c r="C4" s="23">
        <v>230326001</v>
      </c>
      <c r="D4" s="13" t="s">
        <v>300</v>
      </c>
      <c r="E4" s="13" t="s">
        <v>121</v>
      </c>
      <c r="F4" s="7" t="s">
        <v>62</v>
      </c>
      <c r="G4" s="5"/>
      <c r="H4" s="5"/>
      <c r="I4" s="11" t="s">
        <v>301</v>
      </c>
      <c r="J4" s="5"/>
      <c r="K4" s="5"/>
      <c r="L4" s="11" t="s">
        <v>301</v>
      </c>
      <c r="M4" s="5"/>
      <c r="N4" s="5"/>
      <c r="O4" s="11" t="s">
        <v>301</v>
      </c>
      <c r="P4" s="5"/>
      <c r="Q4" s="5"/>
      <c r="R4" s="11" t="s">
        <v>301</v>
      </c>
      <c r="S4" s="5"/>
      <c r="T4" s="5"/>
      <c r="U4" s="5"/>
      <c r="V4" s="5" t="s">
        <v>327</v>
      </c>
      <c r="W4" s="5"/>
    </row>
    <row r="5" spans="1:23" ht="16.5">
      <c r="A5" s="444"/>
      <c r="B5" s="444"/>
      <c r="C5" s="24">
        <v>230321051</v>
      </c>
      <c r="D5" s="13" t="s">
        <v>300</v>
      </c>
      <c r="E5" s="13" t="s">
        <v>122</v>
      </c>
      <c r="F5" s="7" t="s">
        <v>62</v>
      </c>
      <c r="G5" s="439" t="s">
        <v>328</v>
      </c>
      <c r="H5" s="440"/>
      <c r="I5" s="441"/>
      <c r="J5" s="439" t="s">
        <v>329</v>
      </c>
      <c r="K5" s="440"/>
      <c r="L5" s="441"/>
      <c r="M5" s="439" t="s">
        <v>330</v>
      </c>
      <c r="N5" s="440"/>
      <c r="O5" s="441"/>
      <c r="P5" s="439" t="s">
        <v>331</v>
      </c>
      <c r="Q5" s="440"/>
      <c r="R5" s="441"/>
      <c r="S5" s="440" t="s">
        <v>332</v>
      </c>
      <c r="T5" s="440"/>
      <c r="U5" s="441"/>
      <c r="V5" s="5"/>
      <c r="W5" s="5"/>
    </row>
    <row r="6" spans="1:23" ht="16.5">
      <c r="A6" s="444"/>
      <c r="B6" s="444"/>
      <c r="C6" s="23">
        <v>230321048</v>
      </c>
      <c r="D6" s="13" t="s">
        <v>300</v>
      </c>
      <c r="E6" s="13" t="s">
        <v>124</v>
      </c>
      <c r="F6" s="7" t="s">
        <v>62</v>
      </c>
      <c r="G6" s="3" t="s">
        <v>325</v>
      </c>
      <c r="H6" s="3" t="s">
        <v>68</v>
      </c>
      <c r="I6" s="3" t="s">
        <v>289</v>
      </c>
      <c r="J6" s="3" t="s">
        <v>325</v>
      </c>
      <c r="K6" s="3" t="s">
        <v>68</v>
      </c>
      <c r="L6" s="3" t="s">
        <v>289</v>
      </c>
      <c r="M6" s="3" t="s">
        <v>325</v>
      </c>
      <c r="N6" s="3" t="s">
        <v>68</v>
      </c>
      <c r="O6" s="3" t="s">
        <v>289</v>
      </c>
      <c r="P6" s="3" t="s">
        <v>325</v>
      </c>
      <c r="Q6" s="3" t="s">
        <v>68</v>
      </c>
      <c r="R6" s="3" t="s">
        <v>289</v>
      </c>
      <c r="S6" s="3" t="s">
        <v>325</v>
      </c>
      <c r="T6" s="3" t="s">
        <v>68</v>
      </c>
      <c r="U6" s="3" t="s">
        <v>289</v>
      </c>
      <c r="V6" s="5"/>
      <c r="W6" s="5"/>
    </row>
    <row r="7" spans="1:23">
      <c r="A7" s="445"/>
      <c r="B7" s="445"/>
      <c r="C7" s="24" t="s">
        <v>302</v>
      </c>
      <c r="D7" s="13" t="s">
        <v>300</v>
      </c>
      <c r="E7" s="13" t="s">
        <v>303</v>
      </c>
      <c r="F7" s="7" t="s">
        <v>62</v>
      </c>
      <c r="G7" s="25"/>
      <c r="H7" s="25"/>
      <c r="I7" s="5"/>
      <c r="J7" s="25"/>
      <c r="K7" s="25"/>
      <c r="L7" s="5"/>
      <c r="M7" s="25"/>
      <c r="N7" s="25"/>
      <c r="O7" s="25"/>
      <c r="P7" s="25"/>
      <c r="Q7" s="5"/>
      <c r="R7" s="5"/>
      <c r="S7" s="5"/>
      <c r="T7" s="5"/>
      <c r="U7" s="5"/>
      <c r="V7" s="5" t="s">
        <v>327</v>
      </c>
      <c r="W7" s="5"/>
    </row>
    <row r="8" spans="1:23" ht="20.100000000000001" customHeight="1">
      <c r="A8" s="443"/>
      <c r="B8" s="450"/>
      <c r="C8" s="451"/>
      <c r="D8" s="450"/>
      <c r="E8" s="452"/>
      <c r="F8" s="451"/>
      <c r="G8" s="3" t="s">
        <v>325</v>
      </c>
      <c r="H8" s="3" t="s">
        <v>68</v>
      </c>
      <c r="I8" s="3" t="s">
        <v>289</v>
      </c>
      <c r="J8" s="3" t="s">
        <v>325</v>
      </c>
      <c r="K8" s="3" t="s">
        <v>68</v>
      </c>
      <c r="L8" s="3" t="s">
        <v>289</v>
      </c>
      <c r="M8" s="3" t="s">
        <v>325</v>
      </c>
      <c r="N8" s="3" t="s">
        <v>68</v>
      </c>
      <c r="O8" s="3" t="s">
        <v>289</v>
      </c>
      <c r="P8" s="3" t="s">
        <v>325</v>
      </c>
      <c r="Q8" s="3" t="s">
        <v>68</v>
      </c>
      <c r="R8" s="3" t="s">
        <v>289</v>
      </c>
      <c r="S8" s="3" t="s">
        <v>325</v>
      </c>
      <c r="T8" s="3" t="s">
        <v>68</v>
      </c>
      <c r="U8" s="3" t="s">
        <v>289</v>
      </c>
      <c r="V8" s="5"/>
      <c r="W8" s="5"/>
    </row>
    <row r="9" spans="1:23" s="22" customFormat="1" ht="20.100000000000001" customHeight="1">
      <c r="A9" s="446"/>
      <c r="B9" s="446"/>
      <c r="C9" s="446"/>
      <c r="D9" s="446"/>
      <c r="E9" s="446"/>
      <c r="F9" s="446"/>
      <c r="G9" s="25" t="s">
        <v>333</v>
      </c>
      <c r="H9" s="25" t="s">
        <v>334</v>
      </c>
      <c r="I9" s="25" t="s">
        <v>335</v>
      </c>
      <c r="J9" s="25" t="s">
        <v>336</v>
      </c>
      <c r="K9" s="222" t="s">
        <v>337</v>
      </c>
      <c r="L9" s="25" t="s">
        <v>338</v>
      </c>
      <c r="M9" s="25"/>
      <c r="N9" s="25"/>
      <c r="O9" s="25"/>
      <c r="P9" s="25"/>
      <c r="Q9" s="25"/>
      <c r="R9" s="25"/>
      <c r="S9" s="25"/>
      <c r="T9" s="25"/>
      <c r="U9" s="25"/>
      <c r="V9" s="25" t="s">
        <v>327</v>
      </c>
      <c r="W9" s="25"/>
    </row>
    <row r="10" spans="1:23" ht="20.100000000000001" customHeight="1">
      <c r="A10" s="447"/>
      <c r="B10" s="447"/>
      <c r="C10" s="447"/>
      <c r="D10" s="447"/>
      <c r="E10" s="447"/>
      <c r="F10" s="44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20.100000000000001" customHeight="1">
      <c r="A11" s="448"/>
      <c r="B11" s="448"/>
      <c r="C11" s="448"/>
      <c r="D11" s="448"/>
      <c r="E11" s="448"/>
      <c r="F11" s="44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7"/>
      <c r="B12" s="447"/>
      <c r="C12" s="447"/>
      <c r="D12" s="447"/>
      <c r="E12" s="447"/>
      <c r="F12" s="44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8"/>
      <c r="B13" s="448"/>
      <c r="C13" s="448"/>
      <c r="D13" s="448"/>
      <c r="E13" s="448"/>
      <c r="F13" s="44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2" customFormat="1" ht="18.75">
      <c r="A15" s="428" t="s">
        <v>339</v>
      </c>
      <c r="B15" s="429"/>
      <c r="C15" s="429"/>
      <c r="D15" s="429"/>
      <c r="E15" s="430"/>
      <c r="F15" s="420"/>
      <c r="G15" s="422"/>
      <c r="H15" s="21"/>
      <c r="I15" s="21"/>
      <c r="J15" s="428" t="s">
        <v>305</v>
      </c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30"/>
      <c r="V15" s="8"/>
      <c r="W15" s="10"/>
    </row>
    <row r="16" spans="1:23" ht="69" customHeight="1">
      <c r="A16" s="442" t="s">
        <v>340</v>
      </c>
      <c r="B16" s="442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424"/>
      <c r="U16" s="424"/>
      <c r="V16" s="424"/>
      <c r="W16" s="424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65" type="noConversion"/>
  <dataValidations count="1">
    <dataValidation type="list" allowBlank="1" showInputMessage="1" showErrorMessage="1" sqref="W1 W8 W4:W7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6" t="s">
        <v>341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s="1" customFormat="1" ht="16.5">
      <c r="A2" s="17" t="s">
        <v>342</v>
      </c>
      <c r="B2" s="18" t="s">
        <v>285</v>
      </c>
      <c r="C2" s="18" t="s">
        <v>286</v>
      </c>
      <c r="D2" s="18" t="s">
        <v>287</v>
      </c>
      <c r="E2" s="18" t="s">
        <v>288</v>
      </c>
      <c r="F2" s="18" t="s">
        <v>289</v>
      </c>
      <c r="G2" s="17" t="s">
        <v>343</v>
      </c>
      <c r="H2" s="17" t="s">
        <v>344</v>
      </c>
      <c r="I2" s="17" t="s">
        <v>345</v>
      </c>
      <c r="J2" s="17" t="s">
        <v>344</v>
      </c>
      <c r="K2" s="17" t="s">
        <v>346</v>
      </c>
      <c r="L2" s="17" t="s">
        <v>344</v>
      </c>
      <c r="M2" s="18" t="s">
        <v>324</v>
      </c>
      <c r="N2" s="18" t="s">
        <v>298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342</v>
      </c>
      <c r="B4" s="20" t="s">
        <v>347</v>
      </c>
      <c r="C4" s="20" t="s">
        <v>325</v>
      </c>
      <c r="D4" s="20" t="s">
        <v>287</v>
      </c>
      <c r="E4" s="18" t="s">
        <v>288</v>
      </c>
      <c r="F4" s="18" t="s">
        <v>289</v>
      </c>
      <c r="G4" s="17" t="s">
        <v>343</v>
      </c>
      <c r="H4" s="17" t="s">
        <v>344</v>
      </c>
      <c r="I4" s="17" t="s">
        <v>345</v>
      </c>
      <c r="J4" s="17" t="s">
        <v>344</v>
      </c>
      <c r="K4" s="17" t="s">
        <v>346</v>
      </c>
      <c r="L4" s="17" t="s">
        <v>344</v>
      </c>
      <c r="M4" s="18" t="s">
        <v>324</v>
      </c>
      <c r="N4" s="18" t="s">
        <v>298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8" t="s">
        <v>348</v>
      </c>
      <c r="B11" s="429"/>
      <c r="C11" s="429"/>
      <c r="D11" s="430"/>
      <c r="E11" s="420"/>
      <c r="F11" s="421"/>
      <c r="G11" s="422"/>
      <c r="H11" s="21"/>
      <c r="I11" s="428" t="s">
        <v>349</v>
      </c>
      <c r="J11" s="429"/>
      <c r="K11" s="429"/>
      <c r="L11" s="8"/>
      <c r="M11" s="8"/>
      <c r="N11" s="10"/>
    </row>
    <row r="12" spans="1:14" ht="16.5">
      <c r="A12" s="442" t="s">
        <v>350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</row>
  </sheetData>
  <mergeCells count="5">
    <mergeCell ref="A1:N1"/>
    <mergeCell ref="A11:D11"/>
    <mergeCell ref="E11:G11"/>
    <mergeCell ref="I11:K11"/>
    <mergeCell ref="A12:N12"/>
  </mergeCells>
  <phoneticPr fontId="6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18" sqref="I18"/>
    </sheetView>
  </sheetViews>
  <sheetFormatPr defaultColWidth="9" defaultRowHeight="14.25"/>
  <cols>
    <col min="1" max="1" width="8.625" customWidth="1"/>
    <col min="2" max="2" width="7" customWidth="1"/>
    <col min="3" max="3" width="13.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6" t="s">
        <v>351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2" s="1" customFormat="1" ht="16.5">
      <c r="A2" s="3" t="s">
        <v>318</v>
      </c>
      <c r="B2" s="4" t="s">
        <v>289</v>
      </c>
      <c r="C2" s="4" t="s">
        <v>285</v>
      </c>
      <c r="D2" s="4" t="s">
        <v>286</v>
      </c>
      <c r="E2" s="4" t="s">
        <v>287</v>
      </c>
      <c r="F2" s="4" t="s">
        <v>288</v>
      </c>
      <c r="G2" s="3" t="s">
        <v>352</v>
      </c>
      <c r="H2" s="3" t="s">
        <v>353</v>
      </c>
      <c r="I2" s="3" t="s">
        <v>354</v>
      </c>
      <c r="J2" s="3" t="s">
        <v>355</v>
      </c>
      <c r="K2" s="4" t="s">
        <v>324</v>
      </c>
      <c r="L2" s="4" t="s">
        <v>298</v>
      </c>
    </row>
    <row r="3" spans="1:12" ht="20.100000000000001" customHeight="1">
      <c r="A3" s="6" t="s">
        <v>326</v>
      </c>
      <c r="B3" s="11" t="s">
        <v>301</v>
      </c>
      <c r="C3" s="12">
        <v>230326001</v>
      </c>
      <c r="D3" s="13" t="s">
        <v>300</v>
      </c>
      <c r="E3" s="13" t="s">
        <v>121</v>
      </c>
      <c r="F3" s="7" t="s">
        <v>62</v>
      </c>
      <c r="G3" s="5" t="s">
        <v>356</v>
      </c>
      <c r="H3" s="14" t="s">
        <v>357</v>
      </c>
      <c r="I3" s="14" t="s">
        <v>358</v>
      </c>
      <c r="J3" s="5"/>
      <c r="K3" s="5"/>
      <c r="L3" s="5" t="s">
        <v>315</v>
      </c>
    </row>
    <row r="4" spans="1:12" ht="20.100000000000001" customHeight="1">
      <c r="A4" s="6" t="s">
        <v>326</v>
      </c>
      <c r="B4" s="11" t="s">
        <v>301</v>
      </c>
      <c r="C4" s="15">
        <v>230321051</v>
      </c>
      <c r="D4" s="13" t="s">
        <v>300</v>
      </c>
      <c r="E4" s="13" t="s">
        <v>122</v>
      </c>
      <c r="F4" s="7" t="s">
        <v>62</v>
      </c>
      <c r="G4" s="5" t="s">
        <v>356</v>
      </c>
      <c r="H4" s="14" t="s">
        <v>357</v>
      </c>
      <c r="I4" s="14" t="s">
        <v>358</v>
      </c>
      <c r="J4" s="5"/>
      <c r="K4" s="5"/>
      <c r="L4" s="5" t="s">
        <v>315</v>
      </c>
    </row>
    <row r="5" spans="1:12" ht="20.100000000000001" customHeight="1">
      <c r="A5" s="6" t="s">
        <v>326</v>
      </c>
      <c r="B5" s="11" t="s">
        <v>301</v>
      </c>
      <c r="C5" s="12">
        <v>230321048</v>
      </c>
      <c r="D5" s="13" t="s">
        <v>300</v>
      </c>
      <c r="E5" s="13" t="s">
        <v>124</v>
      </c>
      <c r="F5" s="7" t="s">
        <v>62</v>
      </c>
      <c r="G5" s="5" t="s">
        <v>356</v>
      </c>
      <c r="H5" s="14" t="s">
        <v>357</v>
      </c>
      <c r="I5" s="14" t="s">
        <v>358</v>
      </c>
      <c r="J5" s="5"/>
      <c r="K5" s="5"/>
      <c r="L5" s="5" t="s">
        <v>315</v>
      </c>
    </row>
    <row r="6" spans="1:12" ht="20.100000000000001" customHeight="1">
      <c r="A6" s="6" t="s">
        <v>326</v>
      </c>
      <c r="B6" s="11" t="s">
        <v>301</v>
      </c>
      <c r="C6" s="15" t="s">
        <v>302</v>
      </c>
      <c r="D6" s="13" t="s">
        <v>300</v>
      </c>
      <c r="E6" s="13" t="s">
        <v>303</v>
      </c>
      <c r="F6" s="7" t="s">
        <v>62</v>
      </c>
      <c r="G6" s="5" t="s">
        <v>356</v>
      </c>
      <c r="H6" s="14" t="s">
        <v>357</v>
      </c>
      <c r="I6" s="14" t="s">
        <v>358</v>
      </c>
      <c r="J6" s="6"/>
      <c r="K6" s="6"/>
      <c r="L6" s="5" t="s">
        <v>315</v>
      </c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8" t="s">
        <v>359</v>
      </c>
      <c r="B10" s="429"/>
      <c r="C10" s="429"/>
      <c r="D10" s="429"/>
      <c r="E10" s="430"/>
      <c r="F10" s="420"/>
      <c r="G10" s="422"/>
      <c r="H10" s="428" t="s">
        <v>360</v>
      </c>
      <c r="I10" s="429"/>
      <c r="J10" s="429"/>
      <c r="K10" s="8"/>
      <c r="L10" s="10"/>
    </row>
    <row r="11" spans="1:12" ht="16.5">
      <c r="A11" s="442" t="s">
        <v>361</v>
      </c>
      <c r="B11" s="442"/>
      <c r="C11" s="424"/>
      <c r="D11" s="424"/>
      <c r="E11" s="424"/>
      <c r="F11" s="424"/>
      <c r="G11" s="424"/>
      <c r="H11" s="424"/>
      <c r="I11" s="424"/>
      <c r="J11" s="424"/>
      <c r="K11" s="424"/>
      <c r="L11" s="424"/>
    </row>
  </sheetData>
  <mergeCells count="5">
    <mergeCell ref="A1:J1"/>
    <mergeCell ref="A10:E10"/>
    <mergeCell ref="F10:G10"/>
    <mergeCell ref="H10:J10"/>
    <mergeCell ref="A11:L11"/>
  </mergeCells>
  <phoneticPr fontId="65" type="noConversion"/>
  <dataValidations count="1">
    <dataValidation type="list" allowBlank="1" showInputMessage="1" showErrorMessage="1" sqref="L3 L4:L6 L7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workbookViewId="0">
      <selection activeCell="G21" sqref="G20: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7.7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6" t="s">
        <v>362</v>
      </c>
      <c r="B1" s="416"/>
      <c r="C1" s="416"/>
      <c r="D1" s="416"/>
      <c r="E1" s="416"/>
      <c r="F1" s="416"/>
      <c r="G1" s="416"/>
      <c r="H1" s="416"/>
      <c r="I1" s="416"/>
    </row>
    <row r="2" spans="1:9" s="1" customFormat="1" ht="16.5">
      <c r="A2" s="425" t="s">
        <v>284</v>
      </c>
      <c r="B2" s="426" t="s">
        <v>289</v>
      </c>
      <c r="C2" s="426" t="s">
        <v>325</v>
      </c>
      <c r="D2" s="426" t="s">
        <v>287</v>
      </c>
      <c r="E2" s="426" t="s">
        <v>288</v>
      </c>
      <c r="F2" s="3" t="s">
        <v>363</v>
      </c>
      <c r="G2" s="3" t="s">
        <v>309</v>
      </c>
      <c r="H2" s="433" t="s">
        <v>310</v>
      </c>
      <c r="I2" s="437" t="s">
        <v>312</v>
      </c>
    </row>
    <row r="3" spans="1:9" s="1" customFormat="1" ht="16.5">
      <c r="A3" s="425"/>
      <c r="B3" s="427"/>
      <c r="C3" s="427"/>
      <c r="D3" s="427"/>
      <c r="E3" s="427"/>
      <c r="F3" s="3" t="s">
        <v>364</v>
      </c>
      <c r="G3" s="3" t="s">
        <v>313</v>
      </c>
      <c r="H3" s="434"/>
      <c r="I3" s="438"/>
    </row>
    <row r="4" spans="1:9" ht="20.100000000000001" customHeight="1">
      <c r="A4" s="5">
        <v>1</v>
      </c>
      <c r="B4" s="6" t="s">
        <v>335</v>
      </c>
      <c r="C4" s="5" t="s">
        <v>334</v>
      </c>
      <c r="D4" s="223" t="s">
        <v>365</v>
      </c>
      <c r="E4" s="7" t="s">
        <v>62</v>
      </c>
      <c r="F4" s="5">
        <v>-7</v>
      </c>
      <c r="G4" s="5">
        <v>-3</v>
      </c>
      <c r="H4" s="5">
        <f>SUM(F4:G4)</f>
        <v>-10</v>
      </c>
      <c r="I4" s="5" t="s">
        <v>315</v>
      </c>
    </row>
    <row r="5" spans="1:9" ht="20.100000000000001" customHeight="1">
      <c r="A5" s="5">
        <v>2</v>
      </c>
      <c r="B5" s="6" t="s">
        <v>335</v>
      </c>
      <c r="C5" s="5" t="s">
        <v>334</v>
      </c>
      <c r="D5" s="224" t="s">
        <v>366</v>
      </c>
      <c r="E5" s="7" t="s">
        <v>62</v>
      </c>
      <c r="F5" s="5">
        <v>-8</v>
      </c>
      <c r="G5" s="5">
        <v>-4</v>
      </c>
      <c r="H5" s="5">
        <f>SUM(F5:G5)</f>
        <v>-12</v>
      </c>
      <c r="I5" s="5" t="s">
        <v>315</v>
      </c>
    </row>
    <row r="6" spans="1:9" ht="20.100000000000001" customHeight="1">
      <c r="A6" s="5">
        <v>3</v>
      </c>
      <c r="B6" s="6" t="s">
        <v>335</v>
      </c>
      <c r="C6" s="5" t="s">
        <v>334</v>
      </c>
      <c r="D6" s="223" t="s">
        <v>367</v>
      </c>
      <c r="E6" s="7" t="s">
        <v>62</v>
      </c>
      <c r="F6" s="5">
        <v>-6</v>
      </c>
      <c r="G6" s="5">
        <v>-2</v>
      </c>
      <c r="H6" s="5">
        <f>SUM(F6:G6)</f>
        <v>-8</v>
      </c>
      <c r="I6" s="5" t="s">
        <v>315</v>
      </c>
    </row>
    <row r="7" spans="1:9" ht="20.100000000000001" customHeight="1">
      <c r="A7" s="5">
        <v>4</v>
      </c>
      <c r="B7" s="6" t="s">
        <v>335</v>
      </c>
      <c r="C7" s="5" t="s">
        <v>334</v>
      </c>
      <c r="D7" s="224" t="s">
        <v>368</v>
      </c>
      <c r="E7" s="7" t="s">
        <v>62</v>
      </c>
      <c r="F7" s="5">
        <v>-7</v>
      </c>
      <c r="G7" s="5">
        <v>-3</v>
      </c>
      <c r="H7" s="5">
        <f>SUM(F7:G7)</f>
        <v>-10</v>
      </c>
      <c r="I7" s="5" t="s">
        <v>315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428" t="s">
        <v>369</v>
      </c>
      <c r="B11" s="429"/>
      <c r="C11" s="429"/>
      <c r="D11" s="430"/>
      <c r="E11" s="9"/>
      <c r="F11" s="428" t="s">
        <v>370</v>
      </c>
      <c r="G11" s="429"/>
      <c r="H11" s="430"/>
      <c r="I11" s="10"/>
    </row>
    <row r="12" spans="1:9" ht="16.5">
      <c r="A12" s="442" t="s">
        <v>371</v>
      </c>
      <c r="B12" s="442"/>
      <c r="C12" s="424"/>
      <c r="D12" s="424"/>
      <c r="E12" s="424"/>
      <c r="F12" s="424"/>
      <c r="G12" s="424"/>
      <c r="H12" s="424"/>
      <c r="I12" s="4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65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5" t="s">
        <v>35</v>
      </c>
      <c r="C2" s="226"/>
      <c r="D2" s="226"/>
      <c r="E2" s="226"/>
      <c r="F2" s="226"/>
      <c r="G2" s="226"/>
      <c r="H2" s="226"/>
      <c r="I2" s="227"/>
    </row>
    <row r="3" spans="2:9" ht="27.95" customHeight="1">
      <c r="B3" s="197"/>
      <c r="C3" s="198"/>
      <c r="D3" s="228" t="s">
        <v>36</v>
      </c>
      <c r="E3" s="229"/>
      <c r="F3" s="230" t="s">
        <v>37</v>
      </c>
      <c r="G3" s="231"/>
      <c r="H3" s="228" t="s">
        <v>38</v>
      </c>
      <c r="I3" s="232"/>
    </row>
    <row r="4" spans="2:9" ht="27.95" customHeight="1">
      <c r="B4" s="197" t="s">
        <v>39</v>
      </c>
      <c r="C4" s="198" t="s">
        <v>40</v>
      </c>
      <c r="D4" s="198" t="s">
        <v>41</v>
      </c>
      <c r="E4" s="198" t="s">
        <v>42</v>
      </c>
      <c r="F4" s="199" t="s">
        <v>41</v>
      </c>
      <c r="G4" s="199" t="s">
        <v>42</v>
      </c>
      <c r="H4" s="198" t="s">
        <v>41</v>
      </c>
      <c r="I4" s="206" t="s">
        <v>42</v>
      </c>
    </row>
    <row r="5" spans="2:9" ht="27.95" customHeight="1">
      <c r="B5" s="200" t="s">
        <v>43</v>
      </c>
      <c r="C5" s="6">
        <v>13</v>
      </c>
      <c r="D5" s="6">
        <v>0</v>
      </c>
      <c r="E5" s="6">
        <v>1</v>
      </c>
      <c r="F5" s="201">
        <v>0</v>
      </c>
      <c r="G5" s="201">
        <v>1</v>
      </c>
      <c r="H5" s="6">
        <v>1</v>
      </c>
      <c r="I5" s="207">
        <v>2</v>
      </c>
    </row>
    <row r="6" spans="2:9" ht="27.95" customHeight="1">
      <c r="B6" s="200" t="s">
        <v>44</v>
      </c>
      <c r="C6" s="6">
        <v>20</v>
      </c>
      <c r="D6" s="6">
        <v>0</v>
      </c>
      <c r="E6" s="6">
        <v>1</v>
      </c>
      <c r="F6" s="201">
        <v>1</v>
      </c>
      <c r="G6" s="201">
        <v>2</v>
      </c>
      <c r="H6" s="6">
        <v>2</v>
      </c>
      <c r="I6" s="207">
        <v>3</v>
      </c>
    </row>
    <row r="7" spans="2:9" ht="27.95" customHeight="1">
      <c r="B7" s="200" t="s">
        <v>45</v>
      </c>
      <c r="C7" s="6">
        <v>32</v>
      </c>
      <c r="D7" s="6">
        <v>0</v>
      </c>
      <c r="E7" s="6">
        <v>1</v>
      </c>
      <c r="F7" s="201">
        <v>2</v>
      </c>
      <c r="G7" s="201">
        <v>3</v>
      </c>
      <c r="H7" s="6">
        <v>3</v>
      </c>
      <c r="I7" s="207">
        <v>4</v>
      </c>
    </row>
    <row r="8" spans="2:9" ht="27.95" customHeight="1">
      <c r="B8" s="200" t="s">
        <v>46</v>
      </c>
      <c r="C8" s="6">
        <v>50</v>
      </c>
      <c r="D8" s="6">
        <v>1</v>
      </c>
      <c r="E8" s="6">
        <v>2</v>
      </c>
      <c r="F8" s="201">
        <v>3</v>
      </c>
      <c r="G8" s="201">
        <v>4</v>
      </c>
      <c r="H8" s="6">
        <v>5</v>
      </c>
      <c r="I8" s="207">
        <v>6</v>
      </c>
    </row>
    <row r="9" spans="2:9" ht="27.95" customHeight="1">
      <c r="B9" s="200" t="s">
        <v>47</v>
      </c>
      <c r="C9" s="6">
        <v>80</v>
      </c>
      <c r="D9" s="6">
        <v>2</v>
      </c>
      <c r="E9" s="6">
        <v>3</v>
      </c>
      <c r="F9" s="201">
        <v>5</v>
      </c>
      <c r="G9" s="201">
        <v>6</v>
      </c>
      <c r="H9" s="6">
        <v>7</v>
      </c>
      <c r="I9" s="207">
        <v>8</v>
      </c>
    </row>
    <row r="10" spans="2:9" ht="27.95" customHeight="1">
      <c r="B10" s="200" t="s">
        <v>48</v>
      </c>
      <c r="C10" s="6">
        <v>125</v>
      </c>
      <c r="D10" s="6">
        <v>3</v>
      </c>
      <c r="E10" s="6">
        <v>4</v>
      </c>
      <c r="F10" s="201">
        <v>7</v>
      </c>
      <c r="G10" s="201">
        <v>8</v>
      </c>
      <c r="H10" s="6">
        <v>10</v>
      </c>
      <c r="I10" s="207">
        <v>11</v>
      </c>
    </row>
    <row r="11" spans="2:9" ht="27.95" customHeight="1">
      <c r="B11" s="200" t="s">
        <v>49</v>
      </c>
      <c r="C11" s="6">
        <v>200</v>
      </c>
      <c r="D11" s="6">
        <v>5</v>
      </c>
      <c r="E11" s="6">
        <v>6</v>
      </c>
      <c r="F11" s="201">
        <v>10</v>
      </c>
      <c r="G11" s="201">
        <v>11</v>
      </c>
      <c r="H11" s="6">
        <v>14</v>
      </c>
      <c r="I11" s="207">
        <v>15</v>
      </c>
    </row>
    <row r="12" spans="2:9" ht="27.95" customHeight="1">
      <c r="B12" s="202" t="s">
        <v>50</v>
      </c>
      <c r="C12" s="203">
        <v>315</v>
      </c>
      <c r="D12" s="203">
        <v>7</v>
      </c>
      <c r="E12" s="203">
        <v>8</v>
      </c>
      <c r="F12" s="204">
        <v>14</v>
      </c>
      <c r="G12" s="204">
        <v>15</v>
      </c>
      <c r="H12" s="203">
        <v>21</v>
      </c>
      <c r="I12" s="208">
        <v>22</v>
      </c>
    </row>
    <row r="14" spans="2:9">
      <c r="B14" s="205" t="s">
        <v>51</v>
      </c>
      <c r="C14" s="205"/>
      <c r="D14" s="205"/>
    </row>
  </sheetData>
  <mergeCells count="4">
    <mergeCell ref="B2:I2"/>
    <mergeCell ref="D3:E3"/>
    <mergeCell ref="F3:G3"/>
    <mergeCell ref="H3:I3"/>
  </mergeCells>
  <phoneticPr fontId="6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P21" sqref="P21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4.25">
      <c r="A2" s="122" t="s">
        <v>53</v>
      </c>
      <c r="B2" s="234" t="s">
        <v>54</v>
      </c>
      <c r="C2" s="234"/>
      <c r="D2" s="235" t="s">
        <v>55</v>
      </c>
      <c r="E2" s="235"/>
      <c r="F2" s="234"/>
      <c r="G2" s="234"/>
      <c r="H2" s="123" t="s">
        <v>56</v>
      </c>
      <c r="I2" s="236" t="s">
        <v>57</v>
      </c>
      <c r="J2" s="236"/>
      <c r="K2" s="237"/>
    </row>
    <row r="3" spans="1:11" ht="14.25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spans="1:11" ht="14.25">
      <c r="A4" s="126" t="s">
        <v>61</v>
      </c>
      <c r="B4" s="244" t="s">
        <v>62</v>
      </c>
      <c r="C4" s="245"/>
      <c r="D4" s="246" t="s">
        <v>63</v>
      </c>
      <c r="E4" s="247"/>
      <c r="F4" s="248" t="s">
        <v>64</v>
      </c>
      <c r="G4" s="249"/>
      <c r="H4" s="246" t="s">
        <v>65</v>
      </c>
      <c r="I4" s="247"/>
      <c r="J4" s="67" t="s">
        <v>66</v>
      </c>
      <c r="K4" s="127" t="s">
        <v>67</v>
      </c>
    </row>
    <row r="5" spans="1:11" ht="14.25">
      <c r="A5" s="128" t="s">
        <v>68</v>
      </c>
      <c r="B5" s="250" t="s">
        <v>69</v>
      </c>
      <c r="C5" s="245"/>
      <c r="D5" s="246" t="s">
        <v>70</v>
      </c>
      <c r="E5" s="247"/>
      <c r="F5" s="248">
        <v>45079</v>
      </c>
      <c r="G5" s="249"/>
      <c r="H5" s="246" t="s">
        <v>71</v>
      </c>
      <c r="I5" s="247"/>
      <c r="J5" s="67" t="s">
        <v>66</v>
      </c>
      <c r="K5" s="127" t="s">
        <v>67</v>
      </c>
    </row>
    <row r="6" spans="1:11" ht="14.25">
      <c r="A6" s="126" t="s">
        <v>72</v>
      </c>
      <c r="B6" s="129" t="s">
        <v>73</v>
      </c>
      <c r="C6" s="127">
        <v>6</v>
      </c>
      <c r="D6" s="128" t="s">
        <v>74</v>
      </c>
      <c r="E6" s="130"/>
      <c r="F6" s="248" t="s">
        <v>75</v>
      </c>
      <c r="G6" s="249"/>
      <c r="H6" s="246" t="s">
        <v>76</v>
      </c>
      <c r="I6" s="247"/>
      <c r="J6" s="67" t="s">
        <v>66</v>
      </c>
      <c r="K6" s="127" t="s">
        <v>67</v>
      </c>
    </row>
    <row r="7" spans="1:11" ht="14.25">
      <c r="A7" s="126" t="s">
        <v>77</v>
      </c>
      <c r="B7" s="251">
        <v>7599</v>
      </c>
      <c r="C7" s="252"/>
      <c r="D7" s="128" t="s">
        <v>78</v>
      </c>
      <c r="E7" s="131"/>
      <c r="F7" s="248" t="s">
        <v>79</v>
      </c>
      <c r="G7" s="249"/>
      <c r="H7" s="246" t="s">
        <v>80</v>
      </c>
      <c r="I7" s="247"/>
      <c r="J7" s="67" t="s">
        <v>66</v>
      </c>
      <c r="K7" s="127" t="s">
        <v>67</v>
      </c>
    </row>
    <row r="8" spans="1:11" ht="14.25">
      <c r="A8" s="132" t="s">
        <v>81</v>
      </c>
      <c r="B8" s="253" t="s">
        <v>82</v>
      </c>
      <c r="C8" s="254"/>
      <c r="D8" s="255" t="s">
        <v>83</v>
      </c>
      <c r="E8" s="256"/>
      <c r="F8" s="257" t="s">
        <v>84</v>
      </c>
      <c r="G8" s="258"/>
      <c r="H8" s="255" t="s">
        <v>85</v>
      </c>
      <c r="I8" s="256"/>
      <c r="J8" s="72" t="s">
        <v>66</v>
      </c>
      <c r="K8" s="145" t="s">
        <v>67</v>
      </c>
    </row>
    <row r="9" spans="1:11" ht="14.25">
      <c r="A9" s="259" t="s">
        <v>86</v>
      </c>
      <c r="B9" s="260"/>
      <c r="C9" s="260"/>
      <c r="D9" s="260"/>
      <c r="E9" s="260"/>
      <c r="F9" s="260"/>
      <c r="G9" s="260"/>
      <c r="H9" s="260"/>
      <c r="I9" s="260"/>
      <c r="J9" s="260"/>
      <c r="K9" s="261"/>
    </row>
    <row r="10" spans="1:11" ht="14.25">
      <c r="A10" s="262" t="s">
        <v>87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spans="1:11" ht="14.25">
      <c r="A11" s="163" t="s">
        <v>88</v>
      </c>
      <c r="B11" s="164" t="s">
        <v>89</v>
      </c>
      <c r="C11" s="165" t="s">
        <v>90</v>
      </c>
      <c r="D11" s="166"/>
      <c r="E11" s="167" t="s">
        <v>91</v>
      </c>
      <c r="F11" s="164" t="s">
        <v>89</v>
      </c>
      <c r="G11" s="165" t="s">
        <v>90</v>
      </c>
      <c r="H11" s="165" t="s">
        <v>92</v>
      </c>
      <c r="I11" s="167" t="s">
        <v>93</v>
      </c>
      <c r="J11" s="164" t="s">
        <v>89</v>
      </c>
      <c r="K11" s="191" t="s">
        <v>90</v>
      </c>
    </row>
    <row r="12" spans="1:11" ht="14.25">
      <c r="A12" s="128" t="s">
        <v>94</v>
      </c>
      <c r="B12" s="138" t="s">
        <v>89</v>
      </c>
      <c r="C12" s="67" t="s">
        <v>90</v>
      </c>
      <c r="D12" s="131"/>
      <c r="E12" s="130" t="s">
        <v>95</v>
      </c>
      <c r="F12" s="138" t="s">
        <v>89</v>
      </c>
      <c r="G12" s="67" t="s">
        <v>90</v>
      </c>
      <c r="H12" s="67" t="s">
        <v>92</v>
      </c>
      <c r="I12" s="130" t="s">
        <v>96</v>
      </c>
      <c r="J12" s="138" t="s">
        <v>89</v>
      </c>
      <c r="K12" s="127" t="s">
        <v>90</v>
      </c>
    </row>
    <row r="13" spans="1:11" ht="14.25">
      <c r="A13" s="128" t="s">
        <v>97</v>
      </c>
      <c r="B13" s="138" t="s">
        <v>89</v>
      </c>
      <c r="C13" s="67" t="s">
        <v>90</v>
      </c>
      <c r="D13" s="131"/>
      <c r="E13" s="130" t="s">
        <v>98</v>
      </c>
      <c r="F13" s="67" t="s">
        <v>99</v>
      </c>
      <c r="G13" s="67" t="s">
        <v>100</v>
      </c>
      <c r="H13" s="67" t="s">
        <v>92</v>
      </c>
      <c r="I13" s="130" t="s">
        <v>101</v>
      </c>
      <c r="J13" s="138" t="s">
        <v>89</v>
      </c>
      <c r="K13" s="127" t="s">
        <v>90</v>
      </c>
    </row>
    <row r="14" spans="1:11" ht="14.25">
      <c r="A14" s="255" t="s">
        <v>102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65"/>
    </row>
    <row r="15" spans="1:11" ht="14.25">
      <c r="A15" s="262" t="s">
        <v>103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1" ht="14.25">
      <c r="A16" s="168" t="s">
        <v>104</v>
      </c>
      <c r="B16" s="165" t="s">
        <v>99</v>
      </c>
      <c r="C16" s="165" t="s">
        <v>100</v>
      </c>
      <c r="D16" s="169"/>
      <c r="E16" s="170" t="s">
        <v>105</v>
      </c>
      <c r="F16" s="165" t="s">
        <v>99</v>
      </c>
      <c r="G16" s="165" t="s">
        <v>100</v>
      </c>
      <c r="H16" s="171"/>
      <c r="I16" s="170" t="s">
        <v>106</v>
      </c>
      <c r="J16" s="165" t="s">
        <v>99</v>
      </c>
      <c r="K16" s="191" t="s">
        <v>100</v>
      </c>
    </row>
    <row r="17" spans="1:22" ht="16.5" customHeight="1">
      <c r="A17" s="139" t="s">
        <v>107</v>
      </c>
      <c r="B17" s="67" t="s">
        <v>99</v>
      </c>
      <c r="C17" s="67" t="s">
        <v>100</v>
      </c>
      <c r="D17" s="172"/>
      <c r="E17" s="140" t="s">
        <v>108</v>
      </c>
      <c r="F17" s="67" t="s">
        <v>99</v>
      </c>
      <c r="G17" s="67" t="s">
        <v>100</v>
      </c>
      <c r="H17" s="173"/>
      <c r="I17" s="140" t="s">
        <v>109</v>
      </c>
      <c r="J17" s="67" t="s">
        <v>99</v>
      </c>
      <c r="K17" s="127" t="s">
        <v>100</v>
      </c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</row>
    <row r="18" spans="1:22" ht="18" customHeight="1">
      <c r="A18" s="266" t="s">
        <v>110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8"/>
    </row>
    <row r="19" spans="1:22" ht="18" customHeight="1">
      <c r="A19" s="262" t="s">
        <v>111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22" ht="16.5" customHeight="1">
      <c r="A20" s="269" t="s">
        <v>112</v>
      </c>
      <c r="B20" s="270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22" ht="21.75" customHeight="1">
      <c r="A21" s="174" t="s">
        <v>113</v>
      </c>
      <c r="B21" s="175"/>
      <c r="C21" s="176" t="s">
        <v>114</v>
      </c>
      <c r="D21" s="176" t="s">
        <v>115</v>
      </c>
      <c r="E21" s="176" t="s">
        <v>116</v>
      </c>
      <c r="F21" s="176" t="s">
        <v>117</v>
      </c>
      <c r="G21" s="176" t="s">
        <v>118</v>
      </c>
      <c r="H21" s="177" t="s">
        <v>119</v>
      </c>
      <c r="J21" s="140"/>
      <c r="K21" s="92" t="s">
        <v>120</v>
      </c>
    </row>
    <row r="22" spans="1:22" ht="23.1" customHeight="1">
      <c r="A22" s="220" t="s">
        <v>121</v>
      </c>
      <c r="B22" s="178"/>
      <c r="C22" s="13" t="s">
        <v>99</v>
      </c>
      <c r="D22" s="13" t="s">
        <v>99</v>
      </c>
      <c r="E22" s="13" t="s">
        <v>99</v>
      </c>
      <c r="F22" s="13" t="s">
        <v>99</v>
      </c>
      <c r="G22" s="13" t="s">
        <v>99</v>
      </c>
      <c r="H22" s="13" t="s">
        <v>99</v>
      </c>
      <c r="I22" s="181"/>
      <c r="J22" s="181"/>
      <c r="K22" s="193"/>
    </row>
    <row r="23" spans="1:22" ht="23.1" customHeight="1">
      <c r="A23" s="221" t="s">
        <v>122</v>
      </c>
      <c r="B23" s="178"/>
      <c r="C23" s="13" t="s">
        <v>99</v>
      </c>
      <c r="D23" s="13" t="s">
        <v>99</v>
      </c>
      <c r="E23" s="13" t="s">
        <v>99</v>
      </c>
      <c r="F23" s="13" t="s">
        <v>99</v>
      </c>
      <c r="G23" s="13" t="s">
        <v>99</v>
      </c>
      <c r="H23" s="13" t="s">
        <v>99</v>
      </c>
      <c r="I23" s="181"/>
      <c r="J23" s="181"/>
      <c r="K23" s="194"/>
    </row>
    <row r="24" spans="1:22" ht="23.1" customHeight="1">
      <c r="A24" s="220" t="s">
        <v>123</v>
      </c>
      <c r="B24" s="178"/>
      <c r="C24" s="13" t="s">
        <v>99</v>
      </c>
      <c r="D24" s="13" t="s">
        <v>99</v>
      </c>
      <c r="E24" s="13" t="s">
        <v>99</v>
      </c>
      <c r="F24" s="13" t="s">
        <v>99</v>
      </c>
      <c r="G24" s="13" t="s">
        <v>99</v>
      </c>
      <c r="H24" s="13" t="s">
        <v>99</v>
      </c>
      <c r="I24" s="181"/>
      <c r="J24" s="181"/>
      <c r="K24" s="194"/>
    </row>
    <row r="25" spans="1:22" ht="23.1" customHeight="1">
      <c r="A25" s="221" t="s">
        <v>124</v>
      </c>
      <c r="B25" s="179"/>
      <c r="C25" s="13" t="s">
        <v>99</v>
      </c>
      <c r="D25" s="13" t="s">
        <v>99</v>
      </c>
      <c r="E25" s="13" t="s">
        <v>99</v>
      </c>
      <c r="F25" s="13" t="s">
        <v>99</v>
      </c>
      <c r="G25" s="13" t="s">
        <v>99</v>
      </c>
      <c r="H25" s="13" t="s">
        <v>99</v>
      </c>
      <c r="I25" s="181"/>
      <c r="J25" s="181"/>
      <c r="K25" s="90"/>
    </row>
    <row r="26" spans="1:22" ht="23.1" customHeight="1">
      <c r="A26" s="180"/>
      <c r="B26" s="181"/>
      <c r="C26" s="181"/>
      <c r="D26" s="181"/>
      <c r="E26" s="181"/>
      <c r="F26" s="181"/>
      <c r="G26" s="181"/>
      <c r="H26" s="181"/>
      <c r="I26" s="181"/>
      <c r="J26" s="181"/>
      <c r="K26" s="90"/>
    </row>
    <row r="27" spans="1:22" ht="23.1" customHeight="1">
      <c r="A27" s="180"/>
      <c r="B27" s="181"/>
      <c r="C27" s="181"/>
      <c r="D27" s="181"/>
      <c r="E27" s="181"/>
      <c r="F27" s="181"/>
      <c r="G27" s="181"/>
      <c r="H27" s="181"/>
      <c r="I27" s="181"/>
      <c r="J27" s="181"/>
      <c r="K27" s="90"/>
    </row>
    <row r="28" spans="1:22" ht="23.1" customHeight="1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90"/>
    </row>
    <row r="29" spans="1:22" ht="18" customHeight="1">
      <c r="A29" s="273" t="s">
        <v>125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spans="1:22" ht="18.75" customHeight="1">
      <c r="A30" s="276" t="s">
        <v>126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spans="1:22" ht="18.75" customHeight="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281"/>
    </row>
    <row r="32" spans="1:22" ht="18" customHeight="1">
      <c r="A32" s="273" t="s">
        <v>127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1" ht="14.25">
      <c r="A33" s="282" t="s">
        <v>128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spans="1:11" ht="14.25">
      <c r="A34" s="285" t="s">
        <v>129</v>
      </c>
      <c r="B34" s="286"/>
      <c r="C34" s="67" t="s">
        <v>66</v>
      </c>
      <c r="D34" s="67" t="s">
        <v>67</v>
      </c>
      <c r="E34" s="287" t="s">
        <v>130</v>
      </c>
      <c r="F34" s="288"/>
      <c r="G34" s="288"/>
      <c r="H34" s="288"/>
      <c r="I34" s="288"/>
      <c r="J34" s="288"/>
      <c r="K34" s="289"/>
    </row>
    <row r="35" spans="1:11" ht="14.25">
      <c r="A35" s="290" t="s">
        <v>131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spans="1:11" ht="21" customHeight="1">
      <c r="A36" s="182" t="s">
        <v>132</v>
      </c>
      <c r="B36" s="183"/>
      <c r="C36" s="183"/>
      <c r="D36" s="183"/>
      <c r="E36" s="183"/>
      <c r="F36" s="183"/>
      <c r="G36" s="183"/>
      <c r="H36" s="183"/>
      <c r="I36" s="183"/>
      <c r="J36" s="183">
        <v>1</v>
      </c>
      <c r="K36" s="195"/>
    </row>
    <row r="37" spans="1:11" ht="21" customHeight="1">
      <c r="A37" s="184" t="s">
        <v>133</v>
      </c>
      <c r="B37" s="185"/>
      <c r="C37" s="185"/>
      <c r="D37" s="185"/>
      <c r="E37" s="185"/>
      <c r="F37" s="185"/>
      <c r="G37" s="185"/>
      <c r="H37" s="185"/>
      <c r="I37" s="185"/>
      <c r="J37" s="183">
        <v>1</v>
      </c>
      <c r="K37" s="196"/>
    </row>
    <row r="38" spans="1:11" ht="21" customHeight="1">
      <c r="A38" s="184" t="s">
        <v>134</v>
      </c>
      <c r="B38" s="185"/>
      <c r="C38" s="185"/>
      <c r="D38" s="185"/>
      <c r="E38" s="185"/>
      <c r="F38" s="185"/>
      <c r="G38" s="185"/>
      <c r="H38" s="185"/>
      <c r="I38" s="185"/>
      <c r="J38" s="183">
        <v>1</v>
      </c>
      <c r="K38" s="196"/>
    </row>
    <row r="39" spans="1:11" ht="21" customHeight="1">
      <c r="A39" s="184" t="s">
        <v>135</v>
      </c>
      <c r="B39" s="185"/>
      <c r="C39" s="185"/>
      <c r="D39" s="185"/>
      <c r="E39" s="185"/>
      <c r="F39" s="185"/>
      <c r="G39" s="185"/>
      <c r="H39" s="185"/>
      <c r="I39" s="185"/>
      <c r="J39" s="183">
        <v>1</v>
      </c>
      <c r="K39" s="196"/>
    </row>
    <row r="40" spans="1:11" ht="21" customHeight="1">
      <c r="A40" s="184"/>
      <c r="B40" s="185"/>
      <c r="C40" s="185"/>
      <c r="D40" s="185"/>
      <c r="E40" s="185"/>
      <c r="F40" s="185"/>
      <c r="G40" s="185"/>
      <c r="H40" s="185"/>
      <c r="I40" s="185"/>
      <c r="J40" s="183">
        <v>1</v>
      </c>
      <c r="K40" s="196"/>
    </row>
    <row r="41" spans="1:11" ht="21" customHeight="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52"/>
    </row>
    <row r="42" spans="1:11" ht="21" customHeight="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52"/>
    </row>
    <row r="43" spans="1:11" ht="14.25">
      <c r="A43" s="293" t="s">
        <v>136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spans="1:11" ht="14.25">
      <c r="A44" s="262" t="s">
        <v>137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spans="1:11" ht="14.25">
      <c r="A45" s="168" t="s">
        <v>138</v>
      </c>
      <c r="B45" s="165" t="s">
        <v>99</v>
      </c>
      <c r="C45" s="165" t="s">
        <v>100</v>
      </c>
      <c r="D45" s="165" t="s">
        <v>92</v>
      </c>
      <c r="E45" s="170" t="s">
        <v>139</v>
      </c>
      <c r="F45" s="165" t="s">
        <v>99</v>
      </c>
      <c r="G45" s="165" t="s">
        <v>100</v>
      </c>
      <c r="H45" s="165" t="s">
        <v>92</v>
      </c>
      <c r="I45" s="170" t="s">
        <v>140</v>
      </c>
      <c r="J45" s="165" t="s">
        <v>99</v>
      </c>
      <c r="K45" s="191" t="s">
        <v>100</v>
      </c>
    </row>
    <row r="46" spans="1:11" ht="14.25">
      <c r="A46" s="139" t="s">
        <v>91</v>
      </c>
      <c r="B46" s="67" t="s">
        <v>99</v>
      </c>
      <c r="C46" s="67" t="s">
        <v>100</v>
      </c>
      <c r="D46" s="67" t="s">
        <v>92</v>
      </c>
      <c r="E46" s="140" t="s">
        <v>98</v>
      </c>
      <c r="F46" s="67" t="s">
        <v>99</v>
      </c>
      <c r="G46" s="67" t="s">
        <v>100</v>
      </c>
      <c r="H46" s="67" t="s">
        <v>92</v>
      </c>
      <c r="I46" s="140" t="s">
        <v>109</v>
      </c>
      <c r="J46" s="67" t="s">
        <v>99</v>
      </c>
      <c r="K46" s="127" t="s">
        <v>100</v>
      </c>
    </row>
    <row r="47" spans="1:11" ht="14.25">
      <c r="A47" s="255" t="s">
        <v>102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65"/>
    </row>
    <row r="48" spans="1:11" ht="14.25">
      <c r="A48" s="290" t="s">
        <v>141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spans="1:11" ht="14.25">
      <c r="A49" s="296"/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spans="1:11" ht="14.25">
      <c r="A50" s="186" t="s">
        <v>142</v>
      </c>
      <c r="B50" s="299" t="s">
        <v>143</v>
      </c>
      <c r="C50" s="299"/>
      <c r="D50" s="187" t="s">
        <v>144</v>
      </c>
      <c r="E50" s="188" t="s">
        <v>145</v>
      </c>
      <c r="F50" s="189" t="s">
        <v>146</v>
      </c>
      <c r="G50" s="190">
        <v>45085</v>
      </c>
      <c r="H50" s="300" t="s">
        <v>147</v>
      </c>
      <c r="I50" s="301"/>
      <c r="J50" s="302" t="s">
        <v>148</v>
      </c>
      <c r="K50" s="303"/>
    </row>
    <row r="51" spans="1:11" ht="14.25">
      <c r="A51" s="290" t="s">
        <v>149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</row>
    <row r="52" spans="1:11" ht="14.25">
      <c r="A52" s="304" t="s">
        <v>150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6"/>
    </row>
    <row r="53" spans="1:11" ht="14.25">
      <c r="A53" s="186" t="s">
        <v>142</v>
      </c>
      <c r="B53" s="299" t="s">
        <v>143</v>
      </c>
      <c r="C53" s="299"/>
      <c r="D53" s="187" t="s">
        <v>144</v>
      </c>
      <c r="E53" s="188"/>
      <c r="F53" s="189" t="s">
        <v>151</v>
      </c>
      <c r="G53" s="190"/>
      <c r="H53" s="300" t="s">
        <v>147</v>
      </c>
      <c r="I53" s="301"/>
      <c r="J53" s="302" t="s">
        <v>148</v>
      </c>
      <c r="K53" s="303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5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4"/>
  <sheetViews>
    <sheetView workbookViewId="0">
      <selection activeCell="L17" sqref="L17"/>
    </sheetView>
  </sheetViews>
  <sheetFormatPr defaultColWidth="9" defaultRowHeight="14.25"/>
  <cols>
    <col min="1" max="1" width="19.875" style="32" customWidth="1"/>
    <col min="2" max="2" width="9.75" style="32" customWidth="1"/>
    <col min="3" max="3" width="9.75" style="33" customWidth="1"/>
    <col min="4" max="7" width="9.75" style="32" customWidth="1"/>
    <col min="8" max="8" width="4.125" style="32" customWidth="1"/>
    <col min="9" max="9" width="10.75" style="32" customWidth="1"/>
    <col min="10" max="10" width="9.75" style="32" customWidth="1"/>
    <col min="11" max="11" width="9.75" style="147" customWidth="1"/>
    <col min="12" max="12" width="9.75" style="32" customWidth="1"/>
    <col min="13" max="13" width="9.75" style="147" customWidth="1"/>
    <col min="14" max="14" width="9.75" style="32" customWidth="1"/>
    <col min="15" max="15" width="9.75" style="34" customWidth="1"/>
    <col min="16" max="253" width="9" style="32"/>
    <col min="254" max="16384" width="9" style="2"/>
  </cols>
  <sheetData>
    <row r="1" spans="1:256" s="32" customFormat="1" ht="29.1" customHeight="1">
      <c r="A1" s="307" t="s">
        <v>152</v>
      </c>
      <c r="B1" s="308"/>
      <c r="C1" s="309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5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2" customFormat="1" ht="20.100000000000001" customHeight="1">
      <c r="A2" s="95" t="s">
        <v>61</v>
      </c>
      <c r="B2" s="310" t="s">
        <v>62</v>
      </c>
      <c r="C2" s="311"/>
      <c r="D2" s="312" t="s">
        <v>69</v>
      </c>
      <c r="E2" s="313"/>
      <c r="F2" s="313"/>
      <c r="G2" s="148"/>
      <c r="H2" s="149"/>
      <c r="I2" s="105" t="s">
        <v>56</v>
      </c>
      <c r="J2" s="314" t="s">
        <v>57</v>
      </c>
      <c r="K2" s="314"/>
      <c r="L2" s="314"/>
      <c r="M2" s="314"/>
      <c r="N2" s="315"/>
      <c r="O2" s="10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2" customFormat="1" ht="17.25">
      <c r="A3" s="320" t="s">
        <v>153</v>
      </c>
      <c r="B3" s="316" t="s">
        <v>154</v>
      </c>
      <c r="C3" s="317"/>
      <c r="D3" s="316"/>
      <c r="E3" s="316"/>
      <c r="F3" s="316"/>
      <c r="G3" s="150"/>
      <c r="H3" s="151"/>
      <c r="I3" s="318" t="s">
        <v>155</v>
      </c>
      <c r="J3" s="318"/>
      <c r="K3" s="318"/>
      <c r="L3" s="318"/>
      <c r="M3" s="318"/>
      <c r="N3" s="319"/>
      <c r="O3" s="10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2" customFormat="1" ht="16.5">
      <c r="A4" s="320"/>
      <c r="B4" s="37" t="s">
        <v>114</v>
      </c>
      <c r="C4" s="37" t="s">
        <v>115</v>
      </c>
      <c r="D4" s="38" t="s">
        <v>116</v>
      </c>
      <c r="E4" s="37" t="s">
        <v>117</v>
      </c>
      <c r="F4" s="37" t="s">
        <v>118</v>
      </c>
      <c r="G4" s="37" t="s">
        <v>119</v>
      </c>
      <c r="H4" s="37"/>
      <c r="I4" s="156"/>
      <c r="J4" s="157"/>
      <c r="K4" s="157" t="s">
        <v>117</v>
      </c>
      <c r="L4" s="157" t="s">
        <v>117</v>
      </c>
      <c r="M4" s="157"/>
      <c r="N4" s="157"/>
      <c r="O4" s="110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2" customFormat="1" ht="24" customHeight="1">
      <c r="A5" s="320"/>
      <c r="B5" s="37" t="s">
        <v>156</v>
      </c>
      <c r="C5" s="37" t="s">
        <v>157</v>
      </c>
      <c r="D5" s="38" t="s">
        <v>158</v>
      </c>
      <c r="E5" s="37" t="s">
        <v>159</v>
      </c>
      <c r="F5" s="37" t="s">
        <v>160</v>
      </c>
      <c r="G5" s="37" t="s">
        <v>161</v>
      </c>
      <c r="H5" s="37"/>
      <c r="I5" s="111"/>
      <c r="J5" s="150"/>
      <c r="K5" s="150" t="s">
        <v>162</v>
      </c>
      <c r="L5" s="150" t="s">
        <v>163</v>
      </c>
      <c r="M5" s="150"/>
      <c r="N5" s="150"/>
      <c r="O5" s="158"/>
      <c r="P5" s="2"/>
      <c r="Q5" s="2"/>
      <c r="X5" s="150" t="s">
        <v>119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2" customFormat="1" ht="24" customHeight="1">
      <c r="A6" s="39" t="s">
        <v>164</v>
      </c>
      <c r="B6" s="40">
        <f>C6-1</f>
        <v>66</v>
      </c>
      <c r="C6" s="40">
        <f>D6-2</f>
        <v>67</v>
      </c>
      <c r="D6" s="41">
        <v>69</v>
      </c>
      <c r="E6" s="40">
        <f>D6+2</f>
        <v>71</v>
      </c>
      <c r="F6" s="40">
        <f>E6+2</f>
        <v>73</v>
      </c>
      <c r="G6" s="40">
        <f>F6+1</f>
        <v>74</v>
      </c>
      <c r="H6" s="152"/>
      <c r="I6" s="114"/>
      <c r="J6" s="114"/>
      <c r="K6" s="117" t="s">
        <v>165</v>
      </c>
      <c r="L6" s="117" t="s">
        <v>166</v>
      </c>
      <c r="M6" s="114"/>
      <c r="N6" s="114"/>
      <c r="O6" s="116"/>
      <c r="P6" s="2"/>
      <c r="Q6" s="2"/>
      <c r="X6" s="150" t="s">
        <v>167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2" customFormat="1" ht="24" customHeight="1">
      <c r="A7" s="39" t="s">
        <v>168</v>
      </c>
      <c r="B7" s="40">
        <f>C7</f>
        <v>18.5</v>
      </c>
      <c r="C7" s="40">
        <f>D7-1.5</f>
        <v>18.5</v>
      </c>
      <c r="D7" s="41">
        <v>20</v>
      </c>
      <c r="E7" s="40">
        <f>D7</f>
        <v>20</v>
      </c>
      <c r="F7" s="40">
        <f>E7+2</f>
        <v>22</v>
      </c>
      <c r="G7" s="40">
        <f>F7</f>
        <v>22</v>
      </c>
      <c r="H7" s="152"/>
      <c r="I7" s="117"/>
      <c r="J7" s="117"/>
      <c r="K7" s="117" t="s">
        <v>169</v>
      </c>
      <c r="L7" s="117" t="s">
        <v>169</v>
      </c>
      <c r="M7" s="117"/>
      <c r="N7" s="117"/>
      <c r="O7" s="11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2" customFormat="1" ht="24" customHeight="1">
      <c r="A8" s="39" t="s">
        <v>170</v>
      </c>
      <c r="B8" s="40">
        <f>C8-4</f>
        <v>98</v>
      </c>
      <c r="C8" s="40">
        <f>D8-4</f>
        <v>102</v>
      </c>
      <c r="D8" s="41">
        <v>106</v>
      </c>
      <c r="E8" s="40">
        <f>D8+4</f>
        <v>110</v>
      </c>
      <c r="F8" s="40">
        <f>E8+4</f>
        <v>114</v>
      </c>
      <c r="G8" s="40">
        <f>F8+6</f>
        <v>120</v>
      </c>
      <c r="H8" s="152"/>
      <c r="I8" s="117"/>
      <c r="J8" s="117"/>
      <c r="K8" s="117" t="s">
        <v>171</v>
      </c>
      <c r="L8" s="117" t="s">
        <v>171</v>
      </c>
      <c r="M8" s="117"/>
      <c r="N8" s="117"/>
      <c r="O8" s="11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2" customFormat="1" ht="24" customHeight="1">
      <c r="A9" s="39" t="s">
        <v>172</v>
      </c>
      <c r="B9" s="40">
        <f>C9-4</f>
        <v>96</v>
      </c>
      <c r="C9" s="40">
        <f>D9-4</f>
        <v>100</v>
      </c>
      <c r="D9" s="41">
        <v>104</v>
      </c>
      <c r="E9" s="40">
        <f>D9+4</f>
        <v>108</v>
      </c>
      <c r="F9" s="40">
        <f>E9+5</f>
        <v>113</v>
      </c>
      <c r="G9" s="40">
        <f>F9+6</f>
        <v>119</v>
      </c>
      <c r="H9" s="152"/>
      <c r="I9" s="117"/>
      <c r="J9" s="117"/>
      <c r="K9" s="117" t="s">
        <v>169</v>
      </c>
      <c r="L9" s="117" t="s">
        <v>169</v>
      </c>
      <c r="M9" s="117"/>
      <c r="N9" s="117"/>
      <c r="O9" s="11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2" customFormat="1" ht="24" customHeight="1">
      <c r="A10" s="39" t="s">
        <v>173</v>
      </c>
      <c r="B10" s="40">
        <f>C10-1.2</f>
        <v>46.599999999999994</v>
      </c>
      <c r="C10" s="40">
        <f>D10-1.2</f>
        <v>47.8</v>
      </c>
      <c r="D10" s="41">
        <v>49</v>
      </c>
      <c r="E10" s="40">
        <f>D10+1.2</f>
        <v>50.2</v>
      </c>
      <c r="F10" s="40">
        <f>E10+1.2</f>
        <v>51.400000000000006</v>
      </c>
      <c r="G10" s="40">
        <f>F10+1.4</f>
        <v>52.800000000000004</v>
      </c>
      <c r="H10" s="152"/>
      <c r="I10" s="117"/>
      <c r="J10" s="117"/>
      <c r="K10" s="117" t="s">
        <v>169</v>
      </c>
      <c r="L10" s="117" t="s">
        <v>169</v>
      </c>
      <c r="M10" s="117"/>
      <c r="N10" s="117"/>
      <c r="O10" s="118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2" customFormat="1" ht="24" customHeight="1">
      <c r="A11" s="39" t="s">
        <v>174</v>
      </c>
      <c r="B11" s="40">
        <f>C11-0.6</f>
        <v>60.199999999999996</v>
      </c>
      <c r="C11" s="40">
        <f>D11-1.2</f>
        <v>60.8</v>
      </c>
      <c r="D11" s="41">
        <v>62</v>
      </c>
      <c r="E11" s="40">
        <f>D11+1.2</f>
        <v>63.2</v>
      </c>
      <c r="F11" s="40">
        <f>E11+1.2</f>
        <v>64.400000000000006</v>
      </c>
      <c r="G11" s="40">
        <f>F11+0.6</f>
        <v>65</v>
      </c>
      <c r="H11" s="152"/>
      <c r="I11" s="117"/>
      <c r="J11" s="117"/>
      <c r="K11" s="117" t="s">
        <v>169</v>
      </c>
      <c r="L11" s="117" t="s">
        <v>169</v>
      </c>
      <c r="M11" s="117"/>
      <c r="N11" s="117"/>
      <c r="O11" s="11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2" customFormat="1" ht="24" customHeight="1">
      <c r="A12" s="39" t="s">
        <v>175</v>
      </c>
      <c r="B12" s="40">
        <f>C12-1.2</f>
        <v>83.5</v>
      </c>
      <c r="C12" s="40">
        <f>D12-1.8</f>
        <v>84.7</v>
      </c>
      <c r="D12" s="41">
        <v>86.5</v>
      </c>
      <c r="E12" s="40">
        <f>D12+1.8</f>
        <v>88.3</v>
      </c>
      <c r="F12" s="40">
        <f>E12+1.8</f>
        <v>90.1</v>
      </c>
      <c r="G12" s="40">
        <f>F12+1.3</f>
        <v>91.399999999999991</v>
      </c>
      <c r="H12" s="152"/>
      <c r="I12" s="117"/>
      <c r="J12" s="117"/>
      <c r="K12" s="117" t="s">
        <v>176</v>
      </c>
      <c r="L12" s="117" t="s">
        <v>176</v>
      </c>
      <c r="M12" s="117"/>
      <c r="N12" s="117"/>
      <c r="O12" s="11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2" customFormat="1" ht="24" customHeight="1">
      <c r="A13" s="39" t="s">
        <v>177</v>
      </c>
      <c r="B13" s="42">
        <f>C13-0.7</f>
        <v>18.600000000000001</v>
      </c>
      <c r="C13" s="42">
        <f>D13-0.7</f>
        <v>19.3</v>
      </c>
      <c r="D13" s="41">
        <v>20</v>
      </c>
      <c r="E13" s="42">
        <f>D13+0.7</f>
        <v>20.7</v>
      </c>
      <c r="F13" s="42">
        <f>E13+0.7</f>
        <v>21.4</v>
      </c>
      <c r="G13" s="42">
        <f>F13+0.95</f>
        <v>22.349999999999998</v>
      </c>
      <c r="H13" s="152"/>
      <c r="I13" s="117"/>
      <c r="J13" s="117"/>
      <c r="K13" s="117" t="s">
        <v>178</v>
      </c>
      <c r="L13" s="117" t="s">
        <v>178</v>
      </c>
      <c r="M13" s="117"/>
      <c r="N13" s="117"/>
      <c r="O13" s="11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2" customFormat="1" ht="24" customHeight="1">
      <c r="A14" s="39" t="s">
        <v>179</v>
      </c>
      <c r="B14" s="40">
        <f>C14-0.6</f>
        <v>14.8</v>
      </c>
      <c r="C14" s="40">
        <f>D14-0.6</f>
        <v>15.4</v>
      </c>
      <c r="D14" s="41">
        <v>16</v>
      </c>
      <c r="E14" s="40">
        <f>D14+0.6</f>
        <v>16.600000000000001</v>
      </c>
      <c r="F14" s="40">
        <f>E14+0.6</f>
        <v>17.200000000000003</v>
      </c>
      <c r="G14" s="40">
        <f>F14+0.95</f>
        <v>18.150000000000002</v>
      </c>
      <c r="H14" s="152"/>
      <c r="I14" s="117"/>
      <c r="J14" s="117"/>
      <c r="K14" s="117" t="s">
        <v>169</v>
      </c>
      <c r="L14" s="117" t="s">
        <v>169</v>
      </c>
      <c r="M14" s="117"/>
      <c r="N14" s="117"/>
      <c r="O14" s="11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2" customFormat="1" ht="24" customHeight="1">
      <c r="A15" s="39" t="s">
        <v>180</v>
      </c>
      <c r="B15" s="40">
        <f>C15-0.4</f>
        <v>9.6999999999999993</v>
      </c>
      <c r="C15" s="40">
        <f>D15-0.4</f>
        <v>10.1</v>
      </c>
      <c r="D15" s="41">
        <v>10.5</v>
      </c>
      <c r="E15" s="40">
        <f>D15+0.4</f>
        <v>10.9</v>
      </c>
      <c r="F15" s="40">
        <f>E15+0.4</f>
        <v>11.3</v>
      </c>
      <c r="G15" s="40">
        <f>F15+0.6</f>
        <v>11.9</v>
      </c>
      <c r="H15" s="152"/>
      <c r="I15" s="117"/>
      <c r="J15" s="117"/>
      <c r="K15" s="117" t="s">
        <v>169</v>
      </c>
      <c r="L15" s="117" t="s">
        <v>169</v>
      </c>
      <c r="M15" s="117"/>
      <c r="N15" s="117"/>
      <c r="O15" s="11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2" customFormat="1" ht="24" customHeight="1">
      <c r="A16" s="39" t="s">
        <v>181</v>
      </c>
      <c r="B16" s="40">
        <f>C16-1</f>
        <v>43</v>
      </c>
      <c r="C16" s="40">
        <f>D16-1</f>
        <v>44</v>
      </c>
      <c r="D16" s="41">
        <v>45</v>
      </c>
      <c r="E16" s="40">
        <f>D16+1</f>
        <v>46</v>
      </c>
      <c r="F16" s="40">
        <f>E16+1</f>
        <v>47</v>
      </c>
      <c r="G16" s="40">
        <f>F16+1.5</f>
        <v>48.5</v>
      </c>
      <c r="H16" s="152"/>
      <c r="I16" s="117"/>
      <c r="J16" s="117"/>
      <c r="K16" s="117" t="s">
        <v>169</v>
      </c>
      <c r="L16" s="117"/>
      <c r="M16" s="117"/>
      <c r="N16" s="117"/>
      <c r="O16" s="11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2" customFormat="1" ht="24" customHeight="1">
      <c r="A17" s="39" t="s">
        <v>182</v>
      </c>
      <c r="B17" s="40">
        <f>C17-1</f>
        <v>46</v>
      </c>
      <c r="C17" s="40">
        <f>D17-1</f>
        <v>47</v>
      </c>
      <c r="D17" s="41">
        <v>48</v>
      </c>
      <c r="E17" s="40">
        <f>D17+1</f>
        <v>49</v>
      </c>
      <c r="F17" s="40">
        <f>E17+1</f>
        <v>50</v>
      </c>
      <c r="G17" s="40">
        <f>F17+1.5</f>
        <v>51.5</v>
      </c>
      <c r="H17" s="152"/>
      <c r="I17" s="117"/>
      <c r="J17" s="117"/>
      <c r="K17" s="117" t="s">
        <v>165</v>
      </c>
      <c r="L17" s="117" t="s">
        <v>166</v>
      </c>
      <c r="M17" s="117"/>
      <c r="N17" s="117"/>
      <c r="O17" s="11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2" customFormat="1" ht="24" customHeight="1">
      <c r="A18" s="39" t="s">
        <v>183</v>
      </c>
      <c r="B18" s="40">
        <f>C18</f>
        <v>5</v>
      </c>
      <c r="C18" s="40">
        <f>D18</f>
        <v>5</v>
      </c>
      <c r="D18" s="41">
        <v>5</v>
      </c>
      <c r="E18" s="40">
        <f t="shared" ref="E18:G18" si="0">D18</f>
        <v>5</v>
      </c>
      <c r="F18" s="40">
        <f t="shared" si="0"/>
        <v>5</v>
      </c>
      <c r="G18" s="40">
        <f t="shared" si="0"/>
        <v>5</v>
      </c>
      <c r="H18" s="152"/>
      <c r="I18" s="117"/>
      <c r="J18" s="117"/>
      <c r="K18" s="117" t="s">
        <v>169</v>
      </c>
      <c r="L18" s="117" t="s">
        <v>169</v>
      </c>
      <c r="M18" s="117"/>
      <c r="N18" s="117"/>
      <c r="O18" s="1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2" customFormat="1" ht="24" customHeight="1">
      <c r="A19" s="39" t="s">
        <v>184</v>
      </c>
      <c r="B19" s="40">
        <f>C19</f>
        <v>4.8</v>
      </c>
      <c r="C19" s="40">
        <f>D19</f>
        <v>4.8</v>
      </c>
      <c r="D19" s="41">
        <v>4.8</v>
      </c>
      <c r="E19" s="40">
        <f t="shared" ref="E19:G19" si="1">D19</f>
        <v>4.8</v>
      </c>
      <c r="F19" s="40">
        <f t="shared" si="1"/>
        <v>4.8</v>
      </c>
      <c r="G19" s="40">
        <f t="shared" si="1"/>
        <v>4.8</v>
      </c>
      <c r="H19" s="152"/>
      <c r="I19" s="117"/>
      <c r="J19" s="117"/>
      <c r="K19" s="117" t="s">
        <v>169</v>
      </c>
      <c r="L19" s="117" t="s">
        <v>169</v>
      </c>
      <c r="M19" s="117"/>
      <c r="N19" s="117"/>
      <c r="O19" s="11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2" customFormat="1" ht="24" customHeight="1">
      <c r="A20" s="43"/>
      <c r="B20" s="43"/>
      <c r="C20" s="43"/>
      <c r="D20" s="43"/>
      <c r="E20" s="43"/>
      <c r="F20" s="43"/>
      <c r="G20" s="43"/>
      <c r="H20" s="152"/>
      <c r="I20" s="117"/>
      <c r="J20" s="117"/>
      <c r="K20" s="117"/>
      <c r="L20" s="117"/>
      <c r="M20" s="117"/>
      <c r="N20" s="117"/>
      <c r="O20" s="11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2" customFormat="1" ht="24" customHeight="1">
      <c r="A21" s="153"/>
      <c r="B21" s="154"/>
      <c r="C21" s="154"/>
      <c r="D21" s="154"/>
      <c r="E21" s="154"/>
      <c r="F21" s="154"/>
      <c r="G21" s="154"/>
      <c r="H21" s="155"/>
      <c r="I21" s="159"/>
      <c r="J21" s="159"/>
      <c r="K21" s="160"/>
      <c r="L21" s="159"/>
      <c r="M21" s="159"/>
      <c r="N21" s="160"/>
      <c r="O21" s="16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2" customFormat="1" ht="24" customHeight="1">
      <c r="A22" s="49"/>
      <c r="B22" s="49"/>
      <c r="C22" s="49"/>
      <c r="D22" s="49"/>
      <c r="E22" s="49"/>
      <c r="F22" s="51"/>
      <c r="K22" s="147"/>
      <c r="M22" s="147"/>
      <c r="O22" s="5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2" customFormat="1">
      <c r="A23" s="52" t="s">
        <v>185</v>
      </c>
      <c r="B23" s="52"/>
      <c r="C23" s="53"/>
      <c r="K23" s="147"/>
      <c r="M23" s="147"/>
      <c r="O23" s="5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2" customFormat="1">
      <c r="C24" s="33"/>
      <c r="E24" s="59" t="s">
        <v>186</v>
      </c>
      <c r="F24" s="60">
        <v>45079</v>
      </c>
      <c r="I24" s="59" t="s">
        <v>187</v>
      </c>
      <c r="J24" s="59" t="s">
        <v>145</v>
      </c>
      <c r="K24" s="147"/>
      <c r="M24" s="162" t="s">
        <v>188</v>
      </c>
      <c r="N24" s="52" t="s">
        <v>148</v>
      </c>
      <c r="O24" s="5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65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25" zoomScaleNormal="100" workbookViewId="0">
      <selection activeCell="O42" sqref="O42"/>
    </sheetView>
  </sheetViews>
  <sheetFormatPr defaultColWidth="10" defaultRowHeight="16.5" customHeight="1"/>
  <cols>
    <col min="1" max="1" width="10.875" style="61" customWidth="1"/>
    <col min="2" max="16384" width="10" style="61"/>
  </cols>
  <sheetData>
    <row r="1" spans="1:11" ht="22.5" customHeight="1">
      <c r="A1" s="321" t="s">
        <v>189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>
      <c r="A2" s="122" t="s">
        <v>53</v>
      </c>
      <c r="B2" s="234"/>
      <c r="C2" s="234"/>
      <c r="D2" s="235" t="s">
        <v>55</v>
      </c>
      <c r="E2" s="235"/>
      <c r="F2" s="234"/>
      <c r="G2" s="234"/>
      <c r="H2" s="123" t="s">
        <v>56</v>
      </c>
      <c r="I2" s="236"/>
      <c r="J2" s="236"/>
      <c r="K2" s="237"/>
    </row>
    <row r="3" spans="1:11" ht="16.5" customHeight="1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spans="1:11" ht="16.5" customHeight="1">
      <c r="A4" s="126" t="s">
        <v>61</v>
      </c>
      <c r="B4" s="244" t="s">
        <v>62</v>
      </c>
      <c r="C4" s="245"/>
      <c r="D4" s="246" t="s">
        <v>63</v>
      </c>
      <c r="E4" s="247"/>
      <c r="F4" s="248" t="s">
        <v>64</v>
      </c>
      <c r="G4" s="249"/>
      <c r="H4" s="246" t="s">
        <v>65</v>
      </c>
      <c r="I4" s="247"/>
      <c r="J4" s="67" t="s">
        <v>66</v>
      </c>
      <c r="K4" s="127" t="s">
        <v>67</v>
      </c>
    </row>
    <row r="5" spans="1:11" ht="16.5" customHeight="1">
      <c r="A5" s="128" t="s">
        <v>68</v>
      </c>
      <c r="B5" s="250" t="s">
        <v>69</v>
      </c>
      <c r="C5" s="245"/>
      <c r="D5" s="246" t="s">
        <v>70</v>
      </c>
      <c r="E5" s="247"/>
      <c r="F5" s="248">
        <v>45079</v>
      </c>
      <c r="G5" s="249"/>
      <c r="H5" s="246" t="s">
        <v>71</v>
      </c>
      <c r="I5" s="247"/>
      <c r="J5" s="67" t="s">
        <v>66</v>
      </c>
      <c r="K5" s="127" t="s">
        <v>67</v>
      </c>
    </row>
    <row r="6" spans="1:11" ht="16.5" customHeight="1">
      <c r="A6" s="126" t="s">
        <v>72</v>
      </c>
      <c r="B6" s="129" t="s">
        <v>73</v>
      </c>
      <c r="C6" s="127">
        <v>6</v>
      </c>
      <c r="D6" s="128" t="s">
        <v>74</v>
      </c>
      <c r="E6" s="130"/>
      <c r="F6" s="248" t="s">
        <v>75</v>
      </c>
      <c r="G6" s="249"/>
      <c r="H6" s="246" t="s">
        <v>76</v>
      </c>
      <c r="I6" s="247"/>
      <c r="J6" s="67" t="s">
        <v>66</v>
      </c>
      <c r="K6" s="127" t="s">
        <v>67</v>
      </c>
    </row>
    <row r="7" spans="1:11" ht="16.5" customHeight="1">
      <c r="A7" s="126" t="s">
        <v>77</v>
      </c>
      <c r="B7" s="251">
        <v>7599</v>
      </c>
      <c r="C7" s="252"/>
      <c r="D7" s="128" t="s">
        <v>78</v>
      </c>
      <c r="E7" s="131"/>
      <c r="F7" s="248" t="s">
        <v>79</v>
      </c>
      <c r="G7" s="249"/>
      <c r="H7" s="246" t="s">
        <v>80</v>
      </c>
      <c r="I7" s="247"/>
      <c r="J7" s="67" t="s">
        <v>66</v>
      </c>
      <c r="K7" s="127" t="s">
        <v>67</v>
      </c>
    </row>
    <row r="8" spans="1:11" ht="16.5" customHeight="1">
      <c r="A8" s="132" t="s">
        <v>81</v>
      </c>
      <c r="B8" s="253" t="s">
        <v>82</v>
      </c>
      <c r="C8" s="254"/>
      <c r="D8" s="255" t="s">
        <v>83</v>
      </c>
      <c r="E8" s="256"/>
      <c r="F8" s="257" t="s">
        <v>84</v>
      </c>
      <c r="G8" s="258"/>
      <c r="H8" s="255" t="s">
        <v>85</v>
      </c>
      <c r="I8" s="256"/>
      <c r="J8" s="72" t="s">
        <v>66</v>
      </c>
      <c r="K8" s="145" t="s">
        <v>67</v>
      </c>
    </row>
    <row r="9" spans="1:11" ht="16.5" customHeight="1">
      <c r="A9" s="322" t="s">
        <v>190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spans="1:11" ht="16.5" customHeight="1">
      <c r="A10" s="133" t="s">
        <v>88</v>
      </c>
      <c r="B10" s="134" t="s">
        <v>89</v>
      </c>
      <c r="C10" s="135" t="s">
        <v>90</v>
      </c>
      <c r="D10" s="136"/>
      <c r="E10" s="137" t="s">
        <v>93</v>
      </c>
      <c r="F10" s="134" t="s">
        <v>89</v>
      </c>
      <c r="G10" s="135" t="s">
        <v>90</v>
      </c>
      <c r="H10" s="134"/>
      <c r="I10" s="137" t="s">
        <v>91</v>
      </c>
      <c r="J10" s="134" t="s">
        <v>89</v>
      </c>
      <c r="K10" s="146" t="s">
        <v>90</v>
      </c>
    </row>
    <row r="11" spans="1:11" ht="16.5" customHeight="1">
      <c r="A11" s="128" t="s">
        <v>94</v>
      </c>
      <c r="B11" s="138" t="s">
        <v>89</v>
      </c>
      <c r="C11" s="67" t="s">
        <v>90</v>
      </c>
      <c r="D11" s="131"/>
      <c r="E11" s="130" t="s">
        <v>96</v>
      </c>
      <c r="F11" s="138" t="s">
        <v>89</v>
      </c>
      <c r="G11" s="67" t="s">
        <v>90</v>
      </c>
      <c r="H11" s="138"/>
      <c r="I11" s="130" t="s">
        <v>101</v>
      </c>
      <c r="J11" s="138" t="s">
        <v>89</v>
      </c>
      <c r="K11" s="127" t="s">
        <v>90</v>
      </c>
    </row>
    <row r="12" spans="1:11" ht="16.5" customHeight="1">
      <c r="A12" s="255" t="s">
        <v>130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65"/>
    </row>
    <row r="13" spans="1:11" ht="16.5" customHeight="1">
      <c r="A13" s="323" t="s">
        <v>191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>
      <c r="A14" s="324" t="s">
        <v>192</v>
      </c>
      <c r="B14" s="325"/>
      <c r="C14" s="325"/>
      <c r="D14" s="325"/>
      <c r="E14" s="325"/>
      <c r="F14" s="325"/>
      <c r="G14" s="325"/>
      <c r="H14" s="325"/>
      <c r="I14" s="326"/>
      <c r="J14" s="326"/>
      <c r="K14" s="327"/>
    </row>
    <row r="15" spans="1:11" ht="16.5" customHeight="1">
      <c r="A15" s="328"/>
      <c r="B15" s="329"/>
      <c r="C15" s="329"/>
      <c r="D15" s="330"/>
      <c r="E15" s="331"/>
      <c r="F15" s="329"/>
      <c r="G15" s="329"/>
      <c r="H15" s="330"/>
      <c r="I15" s="332"/>
      <c r="J15" s="333"/>
      <c r="K15" s="334"/>
    </row>
    <row r="16" spans="1:11" ht="16.5" customHeight="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37"/>
    </row>
    <row r="17" spans="1:11" ht="16.5" customHeight="1">
      <c r="A17" s="323" t="s">
        <v>193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>
      <c r="A18" s="324"/>
      <c r="B18" s="325"/>
      <c r="C18" s="325"/>
      <c r="D18" s="325"/>
      <c r="E18" s="325"/>
      <c r="F18" s="325"/>
      <c r="G18" s="325"/>
      <c r="H18" s="325"/>
      <c r="I18" s="326"/>
      <c r="J18" s="326"/>
      <c r="K18" s="327"/>
    </row>
    <row r="19" spans="1:11" ht="16.5" customHeight="1">
      <c r="A19" s="328"/>
      <c r="B19" s="329"/>
      <c r="C19" s="329"/>
      <c r="D19" s="330"/>
      <c r="E19" s="331"/>
      <c r="F19" s="329"/>
      <c r="G19" s="329"/>
      <c r="H19" s="330"/>
      <c r="I19" s="332"/>
      <c r="J19" s="333"/>
      <c r="K19" s="334"/>
    </row>
    <row r="20" spans="1:11" ht="16.5" customHeight="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ht="16.5" customHeight="1">
      <c r="A21" s="338" t="s">
        <v>127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</row>
    <row r="22" spans="1:11" ht="16.5" customHeight="1">
      <c r="A22" s="339" t="s">
        <v>128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 ht="16.5" customHeight="1">
      <c r="A23" s="285" t="s">
        <v>129</v>
      </c>
      <c r="B23" s="286"/>
      <c r="C23" s="67" t="s">
        <v>66</v>
      </c>
      <c r="D23" s="67" t="s">
        <v>67</v>
      </c>
      <c r="E23" s="340"/>
      <c r="F23" s="340"/>
      <c r="G23" s="340"/>
      <c r="H23" s="340"/>
      <c r="I23" s="340"/>
      <c r="J23" s="340"/>
      <c r="K23" s="341"/>
    </row>
    <row r="24" spans="1:11" ht="16.5" customHeight="1">
      <c r="A24" s="246" t="s">
        <v>194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pans="1:11" ht="16.5" customHeight="1">
      <c r="A25" s="342"/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ht="16.5" customHeight="1">
      <c r="A26" s="322" t="s">
        <v>137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ht="16.5" customHeight="1">
      <c r="A27" s="124" t="s">
        <v>138</v>
      </c>
      <c r="B27" s="135" t="s">
        <v>99</v>
      </c>
      <c r="C27" s="135" t="s">
        <v>100</v>
      </c>
      <c r="D27" s="135" t="s">
        <v>92</v>
      </c>
      <c r="E27" s="125" t="s">
        <v>139</v>
      </c>
      <c r="F27" s="135" t="s">
        <v>99</v>
      </c>
      <c r="G27" s="135" t="s">
        <v>100</v>
      </c>
      <c r="H27" s="135" t="s">
        <v>92</v>
      </c>
      <c r="I27" s="125" t="s">
        <v>140</v>
      </c>
      <c r="J27" s="135" t="s">
        <v>99</v>
      </c>
      <c r="K27" s="146" t="s">
        <v>100</v>
      </c>
    </row>
    <row r="28" spans="1:11" ht="16.5" customHeight="1">
      <c r="A28" s="139" t="s">
        <v>91</v>
      </c>
      <c r="B28" s="67" t="s">
        <v>99</v>
      </c>
      <c r="C28" s="67" t="s">
        <v>100</v>
      </c>
      <c r="D28" s="67" t="s">
        <v>92</v>
      </c>
      <c r="E28" s="140" t="s">
        <v>98</v>
      </c>
      <c r="F28" s="67" t="s">
        <v>99</v>
      </c>
      <c r="G28" s="67" t="s">
        <v>100</v>
      </c>
      <c r="H28" s="67" t="s">
        <v>92</v>
      </c>
      <c r="I28" s="140" t="s">
        <v>109</v>
      </c>
      <c r="J28" s="67" t="s">
        <v>99</v>
      </c>
      <c r="K28" s="127" t="s">
        <v>100</v>
      </c>
    </row>
    <row r="29" spans="1:11" ht="16.5" customHeight="1">
      <c r="A29" s="246" t="s">
        <v>102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45"/>
    </row>
    <row r="30" spans="1:11" ht="16.5" customHeight="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spans="1:11" ht="16.5" customHeight="1">
      <c r="A31" s="322" t="s">
        <v>195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21" customHeight="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1" customHeight="1">
      <c r="A33" s="291" t="s">
        <v>196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52"/>
    </row>
    <row r="34" spans="1:11" ht="21" customHeight="1">
      <c r="A34" s="291" t="s">
        <v>197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52"/>
    </row>
    <row r="35" spans="1:11" ht="21" customHeight="1">
      <c r="A35" s="291" t="s">
        <v>198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52"/>
    </row>
    <row r="36" spans="1:11" ht="21" customHeight="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52"/>
    </row>
    <row r="37" spans="1:11" ht="21" customHeight="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252"/>
    </row>
    <row r="38" spans="1:11" ht="21" customHeight="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52"/>
    </row>
    <row r="39" spans="1:11" ht="21" customHeight="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52"/>
    </row>
    <row r="40" spans="1:11" ht="21" customHeight="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52"/>
    </row>
    <row r="41" spans="1:11" ht="21" customHeight="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52"/>
    </row>
    <row r="42" spans="1:11" ht="21" customHeight="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52"/>
    </row>
    <row r="43" spans="1:11" ht="17.25" customHeight="1">
      <c r="A43" s="293" t="s">
        <v>136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spans="1:11" ht="16.5" customHeight="1">
      <c r="A44" s="322" t="s">
        <v>199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349" t="s">
        <v>130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1"/>
    </row>
    <row r="46" spans="1:11" ht="18" customHeight="1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51"/>
    </row>
    <row r="47" spans="1:11" ht="18" customHeight="1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44"/>
    </row>
    <row r="48" spans="1:11" ht="21" customHeight="1">
      <c r="A48" s="141" t="s">
        <v>142</v>
      </c>
      <c r="B48" s="352" t="s">
        <v>143</v>
      </c>
      <c r="C48" s="352"/>
      <c r="D48" s="142" t="s">
        <v>144</v>
      </c>
      <c r="E48" s="143" t="s">
        <v>145</v>
      </c>
      <c r="F48" s="142" t="s">
        <v>146</v>
      </c>
      <c r="G48" s="144">
        <v>45102</v>
      </c>
      <c r="H48" s="353" t="s">
        <v>147</v>
      </c>
      <c r="I48" s="353"/>
      <c r="J48" s="352"/>
      <c r="K48" s="354"/>
    </row>
    <row r="49" spans="1:11" ht="16.5" customHeight="1">
      <c r="A49" s="262" t="s">
        <v>149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6.5" customHeight="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57"/>
    </row>
    <row r="51" spans="1:11" ht="16.5" customHeight="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60"/>
    </row>
    <row r="52" spans="1:11" ht="21" customHeight="1">
      <c r="A52" s="141" t="s">
        <v>142</v>
      </c>
      <c r="B52" s="352" t="s">
        <v>143</v>
      </c>
      <c r="C52" s="352"/>
      <c r="D52" s="142" t="s">
        <v>144</v>
      </c>
      <c r="E52" s="142"/>
      <c r="F52" s="142" t="s">
        <v>146</v>
      </c>
      <c r="G52" s="142"/>
      <c r="H52" s="353" t="s">
        <v>147</v>
      </c>
      <c r="I52" s="353"/>
      <c r="J52" s="361"/>
      <c r="K52" s="36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5"/>
  <sheetViews>
    <sheetView workbookViewId="0">
      <selection activeCell="G28" sqref="G28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4" width="9.75" style="32" customWidth="1"/>
    <col min="15" max="15" width="9.75" style="34" customWidth="1"/>
    <col min="16" max="253" width="9" style="32"/>
    <col min="254" max="16384" width="9" style="2"/>
  </cols>
  <sheetData>
    <row r="1" spans="1:256" s="32" customFormat="1" ht="29.1" customHeight="1">
      <c r="A1" s="307" t="s">
        <v>152</v>
      </c>
      <c r="B1" s="308"/>
      <c r="C1" s="309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5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2" customFormat="1" ht="20.100000000000001" customHeight="1">
      <c r="A2" s="95" t="s">
        <v>61</v>
      </c>
      <c r="B2" s="310" t="s">
        <v>62</v>
      </c>
      <c r="C2" s="311"/>
      <c r="D2" s="96" t="s">
        <v>68</v>
      </c>
      <c r="E2" s="363" t="s">
        <v>69</v>
      </c>
      <c r="F2" s="364"/>
      <c r="G2" s="364"/>
      <c r="H2" s="366"/>
      <c r="I2" s="105" t="s">
        <v>56</v>
      </c>
      <c r="J2" s="314" t="s">
        <v>57</v>
      </c>
      <c r="K2" s="314"/>
      <c r="L2" s="314"/>
      <c r="M2" s="314"/>
      <c r="N2" s="315"/>
      <c r="O2" s="10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2" customFormat="1">
      <c r="A3" s="320" t="s">
        <v>153</v>
      </c>
      <c r="B3" s="316" t="s">
        <v>154</v>
      </c>
      <c r="C3" s="317"/>
      <c r="D3" s="316"/>
      <c r="E3" s="316"/>
      <c r="F3" s="316"/>
      <c r="G3" s="316"/>
      <c r="H3" s="367"/>
      <c r="I3" s="316" t="s">
        <v>155</v>
      </c>
      <c r="J3" s="316"/>
      <c r="K3" s="316"/>
      <c r="L3" s="316"/>
      <c r="M3" s="316"/>
      <c r="N3" s="365"/>
      <c r="O3" s="10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2" customFormat="1" ht="16.5">
      <c r="A4" s="320"/>
      <c r="B4" s="37" t="s">
        <v>114</v>
      </c>
      <c r="C4" s="37" t="s">
        <v>115</v>
      </c>
      <c r="D4" s="38" t="s">
        <v>116</v>
      </c>
      <c r="E4" s="37" t="s">
        <v>117</v>
      </c>
      <c r="F4" s="37" t="s">
        <v>118</v>
      </c>
      <c r="G4" s="37" t="s">
        <v>119</v>
      </c>
      <c r="H4" s="367"/>
      <c r="I4" s="108"/>
      <c r="J4" s="109" t="s">
        <v>115</v>
      </c>
      <c r="K4" s="109" t="s">
        <v>115</v>
      </c>
      <c r="L4" s="109" t="s">
        <v>116</v>
      </c>
      <c r="M4" s="109" t="s">
        <v>116</v>
      </c>
      <c r="N4" s="109" t="s">
        <v>117</v>
      </c>
      <c r="O4" s="110" t="s">
        <v>117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2" customFormat="1" ht="20.100000000000001" customHeight="1">
      <c r="A5" s="320"/>
      <c r="B5" s="37" t="s">
        <v>156</v>
      </c>
      <c r="C5" s="37" t="s">
        <v>157</v>
      </c>
      <c r="D5" s="38" t="s">
        <v>158</v>
      </c>
      <c r="E5" s="37" t="s">
        <v>159</v>
      </c>
      <c r="F5" s="37" t="s">
        <v>160</v>
      </c>
      <c r="G5" s="37" t="s">
        <v>161</v>
      </c>
      <c r="H5" s="368"/>
      <c r="I5" s="111"/>
      <c r="J5" s="112" t="s">
        <v>200</v>
      </c>
      <c r="K5" s="112" t="s">
        <v>201</v>
      </c>
      <c r="L5" s="112" t="s">
        <v>202</v>
      </c>
      <c r="M5" s="112" t="s">
        <v>203</v>
      </c>
      <c r="N5" s="112" t="s">
        <v>204</v>
      </c>
      <c r="O5" s="113" t="s">
        <v>205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2" customFormat="1" ht="20.100000000000001" customHeight="1">
      <c r="A6" s="97" t="s">
        <v>164</v>
      </c>
      <c r="B6" s="40">
        <f>C6-1</f>
        <v>66</v>
      </c>
      <c r="C6" s="40">
        <f>D6-2</f>
        <v>67</v>
      </c>
      <c r="D6" s="41">
        <v>69</v>
      </c>
      <c r="E6" s="40">
        <f>D6+2</f>
        <v>71</v>
      </c>
      <c r="F6" s="40">
        <f>E6+2</f>
        <v>73</v>
      </c>
      <c r="G6" s="40">
        <f>F6+1</f>
        <v>74</v>
      </c>
      <c r="H6" s="368"/>
      <c r="I6" s="114"/>
      <c r="J6" s="114" t="s">
        <v>166</v>
      </c>
      <c r="K6" s="115" t="s">
        <v>206</v>
      </c>
      <c r="L6" s="114" t="s">
        <v>165</v>
      </c>
      <c r="M6" s="114" t="s">
        <v>166</v>
      </c>
      <c r="N6" s="114" t="s">
        <v>169</v>
      </c>
      <c r="O6" s="116" t="s">
        <v>166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2" customFormat="1" ht="20.100000000000001" customHeight="1">
      <c r="A7" s="97" t="s">
        <v>168</v>
      </c>
      <c r="B7" s="40">
        <f>C7</f>
        <v>18.5</v>
      </c>
      <c r="C7" s="40">
        <f>D7-1.5</f>
        <v>18.5</v>
      </c>
      <c r="D7" s="41">
        <v>20</v>
      </c>
      <c r="E7" s="40">
        <f>D7</f>
        <v>20</v>
      </c>
      <c r="F7" s="40">
        <f>E7+2</f>
        <v>22</v>
      </c>
      <c r="G7" s="40">
        <f>F7</f>
        <v>22</v>
      </c>
      <c r="H7" s="368"/>
      <c r="I7" s="117"/>
      <c r="J7" s="117" t="s">
        <v>169</v>
      </c>
      <c r="K7" s="117" t="s">
        <v>169</v>
      </c>
      <c r="L7" s="117" t="s">
        <v>169</v>
      </c>
      <c r="M7" s="117" t="s">
        <v>169</v>
      </c>
      <c r="N7" s="117" t="s">
        <v>169</v>
      </c>
      <c r="O7" s="118" t="s">
        <v>169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2" customFormat="1" ht="20.100000000000001" customHeight="1">
      <c r="A8" s="97" t="s">
        <v>170</v>
      </c>
      <c r="B8" s="40">
        <f>C8-4</f>
        <v>98</v>
      </c>
      <c r="C8" s="40">
        <f>D8-4</f>
        <v>102</v>
      </c>
      <c r="D8" s="41">
        <v>106</v>
      </c>
      <c r="E8" s="40">
        <f>D8+4</f>
        <v>110</v>
      </c>
      <c r="F8" s="40">
        <f>E8+4</f>
        <v>114</v>
      </c>
      <c r="G8" s="40">
        <f>F8+6</f>
        <v>120</v>
      </c>
      <c r="H8" s="368"/>
      <c r="I8" s="117"/>
      <c r="J8" s="117" t="s">
        <v>171</v>
      </c>
      <c r="K8" s="117" t="s">
        <v>169</v>
      </c>
      <c r="L8" s="117" t="s">
        <v>171</v>
      </c>
      <c r="M8" s="117" t="s">
        <v>171</v>
      </c>
      <c r="N8" s="117" t="s">
        <v>207</v>
      </c>
      <c r="O8" s="118" t="s">
        <v>171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2" customFormat="1" ht="20.100000000000001" customHeight="1">
      <c r="A9" s="97" t="s">
        <v>172</v>
      </c>
      <c r="B9" s="40">
        <f>C9-4</f>
        <v>96</v>
      </c>
      <c r="C9" s="40">
        <f>D9-4</f>
        <v>100</v>
      </c>
      <c r="D9" s="41">
        <v>104</v>
      </c>
      <c r="E9" s="40">
        <f>D9+4</f>
        <v>108</v>
      </c>
      <c r="F9" s="40">
        <f>E9+5</f>
        <v>113</v>
      </c>
      <c r="G9" s="40">
        <f>F9+6</f>
        <v>119</v>
      </c>
      <c r="H9" s="368"/>
      <c r="I9" s="117"/>
      <c r="J9" s="117" t="s">
        <v>169</v>
      </c>
      <c r="K9" s="117" t="s">
        <v>169</v>
      </c>
      <c r="L9" s="117" t="s">
        <v>208</v>
      </c>
      <c r="M9" s="117" t="s">
        <v>169</v>
      </c>
      <c r="N9" s="117" t="s">
        <v>207</v>
      </c>
      <c r="O9" s="118" t="s">
        <v>209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2" customFormat="1" ht="20.100000000000001" customHeight="1">
      <c r="A10" s="97" t="s">
        <v>173</v>
      </c>
      <c r="B10" s="40">
        <f>C10-1.2</f>
        <v>46.599999999999994</v>
      </c>
      <c r="C10" s="40">
        <f>D10-1.2</f>
        <v>47.8</v>
      </c>
      <c r="D10" s="41">
        <v>49</v>
      </c>
      <c r="E10" s="40">
        <f>D10+1.2</f>
        <v>50.2</v>
      </c>
      <c r="F10" s="40">
        <f>E10+1.2</f>
        <v>51.400000000000006</v>
      </c>
      <c r="G10" s="40">
        <f>F10+1.4</f>
        <v>52.800000000000004</v>
      </c>
      <c r="H10" s="368"/>
      <c r="I10" s="117"/>
      <c r="J10" s="117" t="s">
        <v>210</v>
      </c>
      <c r="K10" s="117" t="s">
        <v>211</v>
      </c>
      <c r="L10" s="117" t="s">
        <v>169</v>
      </c>
      <c r="M10" s="117" t="s">
        <v>169</v>
      </c>
      <c r="N10" s="117" t="s">
        <v>212</v>
      </c>
      <c r="O10" s="118" t="s">
        <v>169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2" customFormat="1" ht="20.100000000000001" customHeight="1">
      <c r="A11" s="97" t="s">
        <v>174</v>
      </c>
      <c r="B11" s="40">
        <f>C11-0.6</f>
        <v>60.199999999999996</v>
      </c>
      <c r="C11" s="40">
        <f>D11-1.2</f>
        <v>60.8</v>
      </c>
      <c r="D11" s="41">
        <v>62</v>
      </c>
      <c r="E11" s="40">
        <f>D11+1.2</f>
        <v>63.2</v>
      </c>
      <c r="F11" s="40">
        <f>E11+1.2</f>
        <v>64.400000000000006</v>
      </c>
      <c r="G11" s="40">
        <f>F11+0.6</f>
        <v>65</v>
      </c>
      <c r="H11" s="368"/>
      <c r="I11" s="117"/>
      <c r="J11" s="117" t="s">
        <v>210</v>
      </c>
      <c r="K11" s="117" t="s">
        <v>213</v>
      </c>
      <c r="L11" s="117" t="s">
        <v>166</v>
      </c>
      <c r="M11" s="117" t="s">
        <v>206</v>
      </c>
      <c r="N11" s="117" t="s">
        <v>169</v>
      </c>
      <c r="O11" s="118" t="s">
        <v>169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2" customFormat="1" ht="20.100000000000001" customHeight="1">
      <c r="A12" s="97" t="s">
        <v>175</v>
      </c>
      <c r="B12" s="40">
        <f>C12-1.2</f>
        <v>83.5</v>
      </c>
      <c r="C12" s="40">
        <f>D12-1.8</f>
        <v>84.7</v>
      </c>
      <c r="D12" s="41">
        <v>86.5</v>
      </c>
      <c r="E12" s="40">
        <f>D12+1.8</f>
        <v>88.3</v>
      </c>
      <c r="F12" s="40">
        <f>E12+1.8</f>
        <v>90.1</v>
      </c>
      <c r="G12" s="40">
        <f>F12+1.3</f>
        <v>91.399999999999991</v>
      </c>
      <c r="H12" s="368"/>
      <c r="I12" s="117"/>
      <c r="J12" s="117" t="s">
        <v>169</v>
      </c>
      <c r="K12" s="117" t="s">
        <v>169</v>
      </c>
      <c r="L12" s="117" t="s">
        <v>169</v>
      </c>
      <c r="M12" s="117" t="s">
        <v>169</v>
      </c>
      <c r="N12" s="117" t="s">
        <v>169</v>
      </c>
      <c r="O12" s="118" t="s">
        <v>169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2" customFormat="1" ht="20.100000000000001" customHeight="1">
      <c r="A13" s="97" t="s">
        <v>177</v>
      </c>
      <c r="B13" s="42">
        <f>C13-0.7</f>
        <v>18.600000000000001</v>
      </c>
      <c r="C13" s="42">
        <f>D13-0.7</f>
        <v>19.3</v>
      </c>
      <c r="D13" s="41">
        <v>20</v>
      </c>
      <c r="E13" s="42">
        <f>D13+0.7</f>
        <v>20.7</v>
      </c>
      <c r="F13" s="42">
        <f>E13+0.7</f>
        <v>21.4</v>
      </c>
      <c r="G13" s="42">
        <f>F13+0.95</f>
        <v>22.349999999999998</v>
      </c>
      <c r="H13" s="368"/>
      <c r="I13" s="117"/>
      <c r="J13" s="117" t="s">
        <v>211</v>
      </c>
      <c r="K13" s="117" t="s">
        <v>165</v>
      </c>
      <c r="L13" s="117" t="s">
        <v>214</v>
      </c>
      <c r="M13" s="117" t="s">
        <v>165</v>
      </c>
      <c r="N13" s="117" t="s">
        <v>169</v>
      </c>
      <c r="O13" s="118" t="s">
        <v>169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2" customFormat="1" ht="20.100000000000001" customHeight="1">
      <c r="A14" s="97" t="s">
        <v>179</v>
      </c>
      <c r="B14" s="40">
        <f>C14-0.6</f>
        <v>14.8</v>
      </c>
      <c r="C14" s="40">
        <f>D14-0.6</f>
        <v>15.4</v>
      </c>
      <c r="D14" s="41">
        <v>16</v>
      </c>
      <c r="E14" s="40">
        <f>D14+0.6</f>
        <v>16.600000000000001</v>
      </c>
      <c r="F14" s="40">
        <f>E14+0.6</f>
        <v>17.200000000000003</v>
      </c>
      <c r="G14" s="40">
        <f>F14+0.95</f>
        <v>18.150000000000002</v>
      </c>
      <c r="H14" s="368"/>
      <c r="I14" s="117"/>
      <c r="J14" s="117" t="s">
        <v>211</v>
      </c>
      <c r="K14" s="117" t="s">
        <v>178</v>
      </c>
      <c r="L14" s="117" t="s">
        <v>211</v>
      </c>
      <c r="M14" s="117" t="s">
        <v>165</v>
      </c>
      <c r="N14" s="117" t="s">
        <v>169</v>
      </c>
      <c r="O14" s="118" t="s">
        <v>169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2" customFormat="1" ht="20.100000000000001" customHeight="1">
      <c r="A15" s="97" t="s">
        <v>180</v>
      </c>
      <c r="B15" s="40">
        <f>C15-0.4</f>
        <v>9.6999999999999993</v>
      </c>
      <c r="C15" s="40">
        <f>D15-0.4</f>
        <v>10.1</v>
      </c>
      <c r="D15" s="41">
        <v>10.5</v>
      </c>
      <c r="E15" s="40">
        <f>D15+0.4</f>
        <v>10.9</v>
      </c>
      <c r="F15" s="40">
        <f>E15+0.4</f>
        <v>11.3</v>
      </c>
      <c r="G15" s="40">
        <f>F15+0.6</f>
        <v>11.9</v>
      </c>
      <c r="H15" s="368"/>
      <c r="I15" s="117"/>
      <c r="J15" s="117" t="s">
        <v>169</v>
      </c>
      <c r="K15" s="117" t="s">
        <v>169</v>
      </c>
      <c r="L15" s="117" t="s">
        <v>169</v>
      </c>
      <c r="M15" s="117" t="s">
        <v>169</v>
      </c>
      <c r="N15" s="117" t="s">
        <v>169</v>
      </c>
      <c r="O15" s="118" t="s">
        <v>169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2" customFormat="1" ht="20.100000000000001" customHeight="1">
      <c r="A16" s="97" t="s">
        <v>181</v>
      </c>
      <c r="B16" s="40">
        <f>C16-1</f>
        <v>43</v>
      </c>
      <c r="C16" s="40">
        <f>D16-1</f>
        <v>44</v>
      </c>
      <c r="D16" s="41">
        <v>45</v>
      </c>
      <c r="E16" s="40">
        <f>D16+1</f>
        <v>46</v>
      </c>
      <c r="F16" s="40">
        <f>E16+1</f>
        <v>47</v>
      </c>
      <c r="G16" s="40">
        <f>F16+1.5</f>
        <v>48.5</v>
      </c>
      <c r="H16" s="368"/>
      <c r="I16" s="117"/>
      <c r="J16" s="117" t="s">
        <v>169</v>
      </c>
      <c r="K16" s="117" t="s">
        <v>169</v>
      </c>
      <c r="L16" s="117" t="s">
        <v>169</v>
      </c>
      <c r="M16" s="117" t="s">
        <v>169</v>
      </c>
      <c r="N16" s="117" t="s">
        <v>169</v>
      </c>
      <c r="O16" s="118" t="s">
        <v>169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2" customFormat="1" ht="20.100000000000001" customHeight="1">
      <c r="A17" s="97" t="s">
        <v>182</v>
      </c>
      <c r="B17" s="40">
        <f>C17-1</f>
        <v>46</v>
      </c>
      <c r="C17" s="40">
        <f>D17-1</f>
        <v>47</v>
      </c>
      <c r="D17" s="41">
        <v>48</v>
      </c>
      <c r="E17" s="40">
        <f>D17+1</f>
        <v>49</v>
      </c>
      <c r="F17" s="40">
        <f>E17+1</f>
        <v>50</v>
      </c>
      <c r="G17" s="40">
        <f>F17+1.5</f>
        <v>51.5</v>
      </c>
      <c r="H17" s="368"/>
      <c r="I17" s="117"/>
      <c r="J17" s="117" t="s">
        <v>169</v>
      </c>
      <c r="K17" s="117" t="s">
        <v>169</v>
      </c>
      <c r="L17" s="117" t="s">
        <v>169</v>
      </c>
      <c r="M17" s="117" t="s">
        <v>169</v>
      </c>
      <c r="N17" s="117" t="s">
        <v>169</v>
      </c>
      <c r="O17" s="118" t="s">
        <v>169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2" customFormat="1" ht="20.100000000000001" customHeight="1">
      <c r="A18" s="97" t="s">
        <v>183</v>
      </c>
      <c r="B18" s="40">
        <f>C18</f>
        <v>5</v>
      </c>
      <c r="C18" s="40">
        <f>D18</f>
        <v>5</v>
      </c>
      <c r="D18" s="41">
        <v>5</v>
      </c>
      <c r="E18" s="40">
        <f t="shared" ref="E18:G18" si="0">D18</f>
        <v>5</v>
      </c>
      <c r="F18" s="40">
        <f t="shared" si="0"/>
        <v>5</v>
      </c>
      <c r="G18" s="40">
        <f t="shared" si="0"/>
        <v>5</v>
      </c>
      <c r="H18" s="368"/>
      <c r="I18" s="117"/>
      <c r="J18" s="117" t="s">
        <v>169</v>
      </c>
      <c r="K18" s="117" t="s">
        <v>169</v>
      </c>
      <c r="L18" s="117" t="s">
        <v>169</v>
      </c>
      <c r="M18" s="117" t="s">
        <v>169</v>
      </c>
      <c r="N18" s="117" t="s">
        <v>169</v>
      </c>
      <c r="O18" s="118" t="s">
        <v>169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2" customFormat="1" ht="20.100000000000001" customHeight="1">
      <c r="A19" s="97" t="s">
        <v>184</v>
      </c>
      <c r="B19" s="40">
        <f>C19</f>
        <v>4.8</v>
      </c>
      <c r="C19" s="40">
        <f>D19</f>
        <v>4.8</v>
      </c>
      <c r="D19" s="41">
        <v>4.8</v>
      </c>
      <c r="E19" s="40">
        <f t="shared" ref="E19:G19" si="1">D19</f>
        <v>4.8</v>
      </c>
      <c r="F19" s="40">
        <f t="shared" si="1"/>
        <v>4.8</v>
      </c>
      <c r="G19" s="40">
        <f t="shared" si="1"/>
        <v>4.8</v>
      </c>
      <c r="H19" s="368"/>
      <c r="I19" s="117"/>
      <c r="J19" s="117" t="s">
        <v>169</v>
      </c>
      <c r="K19" s="117" t="s">
        <v>169</v>
      </c>
      <c r="L19" s="117" t="s">
        <v>169</v>
      </c>
      <c r="M19" s="117" t="s">
        <v>169</v>
      </c>
      <c r="N19" s="117" t="s">
        <v>169</v>
      </c>
      <c r="O19" s="118" t="s">
        <v>169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2" customFormat="1" ht="20.100000000000001" customHeight="1">
      <c r="A20" s="98"/>
      <c r="B20" s="99"/>
      <c r="C20" s="99"/>
      <c r="D20" s="100"/>
      <c r="E20" s="99"/>
      <c r="F20" s="99"/>
      <c r="G20" s="99"/>
      <c r="H20" s="368"/>
      <c r="I20" s="117"/>
      <c r="J20" s="117"/>
      <c r="K20" s="117"/>
      <c r="L20" s="117"/>
      <c r="M20" s="117"/>
      <c r="N20" s="117"/>
      <c r="O20" s="11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2" customFormat="1" ht="20.100000000000001" customHeight="1">
      <c r="A21" s="101"/>
      <c r="B21" s="48"/>
      <c r="C21" s="48"/>
      <c r="D21" s="48"/>
      <c r="E21" s="48"/>
      <c r="F21" s="48"/>
      <c r="G21" s="48"/>
      <c r="H21" s="368"/>
      <c r="I21" s="117"/>
      <c r="J21" s="117"/>
      <c r="K21" s="117"/>
      <c r="L21" s="117"/>
      <c r="M21" s="117"/>
      <c r="N21" s="117"/>
      <c r="O21" s="118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2" customFormat="1" ht="20.100000000000001" customHeight="1">
      <c r="A22" s="102"/>
      <c r="B22" s="103"/>
      <c r="C22" s="103"/>
      <c r="D22" s="104"/>
      <c r="E22" s="103"/>
      <c r="F22" s="103"/>
      <c r="G22" s="103"/>
      <c r="H22" s="369"/>
      <c r="I22" s="119"/>
      <c r="J22" s="119"/>
      <c r="K22" s="120"/>
      <c r="L22" s="119"/>
      <c r="M22" s="119"/>
      <c r="N22" s="120"/>
      <c r="O22" s="12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2" customFormat="1" ht="16.5">
      <c r="A23" s="49"/>
      <c r="B23" s="49"/>
      <c r="C23" s="49"/>
      <c r="D23" s="50"/>
      <c r="E23" s="49"/>
      <c r="F23" s="49"/>
      <c r="G23" s="51"/>
      <c r="O23" s="5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2" customFormat="1">
      <c r="A24" s="52" t="s">
        <v>185</v>
      </c>
      <c r="B24" s="52"/>
      <c r="C24" s="53"/>
      <c r="O24" s="5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32" customFormat="1">
      <c r="C25" s="33"/>
      <c r="I25" s="59" t="s">
        <v>186</v>
      </c>
      <c r="J25" s="60">
        <v>45102</v>
      </c>
      <c r="K25" s="59" t="s">
        <v>187</v>
      </c>
      <c r="L25" s="59" t="s">
        <v>145</v>
      </c>
      <c r="M25" s="59" t="s">
        <v>188</v>
      </c>
      <c r="N25" s="32" t="s">
        <v>148</v>
      </c>
      <c r="O25" s="5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6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N26" sqref="N26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.7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2.5">
      <c r="A1" s="321" t="s">
        <v>215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8" customHeight="1">
      <c r="A2" s="62" t="s">
        <v>53</v>
      </c>
      <c r="B2" s="370" t="s">
        <v>54</v>
      </c>
      <c r="C2" s="370"/>
      <c r="D2" s="63" t="s">
        <v>61</v>
      </c>
      <c r="E2" s="64" t="s">
        <v>62</v>
      </c>
      <c r="F2" s="65" t="s">
        <v>216</v>
      </c>
      <c r="G2" s="371" t="s">
        <v>69</v>
      </c>
      <c r="H2" s="372"/>
      <c r="I2" s="83" t="s">
        <v>56</v>
      </c>
      <c r="J2" s="372" t="s">
        <v>57</v>
      </c>
      <c r="K2" s="373"/>
    </row>
    <row r="3" spans="1:11" ht="18" customHeight="1">
      <c r="A3" s="66" t="s">
        <v>77</v>
      </c>
      <c r="B3" s="244">
        <v>4399</v>
      </c>
      <c r="C3" s="244"/>
      <c r="D3" s="68" t="s">
        <v>217</v>
      </c>
      <c r="E3" s="374">
        <v>45102</v>
      </c>
      <c r="F3" s="375"/>
      <c r="G3" s="375"/>
      <c r="H3" s="340" t="s">
        <v>218</v>
      </c>
      <c r="I3" s="340"/>
      <c r="J3" s="340"/>
      <c r="K3" s="341"/>
    </row>
    <row r="4" spans="1:11" ht="18" customHeight="1">
      <c r="A4" s="69" t="s">
        <v>72</v>
      </c>
      <c r="B4" s="67">
        <v>4</v>
      </c>
      <c r="C4" s="67">
        <v>6</v>
      </c>
      <c r="D4" s="70" t="s">
        <v>219</v>
      </c>
      <c r="E4" s="375" t="s">
        <v>220</v>
      </c>
      <c r="F4" s="375"/>
      <c r="G4" s="375"/>
      <c r="H4" s="286" t="s">
        <v>221</v>
      </c>
      <c r="I4" s="286"/>
      <c r="J4" s="81" t="s">
        <v>66</v>
      </c>
      <c r="K4" s="90" t="s">
        <v>67</v>
      </c>
    </row>
    <row r="5" spans="1:11" ht="18" customHeight="1">
      <c r="A5" s="69" t="s">
        <v>222</v>
      </c>
      <c r="B5" s="244">
        <v>3</v>
      </c>
      <c r="C5" s="244"/>
      <c r="D5" s="68" t="s">
        <v>223</v>
      </c>
      <c r="E5" s="68"/>
      <c r="F5" s="68"/>
      <c r="G5" s="68"/>
      <c r="H5" s="286" t="s">
        <v>224</v>
      </c>
      <c r="I5" s="286"/>
      <c r="J5" s="81" t="s">
        <v>66</v>
      </c>
      <c r="K5" s="90" t="s">
        <v>67</v>
      </c>
    </row>
    <row r="6" spans="1:11" ht="18" customHeight="1">
      <c r="A6" s="71" t="s">
        <v>225</v>
      </c>
      <c r="B6" s="336">
        <v>200</v>
      </c>
      <c r="C6" s="336"/>
      <c r="D6" s="73" t="s">
        <v>226</v>
      </c>
      <c r="E6" s="74">
        <v>4402</v>
      </c>
      <c r="F6" s="75"/>
      <c r="G6" s="73"/>
      <c r="H6" s="376" t="s">
        <v>227</v>
      </c>
      <c r="I6" s="376"/>
      <c r="J6" s="75" t="s">
        <v>66</v>
      </c>
      <c r="K6" s="91" t="s">
        <v>67</v>
      </c>
    </row>
    <row r="7" spans="1:11" ht="18" customHeight="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ht="18" customHeight="1">
      <c r="A8" s="79" t="s">
        <v>228</v>
      </c>
      <c r="B8" s="80" t="s">
        <v>229</v>
      </c>
      <c r="C8" s="80" t="s">
        <v>230</v>
      </c>
      <c r="D8" s="80" t="s">
        <v>231</v>
      </c>
      <c r="E8" s="80" t="s">
        <v>232</v>
      </c>
      <c r="F8" s="80" t="s">
        <v>233</v>
      </c>
      <c r="G8" s="377" t="s">
        <v>234</v>
      </c>
      <c r="H8" s="378"/>
      <c r="I8" s="378"/>
      <c r="J8" s="378"/>
      <c r="K8" s="379"/>
    </row>
    <row r="9" spans="1:11" ht="18" customHeight="1">
      <c r="A9" s="285" t="s">
        <v>235</v>
      </c>
      <c r="B9" s="286"/>
      <c r="C9" s="81" t="s">
        <v>66</v>
      </c>
      <c r="D9" s="81" t="s">
        <v>67</v>
      </c>
      <c r="E9" s="68" t="s">
        <v>236</v>
      </c>
      <c r="F9" s="82" t="s">
        <v>150</v>
      </c>
      <c r="G9" s="380"/>
      <c r="H9" s="381"/>
      <c r="I9" s="381"/>
      <c r="J9" s="381"/>
      <c r="K9" s="382"/>
    </row>
    <row r="10" spans="1:11" ht="18" customHeight="1">
      <c r="A10" s="285" t="s">
        <v>237</v>
      </c>
      <c r="B10" s="286"/>
      <c r="C10" s="81" t="s">
        <v>66</v>
      </c>
      <c r="D10" s="81" t="s">
        <v>67</v>
      </c>
      <c r="E10" s="68" t="s">
        <v>238</v>
      </c>
      <c r="F10" s="82" t="s">
        <v>239</v>
      </c>
      <c r="G10" s="380"/>
      <c r="H10" s="381"/>
      <c r="I10" s="381"/>
      <c r="J10" s="381"/>
      <c r="K10" s="382"/>
    </row>
    <row r="11" spans="1:11" ht="18" customHeight="1">
      <c r="A11" s="349" t="s">
        <v>190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 ht="18" customHeight="1">
      <c r="A12" s="66" t="s">
        <v>93</v>
      </c>
      <c r="B12" s="81" t="s">
        <v>89</v>
      </c>
      <c r="C12" s="81" t="s">
        <v>90</v>
      </c>
      <c r="D12" s="82"/>
      <c r="E12" s="68" t="s">
        <v>91</v>
      </c>
      <c r="F12" s="81" t="s">
        <v>89</v>
      </c>
      <c r="G12" s="81" t="s">
        <v>90</v>
      </c>
      <c r="H12" s="81"/>
      <c r="I12" s="68" t="s">
        <v>240</v>
      </c>
      <c r="J12" s="81" t="s">
        <v>89</v>
      </c>
      <c r="K12" s="90" t="s">
        <v>90</v>
      </c>
    </row>
    <row r="13" spans="1:11" ht="18" customHeight="1">
      <c r="A13" s="66" t="s">
        <v>96</v>
      </c>
      <c r="B13" s="81" t="s">
        <v>89</v>
      </c>
      <c r="C13" s="81" t="s">
        <v>90</v>
      </c>
      <c r="D13" s="82"/>
      <c r="E13" s="68" t="s">
        <v>101</v>
      </c>
      <c r="F13" s="81" t="s">
        <v>89</v>
      </c>
      <c r="G13" s="81" t="s">
        <v>90</v>
      </c>
      <c r="H13" s="81"/>
      <c r="I13" s="68" t="s">
        <v>241</v>
      </c>
      <c r="J13" s="81" t="s">
        <v>89</v>
      </c>
      <c r="K13" s="90" t="s">
        <v>90</v>
      </c>
    </row>
    <row r="14" spans="1:11" ht="18" customHeight="1">
      <c r="A14" s="71" t="s">
        <v>242</v>
      </c>
      <c r="B14" s="75" t="s">
        <v>89</v>
      </c>
      <c r="C14" s="75" t="s">
        <v>90</v>
      </c>
      <c r="D14" s="74"/>
      <c r="E14" s="73" t="s">
        <v>243</v>
      </c>
      <c r="F14" s="75" t="s">
        <v>89</v>
      </c>
      <c r="G14" s="75" t="s">
        <v>90</v>
      </c>
      <c r="H14" s="75"/>
      <c r="I14" s="73" t="s">
        <v>244</v>
      </c>
      <c r="J14" s="75" t="s">
        <v>89</v>
      </c>
      <c r="K14" s="91" t="s">
        <v>90</v>
      </c>
    </row>
    <row r="15" spans="1:11" ht="18" customHeight="1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ht="18" customHeight="1">
      <c r="A16" s="339" t="s">
        <v>245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 ht="18" customHeight="1">
      <c r="A17" s="285" t="s">
        <v>246</v>
      </c>
      <c r="B17" s="286"/>
      <c r="C17" s="286"/>
      <c r="D17" s="286"/>
      <c r="E17" s="286"/>
      <c r="F17" s="286"/>
      <c r="G17" s="286"/>
      <c r="H17" s="286"/>
      <c r="I17" s="286"/>
      <c r="J17" s="286"/>
      <c r="K17" s="345"/>
    </row>
    <row r="18" spans="1:11" ht="18" customHeight="1">
      <c r="A18" s="285" t="s">
        <v>247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45"/>
    </row>
    <row r="19" spans="1:11" ht="21.95" customHeight="1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 ht="21.95" customHeight="1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86"/>
    </row>
    <row r="21" spans="1:11" ht="21.95" customHeight="1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86"/>
    </row>
    <row r="22" spans="1:11" ht="21.95" customHeight="1">
      <c r="A22" s="328"/>
      <c r="B22" s="329"/>
      <c r="C22" s="329"/>
      <c r="D22" s="329"/>
      <c r="E22" s="329"/>
      <c r="F22" s="329"/>
      <c r="G22" s="329"/>
      <c r="H22" s="329"/>
      <c r="I22" s="329"/>
      <c r="J22" s="329"/>
      <c r="K22" s="386"/>
    </row>
    <row r="23" spans="1:11" ht="21.95" customHeight="1">
      <c r="A23" s="387"/>
      <c r="B23" s="388"/>
      <c r="C23" s="388"/>
      <c r="D23" s="388"/>
      <c r="E23" s="388"/>
      <c r="F23" s="388"/>
      <c r="G23" s="388"/>
      <c r="H23" s="388"/>
      <c r="I23" s="388"/>
      <c r="J23" s="388"/>
      <c r="K23" s="389"/>
    </row>
    <row r="24" spans="1:11" ht="18" customHeight="1">
      <c r="A24" s="285" t="s">
        <v>129</v>
      </c>
      <c r="B24" s="286"/>
      <c r="C24" s="81" t="s">
        <v>66</v>
      </c>
      <c r="D24" s="81" t="s">
        <v>67</v>
      </c>
      <c r="E24" s="340"/>
      <c r="F24" s="340"/>
      <c r="G24" s="340"/>
      <c r="H24" s="340"/>
      <c r="I24" s="340"/>
      <c r="J24" s="340"/>
      <c r="K24" s="341"/>
    </row>
    <row r="25" spans="1:11" ht="18" customHeight="1">
      <c r="A25" s="84" t="s">
        <v>248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>
      <c r="A26" s="392"/>
      <c r="B26" s="392"/>
      <c r="C26" s="392"/>
      <c r="D26" s="392"/>
      <c r="E26" s="392"/>
      <c r="F26" s="392"/>
      <c r="G26" s="392"/>
      <c r="H26" s="392"/>
      <c r="I26" s="392"/>
      <c r="J26" s="392"/>
      <c r="K26" s="392"/>
    </row>
    <row r="27" spans="1:11" ht="20.100000000000001" customHeight="1">
      <c r="A27" s="393" t="s">
        <v>249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9"/>
    </row>
    <row r="28" spans="1:11" ht="23.1" customHeight="1">
      <c r="A28" s="85" t="s">
        <v>250</v>
      </c>
      <c r="B28" s="86"/>
      <c r="C28" s="86"/>
      <c r="D28" s="86"/>
      <c r="E28" s="86"/>
      <c r="F28" s="86"/>
      <c r="G28" s="86"/>
      <c r="H28" s="86"/>
      <c r="I28" s="86"/>
      <c r="J28" s="86">
        <v>1</v>
      </c>
      <c r="K28" s="93"/>
    </row>
    <row r="29" spans="1:11" ht="23.1" customHeight="1">
      <c r="A29" s="87" t="s">
        <v>251</v>
      </c>
      <c r="B29" s="88"/>
      <c r="C29" s="88"/>
      <c r="D29" s="88"/>
      <c r="E29" s="88"/>
      <c r="F29" s="88"/>
      <c r="G29" s="88"/>
      <c r="H29" s="88"/>
      <c r="I29" s="88"/>
      <c r="J29" s="86">
        <v>1</v>
      </c>
      <c r="K29" s="94"/>
    </row>
    <row r="30" spans="1:11" ht="23.1" customHeight="1">
      <c r="A30" s="87" t="s">
        <v>252</v>
      </c>
      <c r="B30" s="88"/>
      <c r="C30" s="88"/>
      <c r="D30" s="88"/>
      <c r="E30" s="88"/>
      <c r="F30" s="88"/>
      <c r="G30" s="88"/>
      <c r="H30" s="88"/>
      <c r="I30" s="88"/>
      <c r="J30" s="86">
        <v>1</v>
      </c>
      <c r="K30" s="94"/>
    </row>
    <row r="31" spans="1:11" ht="23.1" customHeight="1">
      <c r="A31" s="87"/>
      <c r="B31" s="88"/>
      <c r="C31" s="88"/>
      <c r="D31" s="88"/>
      <c r="E31" s="88"/>
      <c r="F31" s="88"/>
      <c r="G31" s="88"/>
      <c r="H31" s="88"/>
      <c r="I31" s="88"/>
      <c r="J31" s="86"/>
      <c r="K31" s="94"/>
    </row>
    <row r="32" spans="1:11" ht="23.1" customHeight="1">
      <c r="A32" s="87"/>
      <c r="B32" s="88"/>
      <c r="C32" s="88"/>
      <c r="D32" s="88"/>
      <c r="E32" s="88"/>
      <c r="F32" s="88"/>
      <c r="G32" s="88"/>
      <c r="H32" s="88"/>
      <c r="I32" s="88"/>
      <c r="J32" s="86"/>
      <c r="K32" s="94"/>
    </row>
    <row r="33" spans="1:11" ht="23.1" customHeight="1">
      <c r="A33" s="394"/>
      <c r="B33" s="395"/>
      <c r="C33" s="395"/>
      <c r="D33" s="395"/>
      <c r="E33" s="395"/>
      <c r="F33" s="395"/>
      <c r="G33" s="395"/>
      <c r="H33" s="395"/>
      <c r="I33" s="395"/>
      <c r="J33" s="395"/>
      <c r="K33" s="396"/>
    </row>
    <row r="34" spans="1:11" ht="23.1" customHeight="1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86"/>
    </row>
    <row r="35" spans="1:11" ht="23.1" customHeight="1">
      <c r="A35" s="397"/>
      <c r="B35" s="329"/>
      <c r="C35" s="329"/>
      <c r="D35" s="329"/>
      <c r="E35" s="329"/>
      <c r="F35" s="329"/>
      <c r="G35" s="329"/>
      <c r="H35" s="329"/>
      <c r="I35" s="329"/>
      <c r="J35" s="329"/>
      <c r="K35" s="386"/>
    </row>
    <row r="36" spans="1:11" ht="23.1" customHeight="1">
      <c r="A36" s="398"/>
      <c r="B36" s="399"/>
      <c r="C36" s="399"/>
      <c r="D36" s="399"/>
      <c r="E36" s="399"/>
      <c r="F36" s="399"/>
      <c r="G36" s="399"/>
      <c r="H36" s="399"/>
      <c r="I36" s="399"/>
      <c r="J36" s="399"/>
      <c r="K36" s="400"/>
    </row>
    <row r="37" spans="1:11" ht="18.75" customHeight="1">
      <c r="A37" s="401" t="s">
        <v>253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spans="1:11" ht="18.75" customHeight="1">
      <c r="A38" s="285" t="s">
        <v>254</v>
      </c>
      <c r="B38" s="286"/>
      <c r="C38" s="286"/>
      <c r="D38" s="340" t="s">
        <v>255</v>
      </c>
      <c r="E38" s="340"/>
      <c r="F38" s="332" t="s">
        <v>256</v>
      </c>
      <c r="G38" s="404"/>
      <c r="H38" s="286" t="s">
        <v>257</v>
      </c>
      <c r="I38" s="286"/>
      <c r="J38" s="286" t="s">
        <v>258</v>
      </c>
      <c r="K38" s="345"/>
    </row>
    <row r="39" spans="1:11" ht="18.75" customHeight="1">
      <c r="A39" s="69" t="s">
        <v>130</v>
      </c>
      <c r="B39" s="286" t="s">
        <v>259</v>
      </c>
      <c r="C39" s="286"/>
      <c r="D39" s="286"/>
      <c r="E39" s="286"/>
      <c r="F39" s="286"/>
      <c r="G39" s="286"/>
      <c r="H39" s="286"/>
      <c r="I39" s="286"/>
      <c r="J39" s="286"/>
      <c r="K39" s="345"/>
    </row>
    <row r="40" spans="1:11" ht="24" customHeight="1">
      <c r="A40" s="285"/>
      <c r="B40" s="286"/>
      <c r="C40" s="286"/>
      <c r="D40" s="286"/>
      <c r="E40" s="286"/>
      <c r="F40" s="286"/>
      <c r="G40" s="286"/>
      <c r="H40" s="286"/>
      <c r="I40" s="286"/>
      <c r="J40" s="286"/>
      <c r="K40" s="345"/>
    </row>
    <row r="41" spans="1:11" ht="24" customHeight="1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345"/>
    </row>
    <row r="42" spans="1:11" ht="32.1" customHeight="1">
      <c r="A42" s="71" t="s">
        <v>142</v>
      </c>
      <c r="B42" s="405" t="s">
        <v>260</v>
      </c>
      <c r="C42" s="405"/>
      <c r="D42" s="73" t="s">
        <v>261</v>
      </c>
      <c r="E42" s="74" t="s">
        <v>145</v>
      </c>
      <c r="F42" s="73" t="s">
        <v>146</v>
      </c>
      <c r="G42" s="89">
        <v>45104</v>
      </c>
      <c r="H42" s="406" t="s">
        <v>147</v>
      </c>
      <c r="I42" s="406"/>
      <c r="J42" s="405" t="s">
        <v>148</v>
      </c>
      <c r="K42" s="407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7"/>
  <sheetViews>
    <sheetView tabSelected="1" workbookViewId="0">
      <selection activeCell="Q6" sqref="Q6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4" width="9.75" style="32" customWidth="1"/>
    <col min="15" max="15" width="9.75" style="34" customWidth="1"/>
    <col min="16" max="253" width="9" style="32"/>
    <col min="254" max="16384" width="9" style="2"/>
  </cols>
  <sheetData>
    <row r="1" spans="1:256" s="32" customFormat="1" ht="29.1" customHeight="1">
      <c r="A1" s="307" t="s">
        <v>152</v>
      </c>
      <c r="B1" s="308"/>
      <c r="C1" s="309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5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2" customFormat="1" ht="20.100000000000001" customHeight="1">
      <c r="A2" s="35" t="s">
        <v>61</v>
      </c>
      <c r="B2" s="408" t="s">
        <v>62</v>
      </c>
      <c r="C2" s="409"/>
      <c r="D2" s="36" t="s">
        <v>68</v>
      </c>
      <c r="E2" s="410" t="s">
        <v>69</v>
      </c>
      <c r="F2" s="411"/>
      <c r="G2" s="411"/>
      <c r="H2" s="414"/>
      <c r="I2" s="35" t="s">
        <v>56</v>
      </c>
      <c r="J2" s="412" t="s">
        <v>57</v>
      </c>
      <c r="K2" s="412"/>
      <c r="L2" s="412"/>
      <c r="M2" s="412"/>
      <c r="N2" s="412"/>
      <c r="O2" s="5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2" customFormat="1">
      <c r="A3" s="413" t="s">
        <v>153</v>
      </c>
      <c r="B3" s="316" t="s">
        <v>154</v>
      </c>
      <c r="C3" s="317"/>
      <c r="D3" s="316"/>
      <c r="E3" s="316"/>
      <c r="F3" s="316"/>
      <c r="G3" s="316"/>
      <c r="H3" s="368"/>
      <c r="I3" s="316" t="s">
        <v>155</v>
      </c>
      <c r="J3" s="316"/>
      <c r="K3" s="316"/>
      <c r="L3" s="316"/>
      <c r="M3" s="316"/>
      <c r="N3" s="316"/>
      <c r="O3" s="5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2" customFormat="1" ht="16.5">
      <c r="A4" s="413"/>
      <c r="B4" s="37" t="s">
        <v>114</v>
      </c>
      <c r="C4" s="37" t="s">
        <v>115</v>
      </c>
      <c r="D4" s="38" t="s">
        <v>116</v>
      </c>
      <c r="E4" s="37" t="s">
        <v>117</v>
      </c>
      <c r="F4" s="37" t="s">
        <v>118</v>
      </c>
      <c r="G4" s="37" t="s">
        <v>119</v>
      </c>
      <c r="H4" s="368"/>
      <c r="I4" s="37" t="s">
        <v>114</v>
      </c>
      <c r="J4" s="37" t="s">
        <v>115</v>
      </c>
      <c r="K4" s="38" t="s">
        <v>116</v>
      </c>
      <c r="L4" s="37" t="s">
        <v>117</v>
      </c>
      <c r="M4" s="37" t="s">
        <v>118</v>
      </c>
      <c r="N4" s="37" t="s">
        <v>119</v>
      </c>
      <c r="O4" s="5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2" customFormat="1" ht="16.5">
      <c r="A5" s="413"/>
      <c r="B5" s="37" t="s">
        <v>156</v>
      </c>
      <c r="C5" s="37" t="s">
        <v>157</v>
      </c>
      <c r="D5" s="38" t="s">
        <v>158</v>
      </c>
      <c r="E5" s="37" t="s">
        <v>159</v>
      </c>
      <c r="F5" s="37" t="s">
        <v>160</v>
      </c>
      <c r="G5" s="37" t="s">
        <v>161</v>
      </c>
      <c r="H5" s="368"/>
      <c r="I5" s="56" t="s">
        <v>262</v>
      </c>
      <c r="J5" s="56" t="s">
        <v>263</v>
      </c>
      <c r="K5" s="56" t="s">
        <v>124</v>
      </c>
      <c r="L5" s="56" t="s">
        <v>121</v>
      </c>
      <c r="M5" s="56" t="s">
        <v>124</v>
      </c>
      <c r="N5" s="56" t="s">
        <v>262</v>
      </c>
      <c r="O5" s="5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2" customFormat="1" ht="21" customHeight="1">
      <c r="A6" s="39" t="s">
        <v>164</v>
      </c>
      <c r="B6" s="40">
        <f>C6-1</f>
        <v>66</v>
      </c>
      <c r="C6" s="40">
        <f>D6-2</f>
        <v>67</v>
      </c>
      <c r="D6" s="41">
        <v>69</v>
      </c>
      <c r="E6" s="40">
        <f>D6+2</f>
        <v>71</v>
      </c>
      <c r="F6" s="40">
        <f>E6+2</f>
        <v>73</v>
      </c>
      <c r="G6" s="40">
        <f>F6+1</f>
        <v>74</v>
      </c>
      <c r="H6" s="368"/>
      <c r="I6" s="56" t="s">
        <v>264</v>
      </c>
      <c r="J6" s="56" t="s">
        <v>265</v>
      </c>
      <c r="K6" s="56" t="s">
        <v>266</v>
      </c>
      <c r="L6" s="56" t="s">
        <v>264</v>
      </c>
      <c r="M6" s="56" t="s">
        <v>267</v>
      </c>
      <c r="N6" s="56" t="s">
        <v>268</v>
      </c>
      <c r="O6" s="5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2" customFormat="1" ht="21" customHeight="1">
      <c r="A7" s="39" t="s">
        <v>170</v>
      </c>
      <c r="B7" s="40">
        <f>C7-4</f>
        <v>98</v>
      </c>
      <c r="C7" s="40">
        <f>D7-4</f>
        <v>102</v>
      </c>
      <c r="D7" s="41">
        <v>106</v>
      </c>
      <c r="E7" s="40">
        <f>D7+4</f>
        <v>110</v>
      </c>
      <c r="F7" s="40">
        <f>E7+4</f>
        <v>114</v>
      </c>
      <c r="G7" s="40">
        <f>F7+6</f>
        <v>120</v>
      </c>
      <c r="H7" s="368"/>
      <c r="I7" s="56" t="s">
        <v>269</v>
      </c>
      <c r="J7" s="56" t="s">
        <v>269</v>
      </c>
      <c r="K7" s="56" t="s">
        <v>269</v>
      </c>
      <c r="L7" s="56" t="s">
        <v>269</v>
      </c>
      <c r="M7" s="56" t="s">
        <v>269</v>
      </c>
      <c r="N7" s="56" t="s">
        <v>269</v>
      </c>
      <c r="O7" s="5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2" customFormat="1" ht="21" customHeight="1">
      <c r="A8" s="39" t="s">
        <v>172</v>
      </c>
      <c r="B8" s="40">
        <f>C8-4</f>
        <v>96</v>
      </c>
      <c r="C8" s="40">
        <f>D8-4</f>
        <v>100</v>
      </c>
      <c r="D8" s="41">
        <v>104</v>
      </c>
      <c r="E8" s="40">
        <f>D8+4</f>
        <v>108</v>
      </c>
      <c r="F8" s="40">
        <f>E8+5</f>
        <v>113</v>
      </c>
      <c r="G8" s="40">
        <f>F8+6</f>
        <v>119</v>
      </c>
      <c r="H8" s="368"/>
      <c r="I8" s="56" t="s">
        <v>270</v>
      </c>
      <c r="J8" s="56" t="s">
        <v>270</v>
      </c>
      <c r="K8" s="56" t="s">
        <v>270</v>
      </c>
      <c r="L8" s="56" t="s">
        <v>270</v>
      </c>
      <c r="M8" s="56" t="s">
        <v>271</v>
      </c>
      <c r="N8" s="56" t="s">
        <v>272</v>
      </c>
      <c r="O8" s="5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2" customFormat="1" ht="21" customHeight="1">
      <c r="A9" s="39" t="s">
        <v>173</v>
      </c>
      <c r="B9" s="40">
        <f>C9-1.2</f>
        <v>46.599999999999994</v>
      </c>
      <c r="C9" s="40">
        <f>D9-1.2</f>
        <v>47.8</v>
      </c>
      <c r="D9" s="41">
        <v>49</v>
      </c>
      <c r="E9" s="40">
        <f>D9+1.2</f>
        <v>50.2</v>
      </c>
      <c r="F9" s="40">
        <f>E9+1.2</f>
        <v>51.400000000000006</v>
      </c>
      <c r="G9" s="40">
        <f>F9+1.4</f>
        <v>52.800000000000004</v>
      </c>
      <c r="H9" s="368"/>
      <c r="I9" s="56" t="s">
        <v>273</v>
      </c>
      <c r="J9" s="56" t="s">
        <v>274</v>
      </c>
      <c r="K9" s="56" t="s">
        <v>270</v>
      </c>
      <c r="L9" s="56" t="s">
        <v>270</v>
      </c>
      <c r="M9" s="56" t="s">
        <v>270</v>
      </c>
      <c r="N9" s="56" t="s">
        <v>270</v>
      </c>
      <c r="O9" s="5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2" customFormat="1" ht="21" customHeight="1">
      <c r="A10" s="39" t="s">
        <v>174</v>
      </c>
      <c r="B10" s="40">
        <f>C10-0.6</f>
        <v>60.199999999999996</v>
      </c>
      <c r="C10" s="40">
        <f>D10-1.2</f>
        <v>60.8</v>
      </c>
      <c r="D10" s="41">
        <v>62</v>
      </c>
      <c r="E10" s="40">
        <f>D10+1.2</f>
        <v>63.2</v>
      </c>
      <c r="F10" s="40">
        <f>E10+1.2</f>
        <v>64.400000000000006</v>
      </c>
      <c r="G10" s="40">
        <f>F10+0.6</f>
        <v>65</v>
      </c>
      <c r="H10" s="368"/>
      <c r="I10" s="56" t="s">
        <v>275</v>
      </c>
      <c r="J10" s="56" t="s">
        <v>276</v>
      </c>
      <c r="K10" s="56" t="s">
        <v>268</v>
      </c>
      <c r="L10" s="56" t="s">
        <v>277</v>
      </c>
      <c r="M10" s="56" t="s">
        <v>278</v>
      </c>
      <c r="N10" s="56" t="s">
        <v>279</v>
      </c>
      <c r="O10" s="5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2" customFormat="1" ht="21" hidden="1" customHeight="1">
      <c r="A11" s="39" t="s">
        <v>175</v>
      </c>
      <c r="B11" s="40">
        <f>C11-1.2</f>
        <v>83.5</v>
      </c>
      <c r="C11" s="40">
        <f>D11-1.8</f>
        <v>84.7</v>
      </c>
      <c r="D11" s="41">
        <v>86.5</v>
      </c>
      <c r="E11" s="40">
        <f>D11+1.8</f>
        <v>88.3</v>
      </c>
      <c r="F11" s="40">
        <f>E11+1.8</f>
        <v>90.1</v>
      </c>
      <c r="G11" s="40">
        <f>F11+1.3</f>
        <v>91.399999999999991</v>
      </c>
      <c r="H11" s="368"/>
      <c r="I11" s="56"/>
      <c r="J11" s="56"/>
      <c r="K11" s="56"/>
      <c r="L11" s="56"/>
      <c r="M11" s="56"/>
      <c r="N11" s="56"/>
      <c r="O11" s="5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2" customFormat="1" ht="21" customHeight="1">
      <c r="A12" s="39" t="s">
        <v>177</v>
      </c>
      <c r="B12" s="42">
        <f>C12-0.7</f>
        <v>18.600000000000001</v>
      </c>
      <c r="C12" s="42">
        <f>D12-0.7</f>
        <v>19.3</v>
      </c>
      <c r="D12" s="41">
        <v>20</v>
      </c>
      <c r="E12" s="42">
        <f>D12+0.7</f>
        <v>20.7</v>
      </c>
      <c r="F12" s="42">
        <f>E12+0.7</f>
        <v>21.4</v>
      </c>
      <c r="G12" s="42">
        <f>F12+0.95</f>
        <v>22.349999999999998</v>
      </c>
      <c r="H12" s="368"/>
      <c r="I12" s="56" t="s">
        <v>280</v>
      </c>
      <c r="J12" s="57" t="s">
        <v>281</v>
      </c>
      <c r="K12" s="56" t="s">
        <v>274</v>
      </c>
      <c r="L12" s="56" t="s">
        <v>280</v>
      </c>
      <c r="M12" s="56" t="s">
        <v>282</v>
      </c>
      <c r="N12" s="56" t="s">
        <v>270</v>
      </c>
      <c r="O12" s="5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2" customFormat="1" ht="21" customHeight="1">
      <c r="A13" s="39" t="s">
        <v>180</v>
      </c>
      <c r="B13" s="40">
        <f>C13-0.4</f>
        <v>9.6999999999999993</v>
      </c>
      <c r="C13" s="40">
        <f>D13-0.4</f>
        <v>10.1</v>
      </c>
      <c r="D13" s="41">
        <v>10.5</v>
      </c>
      <c r="E13" s="40">
        <f>D13+0.4</f>
        <v>10.9</v>
      </c>
      <c r="F13" s="40">
        <f>E13+0.4</f>
        <v>11.3</v>
      </c>
      <c r="G13" s="40">
        <f>F13+0.6</f>
        <v>11.9</v>
      </c>
      <c r="H13" s="368"/>
      <c r="I13" s="56" t="s">
        <v>270</v>
      </c>
      <c r="J13" s="56" t="s">
        <v>270</v>
      </c>
      <c r="K13" s="56" t="s">
        <v>270</v>
      </c>
      <c r="L13" s="56" t="s">
        <v>270</v>
      </c>
      <c r="M13" s="56" t="s">
        <v>270</v>
      </c>
      <c r="N13" s="56" t="s">
        <v>270</v>
      </c>
      <c r="O13" s="5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2" customFormat="1" ht="21" customHeight="1">
      <c r="A14" s="39" t="s">
        <v>181</v>
      </c>
      <c r="B14" s="40">
        <f>C14-1</f>
        <v>43</v>
      </c>
      <c r="C14" s="40">
        <f>D14-1</f>
        <v>44</v>
      </c>
      <c r="D14" s="41">
        <v>45</v>
      </c>
      <c r="E14" s="40">
        <f>D14+1</f>
        <v>46</v>
      </c>
      <c r="F14" s="40">
        <f>E14+1</f>
        <v>47</v>
      </c>
      <c r="G14" s="40">
        <f>F14+1.5</f>
        <v>48.5</v>
      </c>
      <c r="H14" s="368"/>
      <c r="I14" s="56" t="s">
        <v>270</v>
      </c>
      <c r="J14" s="56" t="s">
        <v>270</v>
      </c>
      <c r="K14" s="56" t="s">
        <v>270</v>
      </c>
      <c r="L14" s="56" t="s">
        <v>270</v>
      </c>
      <c r="M14" s="56" t="s">
        <v>270</v>
      </c>
      <c r="N14" s="56" t="s">
        <v>270</v>
      </c>
      <c r="O14" s="5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2" customFormat="1" ht="21" customHeight="1">
      <c r="A15" s="39"/>
      <c r="B15" s="40"/>
      <c r="C15" s="40"/>
      <c r="D15" s="41"/>
      <c r="E15" s="40"/>
      <c r="F15" s="40"/>
      <c r="G15" s="40"/>
      <c r="H15" s="368"/>
      <c r="I15" s="56"/>
      <c r="J15" s="56"/>
      <c r="K15" s="56"/>
      <c r="L15" s="56"/>
      <c r="M15" s="56"/>
      <c r="N15" s="56"/>
      <c r="O15" s="5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2" customFormat="1" ht="21" customHeight="1">
      <c r="A16" s="39"/>
      <c r="B16" s="40"/>
      <c r="C16" s="40"/>
      <c r="D16" s="41"/>
      <c r="E16" s="40"/>
      <c r="F16" s="40"/>
      <c r="G16" s="40"/>
      <c r="H16" s="368"/>
      <c r="I16" s="56"/>
      <c r="J16" s="56"/>
      <c r="K16" s="56"/>
      <c r="L16" s="56"/>
      <c r="M16" s="56"/>
      <c r="N16" s="56"/>
      <c r="O16" s="5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2" customFormat="1" ht="21" customHeight="1">
      <c r="A17" s="39"/>
      <c r="B17" s="40"/>
      <c r="C17" s="40"/>
      <c r="D17" s="41"/>
      <c r="E17" s="40"/>
      <c r="F17" s="40"/>
      <c r="G17" s="40"/>
      <c r="H17" s="368"/>
      <c r="I17" s="56"/>
      <c r="J17" s="56"/>
      <c r="K17" s="56"/>
      <c r="L17" s="56"/>
      <c r="M17" s="56"/>
      <c r="N17" s="56"/>
      <c r="O17" s="5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2" customFormat="1" ht="21" customHeight="1">
      <c r="A18" s="39"/>
      <c r="B18" s="40"/>
      <c r="C18" s="40"/>
      <c r="D18" s="41"/>
      <c r="E18" s="40"/>
      <c r="F18" s="40"/>
      <c r="G18" s="40"/>
      <c r="H18" s="368"/>
      <c r="I18" s="56"/>
      <c r="J18" s="56"/>
      <c r="K18" s="56"/>
      <c r="L18" s="56"/>
      <c r="M18" s="56"/>
      <c r="N18" s="56"/>
      <c r="O18" s="5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2" customFormat="1" ht="21" customHeight="1">
      <c r="A19" s="43"/>
      <c r="B19" s="44"/>
      <c r="C19" s="43"/>
      <c r="D19" s="43"/>
      <c r="E19" s="43"/>
      <c r="F19" s="43"/>
      <c r="G19" s="43"/>
      <c r="H19" s="368"/>
      <c r="I19" s="56"/>
      <c r="J19" s="56"/>
      <c r="K19" s="56"/>
      <c r="L19" s="56"/>
      <c r="M19" s="56"/>
      <c r="N19" s="56"/>
      <c r="O19" s="5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2" customFormat="1" ht="21" customHeight="1">
      <c r="A20" s="43"/>
      <c r="B20" s="44"/>
      <c r="C20" s="43"/>
      <c r="D20" s="43"/>
      <c r="E20" s="43"/>
      <c r="F20" s="43"/>
      <c r="G20" s="43"/>
      <c r="H20" s="368"/>
      <c r="I20" s="56"/>
      <c r="J20" s="56"/>
      <c r="K20" s="56"/>
      <c r="L20" s="56"/>
      <c r="M20" s="56"/>
      <c r="N20" s="56"/>
      <c r="O20" s="5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2" customFormat="1" ht="21" customHeight="1">
      <c r="A21" s="43"/>
      <c r="B21" s="44"/>
      <c r="C21" s="43"/>
      <c r="D21" s="43"/>
      <c r="E21" s="43"/>
      <c r="F21" s="43"/>
      <c r="G21" s="43"/>
      <c r="H21" s="368"/>
      <c r="I21" s="56"/>
      <c r="J21" s="56"/>
      <c r="K21" s="56"/>
      <c r="L21" s="56"/>
      <c r="M21" s="56"/>
      <c r="N21" s="56"/>
      <c r="O21" s="5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2" customFormat="1" ht="21" customHeight="1">
      <c r="A22" s="45"/>
      <c r="B22" s="46"/>
      <c r="C22" s="46"/>
      <c r="D22" s="46"/>
      <c r="E22" s="46"/>
      <c r="F22" s="46"/>
      <c r="G22" s="46"/>
      <c r="H22" s="368"/>
      <c r="I22" s="56"/>
      <c r="J22" s="56"/>
      <c r="K22" s="56"/>
      <c r="L22" s="56"/>
      <c r="M22" s="56"/>
      <c r="N22" s="56"/>
      <c r="O22" s="5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2" customFormat="1" ht="21" customHeight="1">
      <c r="A23" s="47"/>
      <c r="B23" s="48"/>
      <c r="C23" s="48"/>
      <c r="D23" s="48"/>
      <c r="E23" s="48"/>
      <c r="F23" s="48"/>
      <c r="G23" s="48"/>
      <c r="H23" s="368"/>
      <c r="I23" s="56"/>
      <c r="J23" s="56"/>
      <c r="K23" s="56"/>
      <c r="L23" s="56"/>
      <c r="M23" s="56"/>
      <c r="N23" s="56"/>
      <c r="O23" s="5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2" customFormat="1" ht="21" customHeight="1">
      <c r="A24" s="46"/>
      <c r="B24" s="46"/>
      <c r="C24" s="46"/>
      <c r="D24" s="38"/>
      <c r="E24" s="46"/>
      <c r="F24" s="46"/>
      <c r="G24" s="46"/>
      <c r="H24" s="415"/>
      <c r="I24" s="58"/>
      <c r="J24" s="58"/>
      <c r="K24" s="56"/>
      <c r="L24" s="58"/>
      <c r="M24" s="58"/>
      <c r="N24" s="56"/>
      <c r="O24" s="56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32" customFormat="1" ht="16.5">
      <c r="A25" s="49"/>
      <c r="B25" s="49"/>
      <c r="C25" s="49"/>
      <c r="D25" s="50"/>
      <c r="E25" s="49"/>
      <c r="F25" s="49"/>
      <c r="G25" s="51"/>
      <c r="O25" s="5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32" customFormat="1">
      <c r="A26" s="52" t="s">
        <v>185</v>
      </c>
      <c r="B26" s="52"/>
      <c r="C26" s="53"/>
      <c r="O26" s="5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32" customFormat="1">
      <c r="C27" s="33"/>
      <c r="I27" s="59" t="s">
        <v>186</v>
      </c>
      <c r="J27" s="60">
        <v>45104</v>
      </c>
      <c r="K27" s="59" t="s">
        <v>187</v>
      </c>
      <c r="L27" s="59" t="s">
        <v>145</v>
      </c>
      <c r="M27" s="59" t="s">
        <v>188</v>
      </c>
      <c r="O27" s="54" t="s">
        <v>148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65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I21" sqref="I21"/>
    </sheetView>
  </sheetViews>
  <sheetFormatPr defaultColWidth="9" defaultRowHeight="14.25"/>
  <cols>
    <col min="1" max="1" width="7" customWidth="1"/>
    <col min="2" max="2" width="14.75" customWidth="1"/>
    <col min="3" max="3" width="17.3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6" t="s">
        <v>283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</row>
    <row r="2" spans="1:15" s="1" customFormat="1" ht="16.5">
      <c r="A2" s="425" t="s">
        <v>284</v>
      </c>
      <c r="B2" s="426" t="s">
        <v>285</v>
      </c>
      <c r="C2" s="426" t="s">
        <v>286</v>
      </c>
      <c r="D2" s="426" t="s">
        <v>287</v>
      </c>
      <c r="E2" s="426" t="s">
        <v>288</v>
      </c>
      <c r="F2" s="426" t="s">
        <v>289</v>
      </c>
      <c r="G2" s="426" t="s">
        <v>290</v>
      </c>
      <c r="H2" s="426" t="s">
        <v>291</v>
      </c>
      <c r="I2" s="3" t="s">
        <v>292</v>
      </c>
      <c r="J2" s="3" t="s">
        <v>293</v>
      </c>
      <c r="K2" s="3" t="s">
        <v>294</v>
      </c>
      <c r="L2" s="3" t="s">
        <v>295</v>
      </c>
      <c r="M2" s="3" t="s">
        <v>296</v>
      </c>
      <c r="N2" s="426" t="s">
        <v>297</v>
      </c>
      <c r="O2" s="426" t="s">
        <v>298</v>
      </c>
    </row>
    <row r="3" spans="1:15" s="1" customFormat="1" ht="16.5">
      <c r="A3" s="425"/>
      <c r="B3" s="427"/>
      <c r="C3" s="427"/>
      <c r="D3" s="427"/>
      <c r="E3" s="427"/>
      <c r="F3" s="427"/>
      <c r="G3" s="427"/>
      <c r="H3" s="427"/>
      <c r="I3" s="3" t="s">
        <v>299</v>
      </c>
      <c r="J3" s="3" t="s">
        <v>299</v>
      </c>
      <c r="K3" s="3" t="s">
        <v>299</v>
      </c>
      <c r="L3" s="3" t="s">
        <v>299</v>
      </c>
      <c r="M3" s="3" t="s">
        <v>299</v>
      </c>
      <c r="N3" s="427"/>
      <c r="O3" s="427"/>
    </row>
    <row r="4" spans="1:15" ht="24.95" customHeight="1">
      <c r="A4" s="5">
        <v>1</v>
      </c>
      <c r="B4" s="29">
        <v>230326001</v>
      </c>
      <c r="C4" s="13" t="s">
        <v>300</v>
      </c>
      <c r="D4" s="13" t="s">
        <v>121</v>
      </c>
      <c r="E4" s="7" t="s">
        <v>62</v>
      </c>
      <c r="F4" s="11" t="s">
        <v>301</v>
      </c>
      <c r="G4" s="5" t="s">
        <v>169</v>
      </c>
      <c r="H4" s="5" t="s">
        <v>169</v>
      </c>
      <c r="I4" s="28">
        <v>3</v>
      </c>
      <c r="J4" s="28">
        <v>2</v>
      </c>
      <c r="K4" s="28">
        <v>1</v>
      </c>
      <c r="L4" s="5">
        <v>1</v>
      </c>
      <c r="M4" s="5">
        <v>0</v>
      </c>
      <c r="N4" s="5">
        <f>SUM(I4:M4)</f>
        <v>7</v>
      </c>
      <c r="O4" s="5"/>
    </row>
    <row r="5" spans="1:15" ht="24.95" customHeight="1">
      <c r="A5" s="5">
        <v>2</v>
      </c>
      <c r="B5" s="30">
        <v>230321051</v>
      </c>
      <c r="C5" s="13" t="s">
        <v>300</v>
      </c>
      <c r="D5" s="13" t="s">
        <v>122</v>
      </c>
      <c r="E5" s="7" t="s">
        <v>62</v>
      </c>
      <c r="F5" s="11" t="s">
        <v>301</v>
      </c>
      <c r="G5" s="5" t="s">
        <v>169</v>
      </c>
      <c r="H5" s="5" t="s">
        <v>169</v>
      </c>
      <c r="I5" s="28">
        <v>1</v>
      </c>
      <c r="J5" s="28">
        <v>1</v>
      </c>
      <c r="K5" s="28">
        <v>5</v>
      </c>
      <c r="L5" s="28">
        <v>0</v>
      </c>
      <c r="M5" s="5">
        <v>0</v>
      </c>
      <c r="N5" s="5">
        <f>SUM(I5:M5)</f>
        <v>7</v>
      </c>
      <c r="O5" s="5"/>
    </row>
    <row r="6" spans="1:15" ht="24.95" customHeight="1">
      <c r="A6" s="5">
        <v>3</v>
      </c>
      <c r="B6" s="29">
        <v>230321048</v>
      </c>
      <c r="C6" s="13" t="s">
        <v>300</v>
      </c>
      <c r="D6" s="13" t="s">
        <v>124</v>
      </c>
      <c r="E6" s="7" t="s">
        <v>62</v>
      </c>
      <c r="F6" s="11" t="s">
        <v>301</v>
      </c>
      <c r="G6" s="5" t="s">
        <v>169</v>
      </c>
      <c r="H6" s="5" t="s">
        <v>169</v>
      </c>
      <c r="I6" s="28">
        <v>1</v>
      </c>
      <c r="J6" s="28">
        <v>3</v>
      </c>
      <c r="K6" s="28">
        <v>1</v>
      </c>
      <c r="L6" s="28">
        <v>0</v>
      </c>
      <c r="M6" s="5">
        <v>0</v>
      </c>
      <c r="N6" s="5">
        <f>SUM(I6:M6)</f>
        <v>5</v>
      </c>
      <c r="O6" s="5"/>
    </row>
    <row r="7" spans="1:15" ht="24.95" customHeight="1">
      <c r="A7" s="5">
        <v>4</v>
      </c>
      <c r="B7" s="30" t="s">
        <v>302</v>
      </c>
      <c r="C7" s="13" t="s">
        <v>300</v>
      </c>
      <c r="D7" s="13" t="s">
        <v>303</v>
      </c>
      <c r="E7" s="7" t="s">
        <v>62</v>
      </c>
      <c r="F7" s="11" t="s">
        <v>301</v>
      </c>
      <c r="G7" s="5" t="s">
        <v>169</v>
      </c>
      <c r="H7" s="5" t="s">
        <v>169</v>
      </c>
      <c r="I7" s="28">
        <v>1</v>
      </c>
      <c r="J7" s="28">
        <v>1</v>
      </c>
      <c r="K7" s="28">
        <v>2</v>
      </c>
      <c r="L7" s="5">
        <v>1</v>
      </c>
      <c r="M7" s="5">
        <v>0</v>
      </c>
      <c r="N7" s="5">
        <f>SUM(I7:M7)</f>
        <v>5</v>
      </c>
      <c r="O7" s="6"/>
    </row>
    <row r="8" spans="1:15" s="2" customFormat="1" ht="26.1" customHeight="1">
      <c r="A8" s="417" t="s">
        <v>304</v>
      </c>
      <c r="B8" s="418"/>
      <c r="C8" s="418"/>
      <c r="D8" s="419"/>
      <c r="E8" s="420"/>
      <c r="F8" s="421"/>
      <c r="G8" s="421"/>
      <c r="H8" s="421"/>
      <c r="I8" s="422"/>
      <c r="J8" s="417" t="s">
        <v>305</v>
      </c>
      <c r="K8" s="418"/>
      <c r="L8" s="418"/>
      <c r="M8" s="419"/>
      <c r="N8" s="31"/>
      <c r="O8" s="16"/>
    </row>
    <row r="9" spans="1:15" ht="44.1" customHeight="1">
      <c r="A9" s="423" t="s">
        <v>306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5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2023-07-05T03:01:07Z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