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BL92586\6-19尾期\"/>
    </mc:Choice>
  </mc:AlternateContent>
  <xr:revisionPtr revIDLastSave="0" documentId="13_ncr:1_{D4E34BDC-6245-4C56-B516-CDAF0EC83798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D13" i="6"/>
  <c r="E13" i="6"/>
  <c r="F13" i="6"/>
  <c r="B13" i="6"/>
  <c r="D12" i="6"/>
  <c r="E12" i="6"/>
  <c r="F12" i="6"/>
  <c r="B12" i="6"/>
  <c r="D11" i="6"/>
  <c r="E11" i="6"/>
  <c r="F11" i="6"/>
  <c r="B11" i="6"/>
  <c r="D10" i="6"/>
  <c r="E10" i="6"/>
  <c r="F10" i="6"/>
  <c r="B10" i="6"/>
  <c r="D9" i="6"/>
  <c r="E9" i="6"/>
  <c r="F9" i="6"/>
  <c r="B9" i="6"/>
  <c r="D8" i="6"/>
  <c r="E8" i="6"/>
  <c r="F8" i="6"/>
  <c r="B8" i="6"/>
  <c r="D7" i="6"/>
  <c r="E7" i="6"/>
  <c r="F7" i="6"/>
  <c r="B7" i="6"/>
  <c r="D6" i="6"/>
  <c r="E6" i="6"/>
  <c r="F6" i="6"/>
  <c r="B6" i="6"/>
  <c r="D17" i="14"/>
  <c r="E17" i="14"/>
  <c r="F17" i="14"/>
  <c r="B17" i="14"/>
  <c r="D16" i="14"/>
  <c r="E16" i="14"/>
  <c r="F16" i="14"/>
  <c r="B16" i="14"/>
  <c r="D15" i="14"/>
  <c r="E15" i="14"/>
  <c r="F15" i="14"/>
  <c r="B15" i="14"/>
  <c r="D14" i="14"/>
  <c r="E14" i="14"/>
  <c r="F14" i="14"/>
  <c r="B14" i="14"/>
  <c r="D13" i="14"/>
  <c r="E13" i="14"/>
  <c r="F13" i="14"/>
  <c r="B13" i="14"/>
  <c r="D12" i="14"/>
  <c r="E12" i="14"/>
  <c r="F12" i="14"/>
  <c r="B12" i="14"/>
  <c r="D11" i="14"/>
  <c r="E11" i="14"/>
  <c r="F11" i="14"/>
  <c r="B11" i="14"/>
  <c r="D10" i="14"/>
  <c r="E10" i="14"/>
  <c r="F10" i="14"/>
  <c r="B10" i="14"/>
  <c r="D9" i="14"/>
  <c r="E9" i="14"/>
  <c r="F9" i="14"/>
  <c r="B9" i="14"/>
  <c r="D8" i="14"/>
  <c r="E8" i="14"/>
  <c r="F8" i="14"/>
  <c r="B8" i="14"/>
  <c r="D7" i="14"/>
  <c r="E7" i="14"/>
  <c r="F7" i="14"/>
  <c r="B7" i="14"/>
  <c r="D6" i="14"/>
  <c r="E6" i="14"/>
  <c r="F6" i="14"/>
  <c r="B6" i="14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<sst xmlns="http://schemas.openxmlformats.org/spreadsheetml/2006/main" count="866" uniqueCount="343">
  <si>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</si>
  <si>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</si>
  <si>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</si>
  <si>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</si>
  <si>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</si>
  <si>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</si>
  <si>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</si>
  <si>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</si>
  <si>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</si>
  <si>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</si>
  <si>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</si>
  <si>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</si>
  <si>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</si>
  <si>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</si>
  <si>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</si>
  <si>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</si>
  <si>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</si>
  <si>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</si>
  <si>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</si>
  <si>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</si>
  <si>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</si>
  <si>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</si>
  <si>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</si>
  <si>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</si>
  <si>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</si>
  <si>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</si>
  <si>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</si>
  <si>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</si>
  <si>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</si>
  <si>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</si>
  <si>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</si>
  <si>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</si>
  <si>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</si>
  <si>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</si>
  <si>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</si>
  <si>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</si>
  <si>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</si>
  <si>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</si>
  <si>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</si>
  <si>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</si>
  <si>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</si>
  <si>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</si>
  <si>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</si>
  <si>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</si>
  <si>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</si>
  <si>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</si>
  <si>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</si>
  <si>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</si>
  <si>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</si>
  <si>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</si>
  <si>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</si>
  <si>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</si>
  <si>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</si>
  <si>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</si>
  <si>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</si>
  <si>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</si>
  <si>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</si>
  <si>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</si>
  <si>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</si>
  <si>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</si>
  <si>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</si>
  <si>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</si>
  <si>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</si>
  <si>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TAMMBL92586</t>
  </si>
  <si>
    <t>合同交期</t>
  </si>
  <si>
    <t>6-21.7-22.8-10.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</si>
  <si>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</si>
  <si>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</si>
  <si>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</si>
  <si>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</si>
  <si>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</si>
  <si>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</si>
  <si>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</si>
  <si>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</si>
  <si>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</si>
  <si>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</si>
  <si>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</si>
  <si>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</si>
  <si>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</si>
  <si>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</si>
  <si>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</si>
  <si>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</si>
  <si>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</si>
  <si>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</si>
  <si>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</si>
  <si>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</si>
  <si>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</si>
  <si>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</si>
  <si>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</si>
  <si>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</si>
  <si>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</si>
  <si>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</si>
  <si>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</si>
  <si>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</si>
  <si>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</si>
  <si>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</si>
  <si>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</si>
  <si>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</si>
  <si>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</si>
  <si>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</si>
  <si>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</si>
  <si>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</si>
  <si>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</si>
  <si>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</si>
  <si>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</si>
  <si>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</si>
  <si>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</si>
  <si>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</si>
  <si>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</si>
  <si>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</si>
  <si>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</si>
  <si>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</si>
  <si>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</si>
  <si>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</si>
  <si>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</si>
  <si>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</si>
  <si>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</si>
  <si>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</si>
  <si>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</si>
  <si>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</si>
  <si>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</si>
  <si>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</si>
  <si>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黑色XXL/4件。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</si>
  <si>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</si>
  <si>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</si>
  <si>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</si>
  <si>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</si>
  <si>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</si>
  <si>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</si>
  <si>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</si>
  <si>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</si>
  <si>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</si>
  <si>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</si>
  <si>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</si>
  <si>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</si>
  <si>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</si>
  <si>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</si>
  <si>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</si>
  <si>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</si>
  <si>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</si>
  <si>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</si>
  <si>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</si>
  <si>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</si>
  <si>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</si>
  <si>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</si>
  <si>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</si>
  <si>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男式旅行裤</t>
  </si>
  <si>
    <t>部位名称</t>
  </si>
  <si>
    <t>指示规格  FINAL SPEC</t>
  </si>
  <si>
    <t>样品规格  SAMPLE SPEC</t>
  </si>
  <si>
    <t>黑色洗前2XL</t>
  </si>
  <si>
    <t>号型</t>
  </si>
  <si>
    <t>155/74B</t>
  </si>
  <si>
    <t>160/78B</t>
  </si>
  <si>
    <t>165/82B</t>
  </si>
  <si>
    <t>170/86B</t>
  </si>
  <si>
    <t>175/90B</t>
  </si>
  <si>
    <t>裤外侧长</t>
  </si>
  <si>
    <t>+1.8</t>
  </si>
  <si>
    <t>内裆长</t>
  </si>
  <si>
    <t>腰围（平量）</t>
  </si>
  <si>
    <t>-1.5</t>
  </si>
  <si>
    <t>腰围（拉量）</t>
  </si>
  <si>
    <t>腰绳长</t>
  </si>
  <si>
    <t>-1</t>
  </si>
  <si>
    <t>臀围</t>
  </si>
  <si>
    <t>0</t>
  </si>
  <si>
    <t>腿围/2</t>
  </si>
  <si>
    <t>膝围/2</t>
  </si>
  <si>
    <t>+0.5</t>
  </si>
  <si>
    <t>脚口/2（长裤）</t>
  </si>
  <si>
    <t>前裆长 含腰</t>
  </si>
  <si>
    <t>+0.8</t>
  </si>
  <si>
    <t>后裆长 含腰</t>
  </si>
  <si>
    <t>前门襟长（不含腰）</t>
  </si>
  <si>
    <t xml:space="preserve">     初期请洗测2-3件，有问题的另加测量数量。</t>
  </si>
  <si>
    <t>验货时间：2023-6-6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</si>
  <si>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</si>
  <si>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</si>
  <si>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</si>
  <si>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</si>
  <si>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</si>
  <si>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</si>
  <si>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</si>
  <si>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</si>
  <si>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</si>
  <si>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</si>
  <si>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</si>
  <si>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</si>
  <si>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</si>
  <si>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1.接线。</t>
  </si>
  <si>
    <t>2.拉链弓。</t>
  </si>
  <si>
    <t>【整改的严重缺陷及整改复核时间】</t>
  </si>
  <si>
    <t>【整改结果】</t>
  </si>
  <si>
    <t>黑色</t>
  </si>
  <si>
    <t>+1.5</t>
  </si>
  <si>
    <t>+1.2</t>
  </si>
  <si>
    <t>-0.6</t>
  </si>
  <si>
    <t>-1.2</t>
  </si>
  <si>
    <t>-1.1</t>
  </si>
  <si>
    <t>-0.5</t>
  </si>
  <si>
    <t>+0.</t>
  </si>
  <si>
    <t>+0.6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</si>
  <si>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</si>
  <si>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</si>
  <si>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</si>
  <si>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</si>
  <si>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</si>
  <si>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</si>
  <si>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</si>
  <si>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</si>
  <si>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</si>
  <si>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</si>
  <si>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</si>
  <si>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</si>
  <si>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</si>
  <si>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</si>
  <si>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</si>
  <si>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</si>
  <si>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</si>
  <si>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</si>
  <si>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</si>
  <si>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</si>
  <si>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</si>
  <si>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</si>
  <si>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</si>
  <si>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</si>
  <si>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</si>
  <si>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</si>
  <si>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</si>
  <si>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</si>
  <si>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</si>
  <si>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</si>
  <si>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</si>
  <si>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</si>
  <si>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</si>
  <si>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</si>
  <si>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</si>
  <si>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</si>
  <si>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</si>
  <si>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</si>
  <si>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</si>
  <si>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1.接线，</t>
  </si>
  <si>
    <t>2.线毛，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</si>
  <si>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</si>
  <si>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</si>
  <si>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</si>
  <si>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</si>
  <si>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</si>
  <si>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</si>
  <si>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</si>
  <si>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</si>
  <si>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</si>
  <si>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</si>
  <si>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</si>
  <si>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</si>
  <si>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</si>
  <si>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</si>
  <si>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</si>
  <si>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</si>
  <si>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</si>
  <si>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</si>
  <si>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</si>
  <si>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</si>
  <si>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</si>
  <si>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</si>
  <si>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</si>
  <si>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</si>
  <si>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</si>
  <si>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</si>
  <si>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</si>
  <si>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</si>
  <si>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</si>
  <si>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</si>
  <si>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</si>
  <si>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</si>
  <si>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</si>
  <si>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</si>
  <si>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</si>
  <si>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</si>
  <si>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</si>
  <si>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</si>
  <si>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</si>
  <si>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</si>
  <si>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</si>
  <si>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</si>
  <si>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</si>
  <si>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</si>
  <si>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</si>
  <si>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</si>
  <si>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</si>
  <si>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</si>
  <si>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</si>
  <si>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</si>
  <si>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</si>
  <si>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</si>
  <si>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</si>
  <si>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</si>
  <si>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</si>
  <si>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</si>
  <si>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</si>
  <si>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</si>
  <si>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</si>
  <si>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</si>
  <si>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</si>
  <si>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</si>
  <si>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</si>
  <si>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</si>
  <si>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</si>
  <si>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</si>
  <si>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</si>
  <si>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</si>
  <si>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</si>
  <si>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</si>
  <si>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</si>
  <si>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</si>
  <si>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</si>
  <si>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</si>
  <si>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</si>
  <si>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</si>
  <si>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</si>
  <si>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</si>
  <si>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</si>
  <si>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</si>
  <si>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</si>
  <si>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</si>
  <si>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</si>
  <si>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</si>
  <si>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</si>
  <si>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</si>
  <si>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</si>
  <si>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</si>
  <si>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</si>
  <si>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</si>
  <si>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</si>
  <si>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</si>
  <si>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</si>
  <si>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</si>
  <si>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</si>
  <si>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</si>
  <si>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</si>
  <si>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</si>
  <si>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+2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</si>
</sst>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6" fillId="0" borderId="0"/>
    <xf numFmtId="0" fontId="36" fillId="0" borderId="0">
      <alignment vertical="center"/>
    </xf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  <xf numFmtId="0" fontId="38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14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14" applyFont="1" applyFill="1" applyBorder="1" applyAlignment="1">
      <alignment horizontal="center" vertical="center"/>
    </xf>
    <xf numFmtId="0" fontId="0" fillId="4" borderId="2" xfId="8" applyFont="1" applyFill="1" applyBorder="1">
      <alignment vertical="center"/>
    </xf>
    <xf numFmtId="0" fontId="0" fillId="4" borderId="0" xfId="8" applyFont="1" applyFill="1">
      <alignment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0" fontId="18" fillId="0" borderId="0" xfId="5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25" xfId="5" applyFont="1" applyBorder="1" applyAlignment="1">
      <alignment horizontal="center" vertical="center"/>
    </xf>
    <xf numFmtId="0" fontId="22" fillId="0" borderId="25" xfId="5" applyFont="1" applyBorder="1">
      <alignment vertical="center"/>
    </xf>
    <xf numFmtId="0" fontId="20" fillId="0" borderId="25" xfId="5" applyFont="1" applyBorder="1">
      <alignment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0" fillId="0" borderId="28" xfId="5" applyFont="1" applyBorder="1">
      <alignment vertical="center"/>
    </xf>
    <xf numFmtId="0" fontId="20" fillId="0" borderId="26" xfId="5" applyFont="1" applyBorder="1">
      <alignment vertical="center"/>
    </xf>
    <xf numFmtId="0" fontId="20" fillId="0" borderId="28" xfId="5" applyFont="1" applyBorder="1" applyAlignment="1">
      <alignment horizontal="left" vertical="center"/>
    </xf>
    <xf numFmtId="0" fontId="21" fillId="0" borderId="26" xfId="5" applyFont="1" applyBorder="1" applyAlignment="1">
      <alignment horizontal="right" vertical="center"/>
    </xf>
    <xf numFmtId="0" fontId="20" fillId="0" borderId="26" xfId="5" applyFont="1" applyBorder="1" applyAlignment="1">
      <alignment horizontal="left" vertical="center"/>
    </xf>
    <xf numFmtId="0" fontId="21" fillId="0" borderId="26" xfId="5" applyFont="1" applyBorder="1" applyAlignment="1">
      <alignment horizontal="center" vertical="center"/>
    </xf>
    <xf numFmtId="0" fontId="20" fillId="0" borderId="31" xfId="5" applyFont="1" applyBorder="1">
      <alignment vertical="center"/>
    </xf>
    <xf numFmtId="0" fontId="20" fillId="0" borderId="32" xfId="5" applyFont="1" applyBorder="1">
      <alignment vertical="center"/>
    </xf>
    <xf numFmtId="0" fontId="22" fillId="0" borderId="32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4" xfId="5" applyFont="1" applyBorder="1">
      <alignment vertical="center"/>
    </xf>
    <xf numFmtId="0" fontId="22" fillId="0" borderId="26" xfId="5" applyFont="1" applyBorder="1" applyAlignment="1">
      <alignment horizontal="left" vertical="center"/>
    </xf>
    <xf numFmtId="0" fontId="22" fillId="0" borderId="26" xfId="5" applyFont="1" applyBorder="1">
      <alignment vertical="center"/>
    </xf>
    <xf numFmtId="0" fontId="20" fillId="0" borderId="25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58" fontId="22" fillId="0" borderId="32" xfId="5" applyNumberFormat="1" applyFont="1" applyBorder="1">
      <alignment vertical="center"/>
    </xf>
    <xf numFmtId="0" fontId="22" fillId="0" borderId="2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28" xfId="5" applyFont="1" applyBorder="1" applyAlignment="1">
      <alignment horizontal="left" vertical="center"/>
    </xf>
    <xf numFmtId="0" fontId="23" fillId="0" borderId="28" xfId="5" applyFont="1" applyBorder="1">
      <alignment vertical="center"/>
    </xf>
    <xf numFmtId="0" fontId="21" fillId="0" borderId="26" xfId="5" applyFont="1" applyBorder="1">
      <alignment vertical="center"/>
    </xf>
    <xf numFmtId="0" fontId="21" fillId="0" borderId="27" xfId="5" applyFont="1" applyBorder="1">
      <alignment vertical="center"/>
    </xf>
    <xf numFmtId="0" fontId="23" fillId="0" borderId="26" xfId="5" applyFont="1" applyBorder="1">
      <alignment vertical="center"/>
    </xf>
    <xf numFmtId="0" fontId="23" fillId="0" borderId="28" xfId="5" applyFont="1" applyBorder="1" applyAlignment="1">
      <alignment horizontal="center" vertical="center"/>
    </xf>
    <xf numFmtId="0" fontId="18" fillId="0" borderId="26" xfId="5" applyBorder="1">
      <alignment vertical="center"/>
    </xf>
    <xf numFmtId="0" fontId="21" fillId="0" borderId="28" xfId="5" applyFont="1" applyBorder="1" applyAlignment="1">
      <alignment horizontal="left" vertical="center"/>
    </xf>
    <xf numFmtId="0" fontId="26" fillId="0" borderId="31" xfId="5" applyFont="1" applyBorder="1">
      <alignment vertical="center"/>
    </xf>
    <xf numFmtId="0" fontId="23" fillId="0" borderId="24" xfId="5" applyFont="1" applyBorder="1">
      <alignment vertical="center"/>
    </xf>
    <xf numFmtId="0" fontId="18" fillId="0" borderId="25" xfId="5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18" fillId="0" borderId="25" xfId="5" applyBorder="1">
      <alignment vertical="center"/>
    </xf>
    <xf numFmtId="0" fontId="23" fillId="0" borderId="25" xfId="5" applyFont="1" applyBorder="1">
      <alignment vertical="center"/>
    </xf>
    <xf numFmtId="0" fontId="18" fillId="0" borderId="26" xfId="5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49" xfId="5" applyFont="1" applyBorder="1">
      <alignment vertical="center"/>
    </xf>
    <xf numFmtId="58" fontId="18" fillId="0" borderId="49" xfId="5" applyNumberFormat="1" applyBorder="1">
      <alignment vertical="center"/>
    </xf>
    <xf numFmtId="58" fontId="24" fillId="0" borderId="49" xfId="5" applyNumberFormat="1" applyFont="1" applyBorder="1">
      <alignment vertical="center"/>
    </xf>
    <xf numFmtId="0" fontId="21" fillId="0" borderId="42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12" fillId="4" borderId="2" xfId="6" applyFont="1" applyFill="1" applyBorder="1" applyAlignment="1">
      <alignment horizontal="center" vertical="center"/>
    </xf>
    <xf numFmtId="178" fontId="27" fillId="0" borderId="2" xfId="5" applyNumberFormat="1" applyFont="1" applyBorder="1" applyAlignment="1">
      <alignment horizontal="center"/>
    </xf>
    <xf numFmtId="49" fontId="12" fillId="4" borderId="2" xfId="8" applyNumberFormat="1" applyFont="1" applyFill="1" applyBorder="1" applyAlignment="1">
      <alignment horizontal="center" vertical="center"/>
    </xf>
    <xf numFmtId="49" fontId="13" fillId="4" borderId="2" xfId="8" applyNumberFormat="1" applyFont="1" applyFill="1" applyBorder="1" applyAlignment="1">
      <alignment horizontal="center" vertical="center"/>
    </xf>
    <xf numFmtId="0" fontId="13" fillId="4" borderId="0" xfId="6" applyFont="1" applyFill="1"/>
    <xf numFmtId="14" fontId="13" fillId="4" borderId="0" xfId="6" applyNumberFormat="1" applyFont="1" applyFill="1"/>
    <xf numFmtId="0" fontId="23" fillId="0" borderId="51" xfId="5" applyFont="1" applyBorder="1">
      <alignment vertical="center"/>
    </xf>
    <xf numFmtId="0" fontId="18" fillId="0" borderId="52" xfId="5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18" fillId="0" borderId="52" xfId="5" applyBorder="1">
      <alignment vertical="center"/>
    </xf>
    <xf numFmtId="0" fontId="23" fillId="0" borderId="52" xfId="5" applyFont="1" applyBorder="1">
      <alignment vertical="center"/>
    </xf>
    <xf numFmtId="0" fontId="23" fillId="0" borderId="51" xfId="5" applyFont="1" applyBorder="1" applyAlignment="1">
      <alignment horizontal="center" vertical="center"/>
    </xf>
    <xf numFmtId="0" fontId="21" fillId="0" borderId="52" xfId="5" applyFont="1" applyBorder="1" applyAlignment="1">
      <alignment horizontal="center" vertical="center"/>
    </xf>
    <xf numFmtId="0" fontId="23" fillId="0" borderId="52" xfId="5" applyFont="1" applyBorder="1" applyAlignment="1">
      <alignment horizontal="center" vertical="center"/>
    </xf>
    <xf numFmtId="0" fontId="18" fillId="0" borderId="52" xfId="5" applyBorder="1" applyAlignment="1">
      <alignment horizontal="center" vertical="center"/>
    </xf>
    <xf numFmtId="0" fontId="18" fillId="0" borderId="26" xfId="5" applyBorder="1" applyAlignment="1">
      <alignment horizontal="center" vertical="center"/>
    </xf>
    <xf numFmtId="0" fontId="29" fillId="0" borderId="60" xfId="5" applyFont="1" applyBorder="1" applyAlignment="1">
      <alignment horizontal="left" vertical="center" wrapText="1"/>
    </xf>
    <xf numFmtId="9" fontId="21" fillId="0" borderId="26" xfId="5" applyNumberFormat="1" applyFont="1" applyBorder="1" applyAlignment="1">
      <alignment horizontal="center" vertical="center"/>
    </xf>
    <xf numFmtId="0" fontId="24" fillId="0" borderId="46" xfId="5" applyFont="1" applyBorder="1">
      <alignment vertical="center"/>
    </xf>
    <xf numFmtId="0" fontId="24" fillId="0" borderId="47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7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6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27" xfId="5" applyFont="1" applyBorder="1" applyAlignment="1">
      <alignment horizontal="left" vertical="center" wrapText="1"/>
    </xf>
    <xf numFmtId="0" fontId="30" fillId="0" borderId="27" xfId="5" applyFont="1" applyBorder="1" applyAlignment="1">
      <alignment horizontal="left" vertical="center"/>
    </xf>
    <xf numFmtId="0" fontId="32" fillId="0" borderId="70" xfId="0" applyFont="1" applyBorder="1"/>
    <xf numFmtId="0" fontId="32" fillId="0" borderId="2" xfId="0" applyFont="1" applyBorder="1"/>
    <xf numFmtId="0" fontId="32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8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8" fillId="0" borderId="23" xfId="5" applyFont="1" applyBorder="1" applyAlignment="1">
      <alignment horizontal="center" vertical="top"/>
    </xf>
    <xf numFmtId="0" fontId="21" fillId="0" borderId="47" xfId="5" applyFont="1" applyBorder="1" applyAlignment="1">
      <alignment horizontal="center" vertical="center"/>
    </xf>
    <xf numFmtId="0" fontId="24" fillId="0" borderId="47" xfId="5" applyFont="1" applyBorder="1" applyAlignment="1">
      <alignment horizontal="center" vertical="center"/>
    </xf>
    <xf numFmtId="0" fontId="18" fillId="0" borderId="47" xfId="5" applyBorder="1" applyAlignment="1">
      <alignment horizontal="center" vertical="center"/>
    </xf>
    <xf numFmtId="0" fontId="18" fillId="0" borderId="53" xfId="5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42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14" fontId="21" fillId="0" borderId="26" xfId="5" applyNumberFormat="1" applyFont="1" applyBorder="1" applyAlignment="1">
      <alignment horizontal="center" vertical="center"/>
    </xf>
    <xf numFmtId="14" fontId="21" fillId="0" borderId="27" xfId="5" applyNumberFormat="1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32" xfId="5" applyFont="1" applyBorder="1" applyAlignment="1">
      <alignment horizontal="center" vertical="center"/>
    </xf>
    <xf numFmtId="0" fontId="21" fillId="0" borderId="43" xfId="5" applyFont="1" applyBorder="1" applyAlignment="1">
      <alignment horizontal="center" vertical="center"/>
    </xf>
    <xf numFmtId="0" fontId="23" fillId="0" borderId="31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14" fontId="21" fillId="0" borderId="32" xfId="5" applyNumberFormat="1" applyFont="1" applyBorder="1" applyAlignment="1">
      <alignment horizontal="center" vertical="center"/>
    </xf>
    <xf numFmtId="14" fontId="21" fillId="0" borderId="43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4" fillId="0" borderId="55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 wrapText="1"/>
    </xf>
    <xf numFmtId="0" fontId="23" fillId="0" borderId="40" xfId="5" applyFont="1" applyBorder="1" applyAlignment="1">
      <alignment horizontal="left" vertical="center" wrapText="1"/>
    </xf>
    <xf numFmtId="0" fontId="23" fillId="0" borderId="45" xfId="5" applyFont="1" applyBorder="1" applyAlignment="1">
      <alignment horizontal="left" vertical="center" wrapText="1"/>
    </xf>
    <xf numFmtId="0" fontId="23" fillId="0" borderId="51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3" fillId="0" borderId="56" xfId="5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9" fontId="21" fillId="0" borderId="38" xfId="5" applyNumberFormat="1" applyFont="1" applyBorder="1" applyAlignment="1">
      <alignment horizontal="left" vertical="center"/>
    </xf>
    <xf numFmtId="9" fontId="21" fillId="0" borderId="34" xfId="5" applyNumberFormat="1" applyFont="1" applyBorder="1" applyAlignment="1">
      <alignment horizontal="left" vertical="center"/>
    </xf>
    <xf numFmtId="9" fontId="21" fillId="0" borderId="44" xfId="5" applyNumberFormat="1" applyFont="1" applyBorder="1" applyAlignment="1">
      <alignment horizontal="left" vertical="center"/>
    </xf>
    <xf numFmtId="9" fontId="21" fillId="0" borderId="39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45" xfId="5" applyNumberFormat="1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0" fillId="0" borderId="56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7" fillId="0" borderId="49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57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58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12" fillId="4" borderId="10" xfId="6" applyFont="1" applyFill="1" applyBorder="1" applyAlignment="1">
      <alignment horizontal="center"/>
    </xf>
    <xf numFmtId="0" fontId="25" fillId="0" borderId="23" xfId="5" applyFont="1" applyBorder="1" applyAlignment="1">
      <alignment horizontal="center" vertical="top"/>
    </xf>
    <xf numFmtId="0" fontId="23" fillId="0" borderId="28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26" xfId="5" applyFont="1" applyBorder="1" applyAlignment="1">
      <alignment horizontal="center" vertical="center"/>
    </xf>
    <xf numFmtId="0" fontId="20" fillId="0" borderId="27" xfId="5" applyFont="1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0" fillId="0" borderId="27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4" fillId="0" borderId="56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9" fillId="0" borderId="23" xfId="5" applyFont="1" applyBorder="1" applyAlignment="1">
      <alignment horizontal="center" vertical="top"/>
    </xf>
    <xf numFmtId="0" fontId="21" fillId="0" borderId="25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58" fontId="22" fillId="0" borderId="26" xfId="5" applyNumberFormat="1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1" fillId="0" borderId="32" xfId="5" applyFont="1" applyBorder="1" applyAlignment="1">
      <alignment horizontal="right" vertical="center"/>
    </xf>
    <xf numFmtId="0" fontId="20" fillId="0" borderId="32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29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28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 wrapText="1"/>
    </xf>
    <xf numFmtId="0" fontId="22" fillId="0" borderId="26" xfId="5" applyFont="1" applyBorder="1" applyAlignment="1">
      <alignment horizontal="left" vertical="center" wrapText="1"/>
    </xf>
    <xf numFmtId="0" fontId="22" fillId="0" borderId="27" xfId="5" applyFont="1" applyBorder="1" applyAlignment="1">
      <alignment horizontal="left" vertical="center" wrapText="1"/>
    </xf>
    <xf numFmtId="0" fontId="18" fillId="0" borderId="32" xfId="5" applyBorder="1" applyAlignment="1">
      <alignment horizontal="center" vertical="center"/>
    </xf>
    <xf numFmtId="0" fontId="18" fillId="0" borderId="43" xfId="5" applyBorder="1" applyAlignment="1">
      <alignment horizontal="center" vertical="center"/>
    </xf>
    <xf numFmtId="0" fontId="20" fillId="0" borderId="37" xfId="5" applyFont="1" applyBorder="1" applyAlignment="1">
      <alignment horizontal="center" vertical="center"/>
    </xf>
    <xf numFmtId="0" fontId="20" fillId="0" borderId="38" xfId="5" applyFont="1" applyBorder="1" applyAlignment="1">
      <alignment horizontal="left" vertical="center"/>
    </xf>
    <xf numFmtId="0" fontId="18" fillId="0" borderId="36" xfId="5" applyBorder="1" applyAlignment="1">
      <alignment horizontal="left" vertical="center"/>
    </xf>
    <xf numFmtId="0" fontId="18" fillId="0" borderId="35" xfId="5" applyBorder="1" applyAlignment="1">
      <alignment horizontal="left" vertical="center"/>
    </xf>
    <xf numFmtId="0" fontId="18" fillId="0" borderId="30" xfId="5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2" fillId="0" borderId="32" xfId="5" applyFont="1" applyBorder="1" applyAlignment="1">
      <alignment horizontal="center" vertical="center"/>
    </xf>
    <xf numFmtId="0" fontId="20" fillId="0" borderId="32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42" fillId="0" borderId="2" xfId="9" applyNumberFormat="1" applyFont="1" applyBorder="1" applyAlignment="1">
      <alignment horizont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419100</xdr:colOff>
      <xdr:row>6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3" customWidth="1"/>
    <col min="3" max="3" width="10.125" customWidth="1"/>
  </cols>
  <sheetData>
    <row r="1" spans="1:2" ht="21" customHeight="1">
      <c r="A1" s="154"/>
      <c r="B1" s="155" t="s">
        <v>0</v>
      </c>
    </row>
    <row r="2" spans="1:2">
      <c r="A2" s="5">
        <v>1</v>
      </c>
      <c r="B2" s="156" t="s">
        <v>1</v>
      </c>
    </row>
    <row r="3" spans="1:2">
      <c r="A3" s="5">
        <v>2</v>
      </c>
      <c r="B3" s="156" t="s">
        <v>2</v>
      </c>
    </row>
    <row r="4" spans="1:2">
      <c r="A4" s="5">
        <v>3</v>
      </c>
      <c r="B4" s="156" t="s">
        <v>3</v>
      </c>
    </row>
    <row r="5" spans="1:2">
      <c r="A5" s="5">
        <v>4</v>
      </c>
      <c r="B5" s="156" t="s">
        <v>4</v>
      </c>
    </row>
    <row r="6" spans="1:2">
      <c r="A6" s="5">
        <v>5</v>
      </c>
      <c r="B6" s="156" t="s">
        <v>5</v>
      </c>
    </row>
    <row r="7" spans="1:2">
      <c r="A7" s="5">
        <v>6</v>
      </c>
      <c r="B7" s="156" t="s">
        <v>6</v>
      </c>
    </row>
    <row r="8" spans="1:2" s="152" customFormat="1" ht="15" customHeight="1">
      <c r="A8" s="157">
        <v>7</v>
      </c>
      <c r="B8" s="158" t="s">
        <v>7</v>
      </c>
    </row>
    <row r="9" spans="1:2" ht="18.95" customHeight="1">
      <c r="A9" s="154"/>
      <c r="B9" s="159" t="s">
        <v>8</v>
      </c>
    </row>
    <row r="10" spans="1:2" ht="15.95" customHeight="1">
      <c r="A10" s="5">
        <v>1</v>
      </c>
      <c r="B10" s="160" t="s">
        <v>9</v>
      </c>
    </row>
    <row r="11" spans="1:2">
      <c r="A11" s="5">
        <v>2</v>
      </c>
      <c r="B11" s="156" t="s">
        <v>10</v>
      </c>
    </row>
    <row r="12" spans="1:2">
      <c r="A12" s="5">
        <v>3</v>
      </c>
      <c r="B12" s="161" t="s">
        <v>11</v>
      </c>
    </row>
    <row r="13" spans="1:2">
      <c r="A13" s="5">
        <v>4</v>
      </c>
      <c r="B13" s="161" t="s">
        <v>12</v>
      </c>
    </row>
    <row r="14" spans="1:2">
      <c r="A14" s="5">
        <v>5</v>
      </c>
      <c r="B14" s="161" t="s">
        <v>13</v>
      </c>
    </row>
    <row r="15" spans="1:2">
      <c r="A15" s="5">
        <v>6</v>
      </c>
      <c r="B15" s="161" t="s">
        <v>14</v>
      </c>
    </row>
    <row r="16" spans="1:2">
      <c r="A16" s="5">
        <v>7</v>
      </c>
      <c r="B16" s="161" t="s">
        <v>15</v>
      </c>
    </row>
    <row r="17" spans="1:2">
      <c r="A17" s="5">
        <v>8</v>
      </c>
      <c r="B17" s="161" t="s">
        <v>16</v>
      </c>
    </row>
    <row r="18" spans="1:2">
      <c r="A18" s="5">
        <v>9</v>
      </c>
      <c r="B18" s="156" t="s">
        <v>17</v>
      </c>
    </row>
    <row r="19" spans="1:2">
      <c r="A19" s="5"/>
      <c r="B19" s="156"/>
    </row>
    <row r="20" spans="1:2" ht="20.25">
      <c r="A20" s="154"/>
      <c r="B20" s="155" t="s">
        <v>18</v>
      </c>
    </row>
    <row r="21" spans="1:2">
      <c r="A21" s="5">
        <v>1</v>
      </c>
      <c r="B21" s="156" t="s">
        <v>19</v>
      </c>
    </row>
    <row r="22" spans="1:2">
      <c r="A22" s="5">
        <v>2</v>
      </c>
      <c r="B22" s="156" t="s">
        <v>20</v>
      </c>
    </row>
    <row r="23" spans="1:2">
      <c r="A23" s="5">
        <v>3</v>
      </c>
      <c r="B23" s="156" t="s">
        <v>21</v>
      </c>
    </row>
    <row r="24" spans="1:2">
      <c r="A24" s="5">
        <v>4</v>
      </c>
      <c r="B24" s="156" t="s">
        <v>22</v>
      </c>
    </row>
    <row r="25" spans="1:2">
      <c r="A25" s="5">
        <v>5</v>
      </c>
      <c r="B25" s="161" t="s">
        <v>23</v>
      </c>
    </row>
    <row r="26" spans="1:2">
      <c r="A26" s="5">
        <v>6</v>
      </c>
      <c r="B26" s="161" t="s">
        <v>24</v>
      </c>
    </row>
    <row r="27" spans="1:2">
      <c r="A27" s="5">
        <v>7</v>
      </c>
      <c r="B27" s="156" t="s">
        <v>25</v>
      </c>
    </row>
    <row r="28" spans="1:2">
      <c r="A28" s="5"/>
      <c r="B28" s="156"/>
    </row>
    <row r="29" spans="1:2" ht="20.25">
      <c r="A29" s="154"/>
      <c r="B29" s="155" t="s">
        <v>26</v>
      </c>
    </row>
    <row r="30" spans="1:2">
      <c r="A30" s="5">
        <v>1</v>
      </c>
      <c r="B30" s="156" t="s">
        <v>27</v>
      </c>
    </row>
    <row r="31" spans="1:2">
      <c r="A31" s="5">
        <v>2</v>
      </c>
      <c r="B31" s="156" t="s">
        <v>28</v>
      </c>
    </row>
    <row r="32" spans="1:2">
      <c r="A32" s="5">
        <v>3</v>
      </c>
      <c r="B32" s="156" t="s">
        <v>29</v>
      </c>
    </row>
    <row r="33" spans="1:2" ht="28.5">
      <c r="A33" s="5">
        <v>4</v>
      </c>
      <c r="B33" s="156" t="s">
        <v>30</v>
      </c>
    </row>
    <row r="34" spans="1:2">
      <c r="A34" s="5">
        <v>5</v>
      </c>
      <c r="B34" s="156" t="s">
        <v>31</v>
      </c>
    </row>
    <row r="35" spans="1:2">
      <c r="A35" s="5">
        <v>6</v>
      </c>
      <c r="B35" s="156" t="s">
        <v>32</v>
      </c>
    </row>
    <row r="36" spans="1:2">
      <c r="A36" s="5">
        <v>7</v>
      </c>
      <c r="B36" s="156" t="s">
        <v>33</v>
      </c>
    </row>
    <row r="37" spans="1:2">
      <c r="A37" s="5"/>
      <c r="B37" s="156"/>
    </row>
    <row r="39" spans="1:2">
      <c r="A39" s="162" t="s">
        <v>34</v>
      </c>
      <c r="B39" s="163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1" t="s">
        <v>280</v>
      </c>
      <c r="B1" s="351"/>
      <c r="C1" s="351"/>
      <c r="D1" s="351"/>
      <c r="E1" s="352"/>
      <c r="F1" s="351"/>
      <c r="G1" s="351"/>
      <c r="H1" s="351"/>
      <c r="I1" s="351"/>
      <c r="J1" s="351"/>
      <c r="K1" s="351"/>
      <c r="L1" s="351"/>
      <c r="M1" s="351"/>
    </row>
    <row r="2" spans="1:13" s="1" customFormat="1" ht="16.5">
      <c r="A2" s="365" t="s">
        <v>254</v>
      </c>
      <c r="B2" s="366" t="s">
        <v>259</v>
      </c>
      <c r="C2" s="366" t="s">
        <v>255</v>
      </c>
      <c r="D2" s="366" t="s">
        <v>256</v>
      </c>
      <c r="E2" s="368" t="s">
        <v>257</v>
      </c>
      <c r="F2" s="366" t="s">
        <v>258</v>
      </c>
      <c r="G2" s="365" t="s">
        <v>281</v>
      </c>
      <c r="H2" s="365"/>
      <c r="I2" s="365" t="s">
        <v>282</v>
      </c>
      <c r="J2" s="365"/>
      <c r="K2" s="373" t="s">
        <v>283</v>
      </c>
      <c r="L2" s="375" t="s">
        <v>284</v>
      </c>
      <c r="M2" s="377" t="s">
        <v>285</v>
      </c>
    </row>
    <row r="3" spans="1:13" s="1" customFormat="1" ht="16.5">
      <c r="A3" s="365"/>
      <c r="B3" s="367"/>
      <c r="C3" s="367"/>
      <c r="D3" s="367"/>
      <c r="E3" s="369"/>
      <c r="F3" s="367"/>
      <c r="G3" s="3" t="s">
        <v>286</v>
      </c>
      <c r="H3" s="3" t="s">
        <v>287</v>
      </c>
      <c r="I3" s="3" t="s">
        <v>286</v>
      </c>
      <c r="J3" s="3" t="s">
        <v>287</v>
      </c>
      <c r="K3" s="374"/>
      <c r="L3" s="376"/>
      <c r="M3" s="378"/>
    </row>
    <row r="4" spans="1:13" ht="57">
      <c r="A4" s="5">
        <v>1</v>
      </c>
      <c r="B4" s="166" t="s">
        <v>274</v>
      </c>
      <c r="C4" s="14" t="s">
        <v>270</v>
      </c>
      <c r="D4" s="164" t="s">
        <v>271</v>
      </c>
      <c r="E4" s="165" t="s">
        <v>272</v>
      </c>
      <c r="F4" s="6" t="s">
        <v>273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288</v>
      </c>
      <c r="M4" s="7" t="s">
        <v>275</v>
      </c>
    </row>
    <row r="5" spans="1:13" ht="57">
      <c r="A5" s="5">
        <v>2</v>
      </c>
      <c r="B5" s="166" t="s">
        <v>274</v>
      </c>
      <c r="C5" s="24">
        <v>112</v>
      </c>
      <c r="D5" s="167" t="s">
        <v>271</v>
      </c>
      <c r="E5" s="168" t="s">
        <v>276</v>
      </c>
      <c r="F5" s="8" t="s">
        <v>273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288</v>
      </c>
      <c r="M5" s="7" t="s">
        <v>275</v>
      </c>
    </row>
    <row r="6" spans="1:13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3" t="s">
        <v>277</v>
      </c>
      <c r="B12" s="359"/>
      <c r="C12" s="359"/>
      <c r="D12" s="359"/>
      <c r="E12" s="355"/>
      <c r="F12" s="356"/>
      <c r="G12" s="358"/>
      <c r="H12" s="353" t="s">
        <v>289</v>
      </c>
      <c r="I12" s="359"/>
      <c r="J12" s="359"/>
      <c r="K12" s="360"/>
      <c r="L12" s="370"/>
      <c r="M12" s="371"/>
    </row>
    <row r="13" spans="1:13" ht="16.5">
      <c r="A13" s="372" t="s">
        <v>290</v>
      </c>
      <c r="B13" s="372"/>
      <c r="C13" s="364"/>
      <c r="D13" s="364"/>
      <c r="E13" s="363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1" t="s">
        <v>291</v>
      </c>
      <c r="B1" s="351"/>
      <c r="C1" s="351"/>
      <c r="D1" s="351"/>
      <c r="E1" s="352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</row>
    <row r="2" spans="1:23" s="1" customFormat="1" ht="15.95" customHeight="1">
      <c r="A2" s="366" t="s">
        <v>292</v>
      </c>
      <c r="B2" s="366" t="s">
        <v>259</v>
      </c>
      <c r="C2" s="366" t="s">
        <v>255</v>
      </c>
      <c r="D2" s="366" t="s">
        <v>256</v>
      </c>
      <c r="E2" s="368" t="s">
        <v>257</v>
      </c>
      <c r="F2" s="366" t="s">
        <v>258</v>
      </c>
      <c r="G2" s="379" t="s">
        <v>293</v>
      </c>
      <c r="H2" s="380"/>
      <c r="I2" s="381"/>
      <c r="J2" s="379" t="s">
        <v>294</v>
      </c>
      <c r="K2" s="380"/>
      <c r="L2" s="381"/>
      <c r="M2" s="379" t="s">
        <v>295</v>
      </c>
      <c r="N2" s="380"/>
      <c r="O2" s="381"/>
      <c r="P2" s="379" t="s">
        <v>296</v>
      </c>
      <c r="Q2" s="380"/>
      <c r="R2" s="381"/>
      <c r="S2" s="380" t="s">
        <v>297</v>
      </c>
      <c r="T2" s="380"/>
      <c r="U2" s="381"/>
      <c r="V2" s="391" t="s">
        <v>298</v>
      </c>
      <c r="W2" s="391" t="s">
        <v>268</v>
      </c>
    </row>
    <row r="3" spans="1:23" s="1" customFormat="1" ht="16.5">
      <c r="A3" s="367"/>
      <c r="B3" s="387"/>
      <c r="C3" s="387"/>
      <c r="D3" s="387"/>
      <c r="E3" s="388"/>
      <c r="F3" s="387"/>
      <c r="G3" s="3" t="s">
        <v>299</v>
      </c>
      <c r="H3" s="3" t="s">
        <v>69</v>
      </c>
      <c r="I3" s="3" t="s">
        <v>259</v>
      </c>
      <c r="J3" s="3" t="s">
        <v>299</v>
      </c>
      <c r="K3" s="3" t="s">
        <v>69</v>
      </c>
      <c r="L3" s="3" t="s">
        <v>259</v>
      </c>
      <c r="M3" s="3" t="s">
        <v>299</v>
      </c>
      <c r="N3" s="3" t="s">
        <v>69</v>
      </c>
      <c r="O3" s="3" t="s">
        <v>259</v>
      </c>
      <c r="P3" s="3" t="s">
        <v>299</v>
      </c>
      <c r="Q3" s="3" t="s">
        <v>69</v>
      </c>
      <c r="R3" s="3" t="s">
        <v>259</v>
      </c>
      <c r="S3" s="3" t="s">
        <v>299</v>
      </c>
      <c r="T3" s="3" t="s">
        <v>69</v>
      </c>
      <c r="U3" s="3" t="s">
        <v>259</v>
      </c>
      <c r="V3" s="392"/>
      <c r="W3" s="392"/>
    </row>
    <row r="4" spans="1:23" ht="57">
      <c r="A4" s="382" t="s">
        <v>300</v>
      </c>
      <c r="B4" s="166" t="s">
        <v>274</v>
      </c>
      <c r="C4" s="14" t="s">
        <v>270</v>
      </c>
      <c r="D4" s="164" t="s">
        <v>271</v>
      </c>
      <c r="E4" s="165" t="s">
        <v>272</v>
      </c>
      <c r="F4" s="6" t="s">
        <v>273</v>
      </c>
      <c r="G4" s="169" t="s">
        <v>301</v>
      </c>
      <c r="H4" s="169" t="s">
        <v>302</v>
      </c>
      <c r="I4" s="166" t="s">
        <v>303</v>
      </c>
      <c r="J4" s="170" t="s">
        <v>304</v>
      </c>
      <c r="K4" s="166" t="s">
        <v>305</v>
      </c>
      <c r="L4" s="170" t="s">
        <v>306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>
      <c r="A5" s="383"/>
      <c r="B5" s="166" t="s">
        <v>274</v>
      </c>
      <c r="C5" s="24">
        <v>112</v>
      </c>
      <c r="D5" s="167" t="s">
        <v>271</v>
      </c>
      <c r="E5" s="168" t="s">
        <v>276</v>
      </c>
      <c r="F5" s="8" t="s">
        <v>273</v>
      </c>
      <c r="G5" s="379" t="s">
        <v>307</v>
      </c>
      <c r="H5" s="380"/>
      <c r="I5" s="381"/>
      <c r="J5" s="379" t="s">
        <v>308</v>
      </c>
      <c r="K5" s="380"/>
      <c r="L5" s="381"/>
      <c r="M5" s="379" t="s">
        <v>309</v>
      </c>
      <c r="N5" s="380"/>
      <c r="O5" s="381"/>
      <c r="P5" s="379" t="s">
        <v>310</v>
      </c>
      <c r="Q5" s="380"/>
      <c r="R5" s="381"/>
      <c r="S5" s="380" t="s">
        <v>311</v>
      </c>
      <c r="T5" s="380"/>
      <c r="U5" s="381"/>
      <c r="V5" s="7"/>
      <c r="W5" s="7"/>
    </row>
    <row r="6" spans="1:23" ht="16.5">
      <c r="A6" s="383"/>
      <c r="B6" s="13"/>
      <c r="C6" s="7"/>
      <c r="D6" s="7"/>
      <c r="E6" s="15"/>
      <c r="F6" s="7"/>
      <c r="G6" s="3" t="s">
        <v>299</v>
      </c>
      <c r="H6" s="3" t="s">
        <v>69</v>
      </c>
      <c r="I6" s="3" t="s">
        <v>259</v>
      </c>
      <c r="J6" s="3" t="s">
        <v>299</v>
      </c>
      <c r="K6" s="3" t="s">
        <v>69</v>
      </c>
      <c r="L6" s="3" t="s">
        <v>259</v>
      </c>
      <c r="M6" s="3" t="s">
        <v>299</v>
      </c>
      <c r="N6" s="3" t="s">
        <v>69</v>
      </c>
      <c r="O6" s="3" t="s">
        <v>259</v>
      </c>
      <c r="P6" s="3" t="s">
        <v>299</v>
      </c>
      <c r="Q6" s="3" t="s">
        <v>69</v>
      </c>
      <c r="R6" s="3" t="s">
        <v>259</v>
      </c>
      <c r="S6" s="3" t="s">
        <v>299</v>
      </c>
      <c r="T6" s="3" t="s">
        <v>69</v>
      </c>
      <c r="U6" s="3" t="s">
        <v>259</v>
      </c>
      <c r="V6" s="7"/>
      <c r="W6" s="7"/>
    </row>
    <row r="7" spans="1:23">
      <c r="A7" s="384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85" t="s">
        <v>312</v>
      </c>
      <c r="B8" s="385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86"/>
      <c r="B9" s="386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85" t="s">
        <v>313</v>
      </c>
      <c r="B10" s="385"/>
      <c r="C10" s="385"/>
      <c r="D10" s="385"/>
      <c r="E10" s="389"/>
      <c r="F10" s="38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86"/>
      <c r="B11" s="386"/>
      <c r="C11" s="386"/>
      <c r="D11" s="386"/>
      <c r="E11" s="390"/>
      <c r="F11" s="38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85" t="s">
        <v>314</v>
      </c>
      <c r="B12" s="385"/>
      <c r="C12" s="385"/>
      <c r="D12" s="385"/>
      <c r="E12" s="389"/>
      <c r="F12" s="38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86"/>
      <c r="B13" s="386"/>
      <c r="C13" s="386"/>
      <c r="D13" s="386"/>
      <c r="E13" s="390"/>
      <c r="F13" s="38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85" t="s">
        <v>315</v>
      </c>
      <c r="B14" s="385"/>
      <c r="C14" s="385"/>
      <c r="D14" s="385"/>
      <c r="E14" s="389"/>
      <c r="F14" s="3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6"/>
      <c r="B15" s="386"/>
      <c r="C15" s="386"/>
      <c r="D15" s="386"/>
      <c r="E15" s="390"/>
      <c r="F15" s="3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3" t="s">
        <v>277</v>
      </c>
      <c r="B17" s="359"/>
      <c r="C17" s="359"/>
      <c r="D17" s="359"/>
      <c r="E17" s="355"/>
      <c r="F17" s="356"/>
      <c r="G17" s="358"/>
      <c r="H17" s="22"/>
      <c r="I17" s="22"/>
      <c r="J17" s="353" t="s">
        <v>289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11"/>
      <c r="W17" s="12"/>
    </row>
    <row r="18" spans="1:23" ht="16.5">
      <c r="A18" s="361" t="s">
        <v>316</v>
      </c>
      <c r="B18" s="361"/>
      <c r="C18" s="364"/>
      <c r="D18" s="364"/>
      <c r="E18" s="363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1" t="s">
        <v>317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" customFormat="1" ht="16.5">
      <c r="A2" s="18" t="s">
        <v>318</v>
      </c>
      <c r="B2" s="19" t="s">
        <v>255</v>
      </c>
      <c r="C2" s="19" t="s">
        <v>256</v>
      </c>
      <c r="D2" s="19" t="s">
        <v>257</v>
      </c>
      <c r="E2" s="19" t="s">
        <v>258</v>
      </c>
      <c r="F2" s="19" t="s">
        <v>259</v>
      </c>
      <c r="G2" s="18" t="s">
        <v>319</v>
      </c>
      <c r="H2" s="18" t="s">
        <v>320</v>
      </c>
      <c r="I2" s="18" t="s">
        <v>321</v>
      </c>
      <c r="J2" s="18" t="s">
        <v>320</v>
      </c>
      <c r="K2" s="18" t="s">
        <v>322</v>
      </c>
      <c r="L2" s="18" t="s">
        <v>320</v>
      </c>
      <c r="M2" s="19" t="s">
        <v>298</v>
      </c>
      <c r="N2" s="19" t="s">
        <v>268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0" t="s">
        <v>318</v>
      </c>
      <c r="B4" s="21" t="s">
        <v>323</v>
      </c>
      <c r="C4" s="21" t="s">
        <v>299</v>
      </c>
      <c r="D4" s="21" t="s">
        <v>257</v>
      </c>
      <c r="E4" s="19" t="s">
        <v>258</v>
      </c>
      <c r="F4" s="19" t="s">
        <v>259</v>
      </c>
      <c r="G4" s="18" t="s">
        <v>319</v>
      </c>
      <c r="H4" s="18" t="s">
        <v>320</v>
      </c>
      <c r="I4" s="18" t="s">
        <v>321</v>
      </c>
      <c r="J4" s="18" t="s">
        <v>320</v>
      </c>
      <c r="K4" s="18" t="s">
        <v>322</v>
      </c>
      <c r="L4" s="18" t="s">
        <v>320</v>
      </c>
      <c r="M4" s="19" t="s">
        <v>298</v>
      </c>
      <c r="N4" s="19" t="s">
        <v>268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3" t="s">
        <v>324</v>
      </c>
      <c r="B11" s="359"/>
      <c r="C11" s="359"/>
      <c r="D11" s="360"/>
      <c r="E11" s="356"/>
      <c r="F11" s="357"/>
      <c r="G11" s="358"/>
      <c r="H11" s="22"/>
      <c r="I11" s="353" t="s">
        <v>325</v>
      </c>
      <c r="J11" s="359"/>
      <c r="K11" s="359"/>
      <c r="L11" s="11"/>
      <c r="M11" s="11"/>
      <c r="N11" s="12"/>
    </row>
    <row r="12" spans="1:14" ht="16.5">
      <c r="A12" s="361" t="s">
        <v>326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1" t="s">
        <v>327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" customFormat="1" ht="16.5">
      <c r="A2" s="3" t="s">
        <v>292</v>
      </c>
      <c r="B2" s="4" t="s">
        <v>259</v>
      </c>
      <c r="C2" s="4" t="s">
        <v>255</v>
      </c>
      <c r="D2" s="4" t="s">
        <v>256</v>
      </c>
      <c r="E2" s="4" t="s">
        <v>257</v>
      </c>
      <c r="F2" s="4" t="s">
        <v>258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298</v>
      </c>
      <c r="L2" s="4" t="s">
        <v>268</v>
      </c>
    </row>
    <row r="3" spans="1:12" ht="57">
      <c r="A3" s="5"/>
      <c r="B3" s="170" t="s">
        <v>332</v>
      </c>
      <c r="C3" s="14" t="s">
        <v>270</v>
      </c>
      <c r="D3" s="164" t="s">
        <v>271</v>
      </c>
      <c r="E3" s="171" t="s">
        <v>333</v>
      </c>
      <c r="F3" s="6" t="s">
        <v>273</v>
      </c>
      <c r="G3" s="170" t="s">
        <v>334</v>
      </c>
      <c r="H3" s="172" t="s">
        <v>335</v>
      </c>
      <c r="I3" s="7"/>
      <c r="J3" s="7"/>
      <c r="K3" s="7"/>
      <c r="L3" s="7"/>
    </row>
    <row r="4" spans="1:12" ht="57">
      <c r="A4" s="5"/>
      <c r="B4" s="5"/>
      <c r="C4" s="7"/>
      <c r="D4" s="7"/>
      <c r="E4" s="16"/>
      <c r="F4" s="8" t="s">
        <v>273</v>
      </c>
      <c r="G4" s="7"/>
      <c r="H4" s="7"/>
      <c r="I4" s="7"/>
      <c r="J4" s="7"/>
      <c r="K4" s="7"/>
      <c r="L4" s="7"/>
    </row>
    <row r="5" spans="1:12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53" t="s">
        <v>277</v>
      </c>
      <c r="B10" s="359"/>
      <c r="C10" s="359"/>
      <c r="D10" s="359"/>
      <c r="E10" s="360"/>
      <c r="F10" s="356"/>
      <c r="G10" s="358"/>
      <c r="H10" s="353" t="s">
        <v>289</v>
      </c>
      <c r="I10" s="359"/>
      <c r="J10" s="359"/>
      <c r="K10" s="11"/>
      <c r="L10" s="12"/>
    </row>
    <row r="11" spans="1:12" ht="16.5">
      <c r="A11" s="361" t="s">
        <v>336</v>
      </c>
      <c r="B11" s="361"/>
      <c r="C11" s="364"/>
      <c r="D11" s="364"/>
      <c r="E11" s="364"/>
      <c r="F11" s="364"/>
      <c r="G11" s="364"/>
      <c r="H11" s="364"/>
      <c r="I11" s="364"/>
      <c r="J11" s="364"/>
      <c r="K11" s="364"/>
      <c r="L11" s="364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1" t="s">
        <v>337</v>
      </c>
      <c r="B1" s="351"/>
      <c r="C1" s="351"/>
      <c r="D1" s="351"/>
      <c r="E1" s="351"/>
      <c r="F1" s="351"/>
      <c r="G1" s="351"/>
      <c r="H1" s="351"/>
      <c r="I1" s="351"/>
    </row>
    <row r="2" spans="1:9" s="1" customFormat="1" ht="16.5">
      <c r="A2" s="365" t="s">
        <v>254</v>
      </c>
      <c r="B2" s="366" t="s">
        <v>259</v>
      </c>
      <c r="C2" s="366" t="s">
        <v>299</v>
      </c>
      <c r="D2" s="366" t="s">
        <v>257</v>
      </c>
      <c r="E2" s="366" t="s">
        <v>258</v>
      </c>
      <c r="F2" s="3" t="s">
        <v>338</v>
      </c>
      <c r="G2" s="3" t="s">
        <v>282</v>
      </c>
      <c r="H2" s="373" t="s">
        <v>283</v>
      </c>
      <c r="I2" s="377" t="s">
        <v>285</v>
      </c>
    </row>
    <row r="3" spans="1:9" s="1" customFormat="1" ht="16.5">
      <c r="A3" s="365"/>
      <c r="B3" s="367"/>
      <c r="C3" s="367"/>
      <c r="D3" s="367"/>
      <c r="E3" s="367"/>
      <c r="F3" s="3" t="s">
        <v>339</v>
      </c>
      <c r="G3" s="3" t="s">
        <v>286</v>
      </c>
      <c r="H3" s="374"/>
      <c r="I3" s="378"/>
    </row>
    <row r="4" spans="1:9" ht="57">
      <c r="A4" s="5"/>
      <c r="B4" s="166" t="s">
        <v>303</v>
      </c>
      <c r="C4" s="173" t="s">
        <v>302</v>
      </c>
      <c r="D4" s="174" t="s">
        <v>340</v>
      </c>
      <c r="E4" s="6" t="s">
        <v>273</v>
      </c>
      <c r="F4" s="7">
        <v>0.3</v>
      </c>
      <c r="G4" s="7">
        <v>0.5</v>
      </c>
      <c r="H4" s="7">
        <f>SUM(F4:G4)</f>
        <v>0.8</v>
      </c>
      <c r="I4" s="7" t="s">
        <v>275</v>
      </c>
    </row>
    <row r="5" spans="1:9" ht="57">
      <c r="A5" s="5"/>
      <c r="B5" s="166" t="s">
        <v>303</v>
      </c>
      <c r="C5" s="173" t="s">
        <v>302</v>
      </c>
      <c r="D5" s="174" t="s">
        <v>340</v>
      </c>
      <c r="E5" s="8" t="s">
        <v>273</v>
      </c>
      <c r="F5" s="7">
        <v>0.4</v>
      </c>
      <c r="G5" s="7">
        <v>0.6</v>
      </c>
      <c r="H5" s="7">
        <f>SUM(F5:G5)</f>
        <v>1</v>
      </c>
      <c r="I5" s="7" t="s">
        <v>275</v>
      </c>
    </row>
    <row r="6" spans="1:9">
      <c r="A6" s="5"/>
      <c r="B6" s="9"/>
      <c r="C6" s="9"/>
      <c r="D6" s="7"/>
      <c r="E6" s="7"/>
      <c r="F6" s="7"/>
      <c r="G6" s="7"/>
      <c r="H6" s="7"/>
      <c r="I6" s="7"/>
    </row>
    <row r="7" spans="1:9">
      <c r="A7" s="5"/>
      <c r="B7" s="9"/>
      <c r="C7" s="9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3" t="s">
        <v>277</v>
      </c>
      <c r="B12" s="354"/>
      <c r="C12" s="354"/>
      <c r="D12" s="355"/>
      <c r="E12" s="10"/>
      <c r="F12" s="353" t="s">
        <v>289</v>
      </c>
      <c r="G12" s="359"/>
      <c r="H12" s="360"/>
      <c r="I12" s="12"/>
    </row>
    <row r="13" spans="1:9" ht="16.5">
      <c r="A13" s="361" t="s">
        <v>341</v>
      </c>
      <c r="B13" s="361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7.95" customHeight="1">
      <c r="B3" s="140"/>
      <c r="C3" s="141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7.95" customHeight="1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D12" sqref="D12"/>
    </sheetView>
  </sheetViews>
  <sheetFormatPr defaultColWidth="10.375" defaultRowHeight="16.5" customHeight="1"/>
  <cols>
    <col min="1" max="1" width="11.125" style="55" customWidth="1"/>
    <col min="2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>
      <c r="A2" s="84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85" t="s">
        <v>57</v>
      </c>
      <c r="I2" s="186" t="s">
        <v>58</v>
      </c>
      <c r="J2" s="186"/>
      <c r="K2" s="187"/>
    </row>
    <row r="3" spans="1:11" ht="14.25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4.25">
      <c r="A4" s="88" t="s">
        <v>62</v>
      </c>
      <c r="B4" s="194" t="s">
        <v>63</v>
      </c>
      <c r="C4" s="195"/>
      <c r="D4" s="196" t="s">
        <v>64</v>
      </c>
      <c r="E4" s="197"/>
      <c r="F4" s="198" t="s">
        <v>65</v>
      </c>
      <c r="G4" s="199"/>
      <c r="H4" s="196" t="s">
        <v>66</v>
      </c>
      <c r="I4" s="197"/>
      <c r="J4" s="60" t="s">
        <v>67</v>
      </c>
      <c r="K4" s="61" t="s">
        <v>68</v>
      </c>
    </row>
    <row r="5" spans="1:11" ht="14.25">
      <c r="A5" s="89" t="s">
        <v>69</v>
      </c>
      <c r="B5" s="194" t="s">
        <v>70</v>
      </c>
      <c r="C5" s="195"/>
      <c r="D5" s="196" t="s">
        <v>71</v>
      </c>
      <c r="E5" s="197"/>
      <c r="F5" s="198">
        <v>45082</v>
      </c>
      <c r="G5" s="199"/>
      <c r="H5" s="196" t="s">
        <v>72</v>
      </c>
      <c r="I5" s="197"/>
      <c r="J5" s="60" t="s">
        <v>67</v>
      </c>
      <c r="K5" s="61" t="s">
        <v>68</v>
      </c>
    </row>
    <row r="6" spans="1:11" ht="14.25">
      <c r="A6" s="88" t="s">
        <v>73</v>
      </c>
      <c r="B6" s="90">
        <v>1</v>
      </c>
      <c r="C6" s="91">
        <v>5</v>
      </c>
      <c r="D6" s="89" t="s">
        <v>74</v>
      </c>
      <c r="E6" s="92"/>
      <c r="F6" s="198">
        <v>45095</v>
      </c>
      <c r="G6" s="199"/>
      <c r="H6" s="196" t="s">
        <v>75</v>
      </c>
      <c r="I6" s="197"/>
      <c r="J6" s="60" t="s">
        <v>67</v>
      </c>
      <c r="K6" s="61" t="s">
        <v>68</v>
      </c>
    </row>
    <row r="7" spans="1:11" ht="14.25">
      <c r="A7" s="88" t="s">
        <v>76</v>
      </c>
      <c r="B7" s="200">
        <v>800</v>
      </c>
      <c r="C7" s="201"/>
      <c r="D7" s="89" t="s">
        <v>77</v>
      </c>
      <c r="E7" s="94"/>
      <c r="F7" s="198">
        <v>45097</v>
      </c>
      <c r="G7" s="199"/>
      <c r="H7" s="196" t="s">
        <v>78</v>
      </c>
      <c r="I7" s="197"/>
      <c r="J7" s="60" t="s">
        <v>67</v>
      </c>
      <c r="K7" s="61" t="s">
        <v>68</v>
      </c>
    </row>
    <row r="8" spans="1:11" ht="14.25">
      <c r="A8" s="96" t="s">
        <v>79</v>
      </c>
      <c r="B8" s="202"/>
      <c r="C8" s="203"/>
      <c r="D8" s="204" t="s">
        <v>80</v>
      </c>
      <c r="E8" s="205"/>
      <c r="F8" s="206">
        <v>45098</v>
      </c>
      <c r="G8" s="207"/>
      <c r="H8" s="204" t="s">
        <v>81</v>
      </c>
      <c r="I8" s="205"/>
      <c r="J8" s="103" t="s">
        <v>67</v>
      </c>
      <c r="K8" s="111" t="s">
        <v>68</v>
      </c>
    </row>
    <row r="9" spans="1:11" ht="14.25">
      <c r="A9" s="208" t="s">
        <v>82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18" t="s">
        <v>84</v>
      </c>
      <c r="B11" s="119" t="s">
        <v>85</v>
      </c>
      <c r="C11" s="120" t="s">
        <v>86</v>
      </c>
      <c r="D11" s="121"/>
      <c r="E11" s="122" t="s">
        <v>87</v>
      </c>
      <c r="F11" s="119" t="s">
        <v>85</v>
      </c>
      <c r="G11" s="120" t="s">
        <v>86</v>
      </c>
      <c r="H11" s="120" t="s">
        <v>88</v>
      </c>
      <c r="I11" s="122" t="s">
        <v>89</v>
      </c>
      <c r="J11" s="119" t="s">
        <v>85</v>
      </c>
      <c r="K11" s="136" t="s">
        <v>86</v>
      </c>
    </row>
    <row r="12" spans="1:11" ht="14.25">
      <c r="A12" s="89" t="s">
        <v>90</v>
      </c>
      <c r="B12" s="102" t="s">
        <v>85</v>
      </c>
      <c r="C12" s="60" t="s">
        <v>86</v>
      </c>
      <c r="D12" s="94"/>
      <c r="E12" s="92" t="s">
        <v>91</v>
      </c>
      <c r="F12" s="102" t="s">
        <v>85</v>
      </c>
      <c r="G12" s="60" t="s">
        <v>86</v>
      </c>
      <c r="H12" s="60" t="s">
        <v>88</v>
      </c>
      <c r="I12" s="92" t="s">
        <v>92</v>
      </c>
      <c r="J12" s="102" t="s">
        <v>85</v>
      </c>
      <c r="K12" s="61" t="s">
        <v>86</v>
      </c>
    </row>
    <row r="13" spans="1:11" ht="14.25">
      <c r="A13" s="89" t="s">
        <v>93</v>
      </c>
      <c r="B13" s="102" t="s">
        <v>85</v>
      </c>
      <c r="C13" s="60" t="s">
        <v>86</v>
      </c>
      <c r="D13" s="94"/>
      <c r="E13" s="92" t="s">
        <v>94</v>
      </c>
      <c r="F13" s="60" t="s">
        <v>95</v>
      </c>
      <c r="G13" s="60" t="s">
        <v>96</v>
      </c>
      <c r="H13" s="60" t="s">
        <v>88</v>
      </c>
      <c r="I13" s="92" t="s">
        <v>97</v>
      </c>
      <c r="J13" s="102" t="s">
        <v>85</v>
      </c>
      <c r="K13" s="61" t="s">
        <v>86</v>
      </c>
    </row>
    <row r="14" spans="1:11" ht="14.25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23" t="s">
        <v>100</v>
      </c>
      <c r="B16" s="120" t="s">
        <v>95</v>
      </c>
      <c r="C16" s="120" t="s">
        <v>96</v>
      </c>
      <c r="D16" s="124"/>
      <c r="E16" s="125" t="s">
        <v>101</v>
      </c>
      <c r="F16" s="120" t="s">
        <v>95</v>
      </c>
      <c r="G16" s="120" t="s">
        <v>96</v>
      </c>
      <c r="H16" s="126"/>
      <c r="I16" s="125" t="s">
        <v>102</v>
      </c>
      <c r="J16" s="120" t="s">
        <v>95</v>
      </c>
      <c r="K16" s="136" t="s">
        <v>96</v>
      </c>
    </row>
    <row r="17" spans="1:22" ht="16.5" customHeight="1">
      <c r="A17" s="93" t="s">
        <v>103</v>
      </c>
      <c r="B17" s="60" t="s">
        <v>95</v>
      </c>
      <c r="C17" s="60" t="s">
        <v>96</v>
      </c>
      <c r="D17" s="67"/>
      <c r="E17" s="104" t="s">
        <v>104</v>
      </c>
      <c r="F17" s="60" t="s">
        <v>95</v>
      </c>
      <c r="G17" s="60" t="s">
        <v>96</v>
      </c>
      <c r="H17" s="127"/>
      <c r="I17" s="104" t="s">
        <v>105</v>
      </c>
      <c r="J17" s="60" t="s">
        <v>95</v>
      </c>
      <c r="K17" s="61" t="s">
        <v>96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15" t="s">
        <v>106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18" t="s">
        <v>108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28" t="s">
        <v>109</v>
      </c>
      <c r="B21" s="104" t="s">
        <v>110</v>
      </c>
      <c r="C21" s="104" t="s">
        <v>111</v>
      </c>
      <c r="D21" s="104" t="s">
        <v>112</v>
      </c>
      <c r="E21" s="104" t="s">
        <v>113</v>
      </c>
      <c r="F21" s="104" t="s">
        <v>114</v>
      </c>
      <c r="G21" s="104" t="s">
        <v>115</v>
      </c>
      <c r="H21" s="104" t="s">
        <v>116</v>
      </c>
      <c r="I21" s="104" t="s">
        <v>117</v>
      </c>
      <c r="J21" s="104" t="s">
        <v>118</v>
      </c>
      <c r="K21" s="83" t="s">
        <v>119</v>
      </c>
    </row>
    <row r="22" spans="1:22" ht="16.5" customHeight="1">
      <c r="A22" s="95" t="s">
        <v>120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/>
      <c r="K22" s="138"/>
    </row>
    <row r="23" spans="1:22" ht="16.5" customHeight="1">
      <c r="B23" s="129"/>
      <c r="C23" s="129"/>
      <c r="D23" s="129"/>
      <c r="E23" s="129"/>
      <c r="F23" s="129"/>
      <c r="G23" s="129"/>
      <c r="H23" s="129"/>
      <c r="I23" s="129"/>
      <c r="J23" s="129"/>
      <c r="K23" s="139"/>
    </row>
    <row r="24" spans="1:22" ht="16.5" customHeight="1">
      <c r="A24" s="95"/>
      <c r="B24" s="129"/>
      <c r="C24" s="129"/>
      <c r="D24" s="129"/>
      <c r="E24" s="129"/>
      <c r="F24" s="129"/>
      <c r="G24" s="129"/>
      <c r="H24" s="129"/>
      <c r="I24" s="129"/>
      <c r="J24" s="129"/>
      <c r="K24" s="139"/>
    </row>
    <row r="25" spans="1:22" ht="16.5" customHeight="1">
      <c r="A25" s="95"/>
      <c r="B25" s="129"/>
      <c r="C25" s="129"/>
      <c r="D25" s="129"/>
      <c r="E25" s="129"/>
      <c r="F25" s="129"/>
      <c r="G25" s="129"/>
      <c r="H25" s="129"/>
      <c r="I25" s="129"/>
      <c r="J25" s="129"/>
      <c r="K25" s="81"/>
    </row>
    <row r="26" spans="1:22" ht="16.5" customHeight="1">
      <c r="A26" s="95"/>
      <c r="B26" s="129"/>
      <c r="C26" s="129"/>
      <c r="D26" s="129"/>
      <c r="E26" s="129"/>
      <c r="F26" s="129"/>
      <c r="G26" s="129"/>
      <c r="H26" s="129"/>
      <c r="I26" s="129"/>
      <c r="J26" s="129"/>
      <c r="K26" s="81"/>
    </row>
    <row r="27" spans="1:22" ht="16.5" customHeight="1">
      <c r="A27" s="95"/>
      <c r="B27" s="129"/>
      <c r="C27" s="129"/>
      <c r="D27" s="129"/>
      <c r="E27" s="129"/>
      <c r="F27" s="129"/>
      <c r="G27" s="129"/>
      <c r="H27" s="129"/>
      <c r="I27" s="129"/>
      <c r="J27" s="129"/>
      <c r="K27" s="81"/>
    </row>
    <row r="28" spans="1:22" ht="16.5" customHeight="1">
      <c r="A28" s="95"/>
      <c r="B28" s="129"/>
      <c r="C28" s="129"/>
      <c r="D28" s="129"/>
      <c r="E28" s="129"/>
      <c r="F28" s="129"/>
      <c r="G28" s="129"/>
      <c r="H28" s="129"/>
      <c r="I28" s="129"/>
      <c r="J28" s="129"/>
      <c r="K28" s="81"/>
    </row>
    <row r="29" spans="1:22" ht="18" customHeight="1">
      <c r="A29" s="221" t="s">
        <v>121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1" t="s">
        <v>123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>
      <c r="A33" s="230" t="s">
        <v>124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125</v>
      </c>
      <c r="B34" s="234"/>
      <c r="C34" s="60" t="s">
        <v>67</v>
      </c>
      <c r="D34" s="60" t="s">
        <v>68</v>
      </c>
      <c r="E34" s="235" t="s">
        <v>126</v>
      </c>
      <c r="F34" s="236"/>
      <c r="G34" s="236"/>
      <c r="H34" s="236"/>
      <c r="I34" s="236"/>
      <c r="J34" s="236"/>
      <c r="K34" s="237"/>
    </row>
    <row r="35" spans="1:11" ht="14.25">
      <c r="A35" s="238" t="s">
        <v>127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39" t="s">
        <v>128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242" t="s">
        <v>129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11" t="s">
        <v>131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23" t="s">
        <v>132</v>
      </c>
      <c r="B45" s="120" t="s">
        <v>95</v>
      </c>
      <c r="C45" s="120" t="s">
        <v>96</v>
      </c>
      <c r="D45" s="120" t="s">
        <v>88</v>
      </c>
      <c r="E45" s="125" t="s">
        <v>133</v>
      </c>
      <c r="F45" s="120" t="s">
        <v>95</v>
      </c>
      <c r="G45" s="120" t="s">
        <v>96</v>
      </c>
      <c r="H45" s="120" t="s">
        <v>88</v>
      </c>
      <c r="I45" s="125" t="s">
        <v>134</v>
      </c>
      <c r="J45" s="120" t="s">
        <v>95</v>
      </c>
      <c r="K45" s="136" t="s">
        <v>96</v>
      </c>
    </row>
    <row r="46" spans="1:11" ht="14.25">
      <c r="A46" s="93" t="s">
        <v>87</v>
      </c>
      <c r="B46" s="60" t="s">
        <v>95</v>
      </c>
      <c r="C46" s="60" t="s">
        <v>96</v>
      </c>
      <c r="D46" s="60" t="s">
        <v>88</v>
      </c>
      <c r="E46" s="104" t="s">
        <v>94</v>
      </c>
      <c r="F46" s="60" t="s">
        <v>95</v>
      </c>
      <c r="G46" s="60" t="s">
        <v>96</v>
      </c>
      <c r="H46" s="60" t="s">
        <v>88</v>
      </c>
      <c r="I46" s="104" t="s">
        <v>105</v>
      </c>
      <c r="J46" s="60" t="s">
        <v>95</v>
      </c>
      <c r="K46" s="61" t="s">
        <v>96</v>
      </c>
    </row>
    <row r="47" spans="1:11" ht="14.25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>
      <c r="A48" s="238" t="s">
        <v>135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30" t="s">
        <v>136</v>
      </c>
      <c r="B50" s="247" t="s">
        <v>137</v>
      </c>
      <c r="C50" s="247"/>
      <c r="D50" s="131" t="s">
        <v>138</v>
      </c>
      <c r="E50" s="132" t="s">
        <v>139</v>
      </c>
      <c r="F50" s="133" t="s">
        <v>140</v>
      </c>
      <c r="G50" s="134"/>
      <c r="H50" s="248" t="s">
        <v>141</v>
      </c>
      <c r="I50" s="249"/>
      <c r="J50" s="250"/>
      <c r="K50" s="251"/>
    </row>
    <row r="51" spans="1:11" ht="14.25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>
      <c r="A53" s="130" t="s">
        <v>136</v>
      </c>
      <c r="B53" s="247" t="s">
        <v>137</v>
      </c>
      <c r="C53" s="247"/>
      <c r="D53" s="131" t="s">
        <v>138</v>
      </c>
      <c r="E53" s="135" t="s">
        <v>142</v>
      </c>
      <c r="F53" s="133" t="s">
        <v>143</v>
      </c>
      <c r="G53" s="134"/>
      <c r="H53" s="248" t="s">
        <v>141</v>
      </c>
      <c r="I53" s="249"/>
      <c r="J53" s="250" t="s">
        <v>144</v>
      </c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workbookViewId="0">
      <selection activeCell="F15" sqref="F15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38" t="s">
        <v>62</v>
      </c>
      <c r="B2" s="257" t="s">
        <v>63</v>
      </c>
      <c r="C2" s="257"/>
      <c r="D2" s="39" t="s">
        <v>69</v>
      </c>
      <c r="E2" s="257" t="s">
        <v>146</v>
      </c>
      <c r="F2" s="257"/>
      <c r="G2" s="257"/>
      <c r="H2" s="262"/>
      <c r="I2" s="53" t="s">
        <v>57</v>
      </c>
      <c r="J2" s="257" t="s">
        <v>58</v>
      </c>
      <c r="K2" s="257"/>
      <c r="L2" s="257"/>
      <c r="M2" s="257"/>
      <c r="N2" s="258"/>
    </row>
    <row r="3" spans="1:14" ht="29.1" customHeight="1">
      <c r="A3" s="261" t="s">
        <v>147</v>
      </c>
      <c r="B3" s="259" t="s">
        <v>148</v>
      </c>
      <c r="C3" s="259"/>
      <c r="D3" s="259"/>
      <c r="E3" s="259"/>
      <c r="F3" s="259"/>
      <c r="G3" s="259"/>
      <c r="H3" s="263"/>
      <c r="I3" s="259" t="s">
        <v>149</v>
      </c>
      <c r="J3" s="259"/>
      <c r="K3" s="259"/>
      <c r="L3" s="259"/>
      <c r="M3" s="259"/>
      <c r="N3" s="260"/>
    </row>
    <row r="4" spans="1:14" ht="29.1" customHeight="1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1"/>
      <c r="H4" s="263"/>
      <c r="I4" s="112" t="s">
        <v>150</v>
      </c>
      <c r="J4" s="112"/>
      <c r="K4" s="112"/>
      <c r="L4" s="112"/>
      <c r="M4" s="112"/>
      <c r="N4" s="112"/>
    </row>
    <row r="5" spans="1:14" ht="21.95" customHeight="1">
      <c r="A5" s="42" t="s">
        <v>151</v>
      </c>
      <c r="B5" s="40" t="s">
        <v>152</v>
      </c>
      <c r="C5" s="43" t="s">
        <v>153</v>
      </c>
      <c r="D5" s="43" t="s">
        <v>154</v>
      </c>
      <c r="E5" s="40" t="s">
        <v>155</v>
      </c>
      <c r="F5" s="40" t="s">
        <v>156</v>
      </c>
      <c r="G5" s="40"/>
      <c r="H5" s="263"/>
      <c r="I5" s="40" t="s">
        <v>155</v>
      </c>
      <c r="J5" s="40"/>
      <c r="K5" s="113"/>
      <c r="L5" s="113"/>
      <c r="M5" s="113"/>
      <c r="N5" s="113"/>
    </row>
    <row r="6" spans="1:14" ht="21.95" customHeight="1">
      <c r="A6" s="44" t="s">
        <v>157</v>
      </c>
      <c r="B6" s="45">
        <f>C6-2.1</f>
        <v>97.9</v>
      </c>
      <c r="C6" s="46">
        <v>100</v>
      </c>
      <c r="D6" s="45">
        <f>C6+2.1</f>
        <v>102.1</v>
      </c>
      <c r="E6" s="45">
        <f>D6+2.1</f>
        <v>104.19999999999999</v>
      </c>
      <c r="F6" s="47">
        <f>E6+2.1</f>
        <v>106.29999999999998</v>
      </c>
      <c r="G6" s="47"/>
      <c r="H6" s="263"/>
      <c r="I6" s="54" t="s">
        <v>158</v>
      </c>
      <c r="J6" s="54"/>
      <c r="K6" s="114"/>
      <c r="L6" s="114"/>
      <c r="M6" s="114"/>
      <c r="N6" s="114"/>
    </row>
    <row r="7" spans="1:14" ht="21.95" customHeight="1">
      <c r="A7" s="44" t="s">
        <v>159</v>
      </c>
      <c r="B7" s="45">
        <f>C7-1.5</f>
        <v>71</v>
      </c>
      <c r="C7" s="46">
        <v>72.5</v>
      </c>
      <c r="D7" s="45">
        <f>C7+1.5</f>
        <v>74</v>
      </c>
      <c r="E7" s="45">
        <f>D7+1.5</f>
        <v>75.5</v>
      </c>
      <c r="F7" s="47">
        <f>E7+1.5</f>
        <v>77</v>
      </c>
      <c r="G7" s="47"/>
      <c r="H7" s="263"/>
      <c r="I7" s="54"/>
      <c r="J7" s="54"/>
      <c r="K7" s="115"/>
      <c r="L7" s="115"/>
      <c r="M7" s="115"/>
      <c r="N7" s="115"/>
    </row>
    <row r="8" spans="1:14" ht="21.95" customHeight="1">
      <c r="A8" s="44" t="s">
        <v>160</v>
      </c>
      <c r="B8" s="45">
        <f t="shared" ref="B8:B10" si="0">C8-4</f>
        <v>68</v>
      </c>
      <c r="C8" s="46">
        <v>72</v>
      </c>
      <c r="D8" s="45">
        <f t="shared" ref="D8:D11" si="1">C8+4</f>
        <v>76</v>
      </c>
      <c r="E8" s="45">
        <f t="shared" ref="E8:E10" si="2">D8+5</f>
        <v>81</v>
      </c>
      <c r="F8" s="47">
        <f t="shared" ref="F8:F10" si="3">E8+6</f>
        <v>87</v>
      </c>
      <c r="G8" s="47"/>
      <c r="H8" s="263"/>
      <c r="I8" s="54" t="s">
        <v>161</v>
      </c>
      <c r="J8" s="54"/>
      <c r="K8" s="114"/>
      <c r="L8" s="114"/>
      <c r="M8" s="114"/>
      <c r="N8" s="114"/>
    </row>
    <row r="9" spans="1:14" ht="21.95" customHeight="1">
      <c r="A9" s="44" t="s">
        <v>162</v>
      </c>
      <c r="B9" s="45">
        <f t="shared" si="0"/>
        <v>90</v>
      </c>
      <c r="C9" s="46">
        <v>94</v>
      </c>
      <c r="D9" s="45">
        <f t="shared" si="1"/>
        <v>98</v>
      </c>
      <c r="E9" s="45">
        <f t="shared" si="2"/>
        <v>103</v>
      </c>
      <c r="F9" s="47">
        <f t="shared" si="3"/>
        <v>109</v>
      </c>
      <c r="G9" s="48"/>
      <c r="H9" s="263"/>
      <c r="I9" s="54"/>
      <c r="J9" s="54"/>
      <c r="K9" s="114"/>
      <c r="L9" s="114"/>
      <c r="M9" s="114"/>
      <c r="N9" s="114"/>
    </row>
    <row r="10" spans="1:14" ht="21.95" customHeight="1">
      <c r="A10" s="44" t="s">
        <v>163</v>
      </c>
      <c r="B10" s="49">
        <f t="shared" si="0"/>
        <v>116</v>
      </c>
      <c r="C10" s="50">
        <v>120</v>
      </c>
      <c r="D10" s="49">
        <f t="shared" si="1"/>
        <v>124</v>
      </c>
      <c r="E10" s="49">
        <f t="shared" si="2"/>
        <v>129</v>
      </c>
      <c r="F10" s="48">
        <f t="shared" si="3"/>
        <v>135</v>
      </c>
      <c r="G10" s="48"/>
      <c r="H10" s="263"/>
      <c r="I10" s="54" t="s">
        <v>164</v>
      </c>
      <c r="J10" s="54"/>
      <c r="K10" s="114"/>
      <c r="L10" s="114"/>
      <c r="M10" s="114"/>
      <c r="N10" s="114"/>
    </row>
    <row r="11" spans="1:14" ht="21.95" customHeight="1">
      <c r="A11" s="44" t="s">
        <v>165</v>
      </c>
      <c r="B11" s="45">
        <f>C11-3.6</f>
        <v>94.4</v>
      </c>
      <c r="C11" s="46">
        <v>98</v>
      </c>
      <c r="D11" s="45">
        <f t="shared" si="1"/>
        <v>102</v>
      </c>
      <c r="E11" s="45">
        <f>D11+4</f>
        <v>106</v>
      </c>
      <c r="F11" s="47">
        <f>E11+4</f>
        <v>110</v>
      </c>
      <c r="G11" s="48"/>
      <c r="H11" s="263"/>
      <c r="I11" s="54" t="s">
        <v>166</v>
      </c>
      <c r="J11" s="54"/>
      <c r="K11" s="114"/>
      <c r="L11" s="114"/>
      <c r="M11" s="114"/>
      <c r="N11" s="114"/>
    </row>
    <row r="12" spans="1:14" ht="21.95" customHeight="1">
      <c r="A12" s="44" t="s">
        <v>167</v>
      </c>
      <c r="B12" s="45">
        <f>C12-1.15</f>
        <v>28.35</v>
      </c>
      <c r="C12" s="46">
        <v>29.5</v>
      </c>
      <c r="D12" s="45">
        <f>C12+1.3</f>
        <v>30.8</v>
      </c>
      <c r="E12" s="45">
        <f>D12+1.3</f>
        <v>32.1</v>
      </c>
      <c r="F12" s="47">
        <f>E12+1.3</f>
        <v>33.4</v>
      </c>
      <c r="G12" s="48"/>
      <c r="H12" s="263"/>
      <c r="I12" s="54" t="s">
        <v>166</v>
      </c>
      <c r="J12" s="54"/>
      <c r="K12" s="114"/>
      <c r="L12" s="114"/>
      <c r="M12" s="114"/>
      <c r="N12" s="114"/>
    </row>
    <row r="13" spans="1:14" ht="21.95" customHeight="1">
      <c r="A13" s="44" t="s">
        <v>168</v>
      </c>
      <c r="B13" s="45">
        <f>C13-0.7</f>
        <v>21.1</v>
      </c>
      <c r="C13" s="46">
        <v>21.8</v>
      </c>
      <c r="D13" s="45">
        <f>C13+0.7</f>
        <v>22.5</v>
      </c>
      <c r="E13" s="45">
        <f>D13+0.7</f>
        <v>23.2</v>
      </c>
      <c r="F13" s="47">
        <f>E13+0.9</f>
        <v>24.099999999999998</v>
      </c>
      <c r="G13" s="48"/>
      <c r="H13" s="263"/>
      <c r="I13" s="54" t="s">
        <v>169</v>
      </c>
      <c r="J13" s="54"/>
      <c r="K13" s="114"/>
      <c r="L13" s="114"/>
      <c r="M13" s="114"/>
      <c r="N13" s="114"/>
    </row>
    <row r="14" spans="1:14" ht="21.95" customHeight="1">
      <c r="A14" s="44" t="s">
        <v>170</v>
      </c>
      <c r="B14" s="45">
        <f>C14-0.5</f>
        <v>17.5</v>
      </c>
      <c r="C14" s="46">
        <v>18</v>
      </c>
      <c r="D14" s="45">
        <f>C14+0.5</f>
        <v>18.5</v>
      </c>
      <c r="E14" s="45">
        <f>D14+0.5</f>
        <v>19</v>
      </c>
      <c r="F14" s="47">
        <f>E14+0.7</f>
        <v>19.7</v>
      </c>
      <c r="G14" s="48"/>
      <c r="H14" s="263"/>
      <c r="I14" s="54" t="s">
        <v>169</v>
      </c>
      <c r="J14" s="54"/>
      <c r="K14" s="114"/>
      <c r="L14" s="114"/>
      <c r="M14" s="114"/>
      <c r="N14" s="114"/>
    </row>
    <row r="15" spans="1:14" ht="21.95" customHeight="1">
      <c r="A15" s="44" t="s">
        <v>171</v>
      </c>
      <c r="B15" s="45">
        <f>C15-0.6</f>
        <v>26.599999999999998</v>
      </c>
      <c r="C15" s="46">
        <v>27.2</v>
      </c>
      <c r="D15" s="45">
        <f>C15+0.6</f>
        <v>27.8</v>
      </c>
      <c r="E15" s="45">
        <f>D15+0.7</f>
        <v>28.5</v>
      </c>
      <c r="F15" s="47">
        <f>E15+0.6</f>
        <v>29.1</v>
      </c>
      <c r="G15" s="48"/>
      <c r="H15" s="263"/>
      <c r="I15" s="54" t="s">
        <v>172</v>
      </c>
      <c r="J15" s="54"/>
      <c r="K15" s="114"/>
      <c r="L15" s="114"/>
      <c r="M15" s="114"/>
      <c r="N15" s="114"/>
    </row>
    <row r="16" spans="1:14" ht="21.95" customHeight="1">
      <c r="A16" s="44" t="s">
        <v>173</v>
      </c>
      <c r="B16" s="45">
        <f>C16-0.9</f>
        <v>37.6</v>
      </c>
      <c r="C16" s="46">
        <v>38.5</v>
      </c>
      <c r="D16" s="45">
        <f>C16+1.1</f>
        <v>39.6</v>
      </c>
      <c r="E16" s="45">
        <f>D16+1.1</f>
        <v>40.700000000000003</v>
      </c>
      <c r="F16" s="47">
        <f>E16+1.1</f>
        <v>41.800000000000004</v>
      </c>
      <c r="G16" s="49"/>
      <c r="H16" s="264"/>
      <c r="I16" s="54" t="s">
        <v>166</v>
      </c>
      <c r="J16" s="54"/>
      <c r="K16" s="114"/>
      <c r="L16" s="114"/>
      <c r="M16" s="114"/>
      <c r="N16" s="114"/>
    </row>
    <row r="17" spans="1:14" ht="16.5">
      <c r="A17" s="44" t="s">
        <v>174</v>
      </c>
      <c r="B17" s="45">
        <f>C17-0.5</f>
        <v>13.5</v>
      </c>
      <c r="C17" s="46">
        <v>14</v>
      </c>
      <c r="D17" s="45">
        <f>C17</f>
        <v>14</v>
      </c>
      <c r="E17" s="45">
        <f>D17+1.5</f>
        <v>15.5</v>
      </c>
      <c r="F17" s="47">
        <f>E17+0</f>
        <v>15.5</v>
      </c>
      <c r="G17" s="51"/>
      <c r="H17" s="52"/>
      <c r="I17" s="54" t="s">
        <v>166</v>
      </c>
      <c r="J17" s="51"/>
      <c r="K17" s="51"/>
      <c r="L17" s="51"/>
      <c r="M17" s="51"/>
      <c r="N17" s="51"/>
    </row>
    <row r="18" spans="1:14" ht="14.25">
      <c r="A18" s="37" t="s">
        <v>175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>
      <c r="A19" s="52"/>
      <c r="B19" s="52"/>
      <c r="C19" s="52"/>
      <c r="D19" s="52"/>
      <c r="E19" s="52"/>
      <c r="F19" s="52"/>
      <c r="G19" s="52"/>
      <c r="H19" s="52"/>
      <c r="I19" s="116" t="s">
        <v>176</v>
      </c>
      <c r="J19" s="117"/>
      <c r="K19" s="116" t="s">
        <v>177</v>
      </c>
      <c r="L19" s="116"/>
      <c r="M19" s="116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1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8" sqref="A38:K38"/>
    </sheetView>
  </sheetViews>
  <sheetFormatPr defaultColWidth="10" defaultRowHeight="16.5" customHeight="1"/>
  <cols>
    <col min="1" max="1" width="10.875" style="55" customWidth="1"/>
    <col min="2" max="16384" width="10" style="55"/>
  </cols>
  <sheetData>
    <row r="1" spans="1:11" ht="22.5" customHeight="1">
      <c r="A1" s="265" t="s">
        <v>179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84" t="s">
        <v>53</v>
      </c>
      <c r="B2" s="184"/>
      <c r="C2" s="184"/>
      <c r="D2" s="185" t="s">
        <v>55</v>
      </c>
      <c r="E2" s="185"/>
      <c r="F2" s="184"/>
      <c r="G2" s="184"/>
      <c r="H2" s="85" t="s">
        <v>57</v>
      </c>
      <c r="I2" s="186" t="s">
        <v>58</v>
      </c>
      <c r="J2" s="186"/>
      <c r="K2" s="187"/>
    </row>
    <row r="3" spans="1:11" ht="16.5" customHeight="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spans="1:11" ht="16.5" customHeight="1">
      <c r="A4" s="88" t="s">
        <v>62</v>
      </c>
      <c r="B4" s="194" t="s">
        <v>63</v>
      </c>
      <c r="C4" s="195"/>
      <c r="D4" s="196" t="s">
        <v>64</v>
      </c>
      <c r="E4" s="197"/>
      <c r="F4" s="198" t="s">
        <v>65</v>
      </c>
      <c r="G4" s="199"/>
      <c r="H4" s="196" t="s">
        <v>180</v>
      </c>
      <c r="I4" s="197"/>
      <c r="J4" s="60" t="s">
        <v>67</v>
      </c>
      <c r="K4" s="61" t="s">
        <v>68</v>
      </c>
    </row>
    <row r="5" spans="1:11" ht="16.5" customHeight="1">
      <c r="A5" s="89" t="s">
        <v>69</v>
      </c>
      <c r="B5" s="194" t="s">
        <v>70</v>
      </c>
      <c r="C5" s="195"/>
      <c r="D5" s="196" t="s">
        <v>71</v>
      </c>
      <c r="E5" s="197"/>
      <c r="F5" s="198">
        <v>45082</v>
      </c>
      <c r="G5" s="199"/>
      <c r="H5" s="196" t="s">
        <v>181</v>
      </c>
      <c r="I5" s="197"/>
      <c r="J5" s="60" t="s">
        <v>67</v>
      </c>
      <c r="K5" s="61" t="s">
        <v>68</v>
      </c>
    </row>
    <row r="6" spans="1:11" ht="16.5" customHeight="1">
      <c r="A6" s="88" t="s">
        <v>73</v>
      </c>
      <c r="B6" s="90">
        <v>1</v>
      </c>
      <c r="C6" s="91">
        <v>5</v>
      </c>
      <c r="D6" s="89" t="s">
        <v>74</v>
      </c>
      <c r="E6" s="92"/>
      <c r="F6" s="198">
        <v>45095</v>
      </c>
      <c r="G6" s="199"/>
      <c r="H6" s="266" t="s">
        <v>182</v>
      </c>
      <c r="I6" s="267"/>
      <c r="J6" s="267"/>
      <c r="K6" s="268"/>
    </row>
    <row r="7" spans="1:11" ht="16.5" customHeight="1">
      <c r="A7" s="88" t="s">
        <v>76</v>
      </c>
      <c r="B7" s="200">
        <v>800</v>
      </c>
      <c r="C7" s="201"/>
      <c r="D7" s="89" t="s">
        <v>77</v>
      </c>
      <c r="E7" s="94"/>
      <c r="F7" s="198">
        <v>45097</v>
      </c>
      <c r="G7" s="199"/>
      <c r="H7" s="269"/>
      <c r="I7" s="194"/>
      <c r="J7" s="194"/>
      <c r="K7" s="195"/>
    </row>
    <row r="8" spans="1:11" ht="16.5" customHeight="1">
      <c r="A8" s="96" t="s">
        <v>79</v>
      </c>
      <c r="B8" s="202"/>
      <c r="C8" s="203"/>
      <c r="D8" s="204" t="s">
        <v>80</v>
      </c>
      <c r="E8" s="205"/>
      <c r="F8" s="206">
        <v>45098</v>
      </c>
      <c r="G8" s="207"/>
      <c r="H8" s="204"/>
      <c r="I8" s="205"/>
      <c r="J8" s="205"/>
      <c r="K8" s="214"/>
    </row>
    <row r="9" spans="1:11" ht="16.5" customHeight="1">
      <c r="A9" s="270" t="s">
        <v>183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97" t="s">
        <v>84</v>
      </c>
      <c r="B10" s="98" t="s">
        <v>85</v>
      </c>
      <c r="C10" s="99" t="s">
        <v>86</v>
      </c>
      <c r="D10" s="100"/>
      <c r="E10" s="101" t="s">
        <v>89</v>
      </c>
      <c r="F10" s="98" t="s">
        <v>85</v>
      </c>
      <c r="G10" s="99" t="s">
        <v>86</v>
      </c>
      <c r="H10" s="98"/>
      <c r="I10" s="101" t="s">
        <v>87</v>
      </c>
      <c r="J10" s="98" t="s">
        <v>85</v>
      </c>
      <c r="K10" s="110" t="s">
        <v>86</v>
      </c>
    </row>
    <row r="11" spans="1:11" ht="16.5" customHeight="1">
      <c r="A11" s="89" t="s">
        <v>90</v>
      </c>
      <c r="B11" s="102" t="s">
        <v>85</v>
      </c>
      <c r="C11" s="60" t="s">
        <v>86</v>
      </c>
      <c r="D11" s="94"/>
      <c r="E11" s="92" t="s">
        <v>92</v>
      </c>
      <c r="F11" s="102" t="s">
        <v>85</v>
      </c>
      <c r="G11" s="60" t="s">
        <v>86</v>
      </c>
      <c r="H11" s="102"/>
      <c r="I11" s="92" t="s">
        <v>97</v>
      </c>
      <c r="J11" s="102" t="s">
        <v>85</v>
      </c>
      <c r="K11" s="61" t="s">
        <v>86</v>
      </c>
    </row>
    <row r="12" spans="1:11" ht="16.5" customHeight="1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>
      <c r="A13" s="271" t="s">
        <v>184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185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71" t="s">
        <v>186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72" t="s">
        <v>187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123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124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16.5" customHeight="1">
      <c r="A23" s="233" t="s">
        <v>125</v>
      </c>
      <c r="B23" s="234"/>
      <c r="C23" s="60" t="s">
        <v>67</v>
      </c>
      <c r="D23" s="60" t="s">
        <v>68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196" t="s">
        <v>188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270" t="s">
        <v>131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86" t="s">
        <v>132</v>
      </c>
      <c r="B27" s="99" t="s">
        <v>95</v>
      </c>
      <c r="C27" s="99" t="s">
        <v>96</v>
      </c>
      <c r="D27" s="99" t="s">
        <v>88</v>
      </c>
      <c r="E27" s="87" t="s">
        <v>133</v>
      </c>
      <c r="F27" s="99" t="s">
        <v>95</v>
      </c>
      <c r="G27" s="99" t="s">
        <v>96</v>
      </c>
      <c r="H27" s="99" t="s">
        <v>88</v>
      </c>
      <c r="I27" s="87" t="s">
        <v>134</v>
      </c>
      <c r="J27" s="99" t="s">
        <v>95</v>
      </c>
      <c r="K27" s="110" t="s">
        <v>96</v>
      </c>
    </row>
    <row r="28" spans="1:11" ht="16.5" customHeight="1">
      <c r="A28" s="93" t="s">
        <v>87</v>
      </c>
      <c r="B28" s="60" t="s">
        <v>95</v>
      </c>
      <c r="C28" s="60" t="s">
        <v>96</v>
      </c>
      <c r="D28" s="60" t="s">
        <v>88</v>
      </c>
      <c r="E28" s="104" t="s">
        <v>94</v>
      </c>
      <c r="F28" s="60" t="s">
        <v>95</v>
      </c>
      <c r="G28" s="60" t="s">
        <v>96</v>
      </c>
      <c r="H28" s="60" t="s">
        <v>88</v>
      </c>
      <c r="I28" s="104" t="s">
        <v>105</v>
      </c>
      <c r="J28" s="60" t="s">
        <v>95</v>
      </c>
      <c r="K28" s="61" t="s">
        <v>96</v>
      </c>
    </row>
    <row r="29" spans="1:11" ht="16.5" customHeight="1">
      <c r="A29" s="196" t="s">
        <v>98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3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270" t="s">
        <v>189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294" t="s">
        <v>190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17.25" customHeight="1">
      <c r="A33" s="242" t="s">
        <v>191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>
      <c r="A43" s="244" t="s">
        <v>130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270" t="s">
        <v>192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97" t="s">
        <v>126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105" t="s">
        <v>136</v>
      </c>
      <c r="B48" s="300" t="s">
        <v>137</v>
      </c>
      <c r="C48" s="300"/>
      <c r="D48" s="106" t="s">
        <v>138</v>
      </c>
      <c r="E48" s="107"/>
      <c r="F48" s="106" t="s">
        <v>140</v>
      </c>
      <c r="G48" s="108"/>
      <c r="H48" s="301" t="s">
        <v>141</v>
      </c>
      <c r="I48" s="301"/>
      <c r="J48" s="300"/>
      <c r="K48" s="302"/>
    </row>
    <row r="49" spans="1:11" ht="16.5" customHeight="1">
      <c r="A49" s="211" t="s">
        <v>193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05" t="s">
        <v>136</v>
      </c>
      <c r="B52" s="300" t="s">
        <v>137</v>
      </c>
      <c r="C52" s="300"/>
      <c r="D52" s="106" t="s">
        <v>138</v>
      </c>
      <c r="E52" s="106"/>
      <c r="F52" s="106" t="s">
        <v>140</v>
      </c>
      <c r="G52" s="109">
        <v>45075</v>
      </c>
      <c r="H52" s="301" t="s">
        <v>141</v>
      </c>
      <c r="I52" s="301"/>
      <c r="J52" s="309"/>
      <c r="K52" s="31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workbookViewId="0">
      <selection sqref="A1:M18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3" width="10.625" style="37" customWidth="1"/>
    <col min="14" max="16384" width="9" style="37"/>
  </cols>
  <sheetData>
    <row r="1" spans="1:13" ht="30" customHeight="1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29.1" customHeight="1">
      <c r="A2" s="38" t="s">
        <v>62</v>
      </c>
      <c r="B2" s="257" t="s">
        <v>63</v>
      </c>
      <c r="C2" s="257"/>
      <c r="D2" s="39" t="s">
        <v>69</v>
      </c>
      <c r="E2" s="257" t="s">
        <v>146</v>
      </c>
      <c r="F2" s="257"/>
      <c r="G2" s="257"/>
      <c r="H2" s="262"/>
      <c r="I2" s="53" t="s">
        <v>57</v>
      </c>
      <c r="J2" s="257" t="s">
        <v>58</v>
      </c>
      <c r="K2" s="257"/>
      <c r="L2" s="257"/>
      <c r="M2" s="257"/>
    </row>
    <row r="3" spans="1:13" ht="29.1" customHeight="1">
      <c r="A3" s="261" t="s">
        <v>147</v>
      </c>
      <c r="B3" s="259" t="s">
        <v>148</v>
      </c>
      <c r="C3" s="259"/>
      <c r="D3" s="259"/>
      <c r="E3" s="259"/>
      <c r="F3" s="259"/>
      <c r="G3" s="259"/>
      <c r="H3" s="263"/>
      <c r="I3" s="259" t="s">
        <v>149</v>
      </c>
      <c r="J3" s="259"/>
      <c r="K3" s="259"/>
      <c r="L3" s="259"/>
      <c r="M3" s="259"/>
    </row>
    <row r="4" spans="1:13" ht="29.1" customHeight="1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1"/>
      <c r="H4" s="263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</row>
    <row r="5" spans="1:13" ht="29.1" customHeight="1">
      <c r="A5" s="42" t="s">
        <v>151</v>
      </c>
      <c r="B5" s="40" t="s">
        <v>152</v>
      </c>
      <c r="C5" s="43" t="s">
        <v>153</v>
      </c>
      <c r="D5" s="43" t="s">
        <v>154</v>
      </c>
      <c r="E5" s="40" t="s">
        <v>155</v>
      </c>
      <c r="F5" s="40" t="s">
        <v>156</v>
      </c>
      <c r="G5" s="40"/>
      <c r="H5" s="263"/>
      <c r="I5" s="40" t="s">
        <v>194</v>
      </c>
      <c r="J5" s="40" t="s">
        <v>194</v>
      </c>
      <c r="K5" s="40" t="s">
        <v>194</v>
      </c>
      <c r="L5" s="40" t="s">
        <v>194</v>
      </c>
      <c r="M5" s="40" t="s">
        <v>194</v>
      </c>
    </row>
    <row r="6" spans="1:13" ht="29.1" customHeight="1">
      <c r="A6" s="44" t="s">
        <v>157</v>
      </c>
      <c r="B6" s="45">
        <f>C6-2.1</f>
        <v>97.9</v>
      </c>
      <c r="C6" s="46">
        <v>100</v>
      </c>
      <c r="D6" s="45">
        <f>C6+2.1</f>
        <v>102.1</v>
      </c>
      <c r="E6" s="45">
        <f>D6+2.1</f>
        <v>104.19999999999999</v>
      </c>
      <c r="F6" s="47">
        <f>E6+2.1</f>
        <v>106.29999999999998</v>
      </c>
      <c r="G6" s="47"/>
      <c r="H6" s="263"/>
      <c r="I6" s="54" t="s">
        <v>195</v>
      </c>
      <c r="J6" s="54" t="s">
        <v>169</v>
      </c>
      <c r="K6" s="54" t="s">
        <v>195</v>
      </c>
      <c r="L6" s="54" t="s">
        <v>172</v>
      </c>
      <c r="M6" s="54" t="s">
        <v>196</v>
      </c>
    </row>
    <row r="7" spans="1:13" ht="29.1" customHeight="1">
      <c r="A7" s="44" t="s">
        <v>159</v>
      </c>
      <c r="B7" s="45">
        <f>C7-1.5</f>
        <v>71</v>
      </c>
      <c r="C7" s="46">
        <v>72.5</v>
      </c>
      <c r="D7" s="45">
        <f>C7+1.5</f>
        <v>74</v>
      </c>
      <c r="E7" s="45">
        <f>D7+1.5</f>
        <v>75.5</v>
      </c>
      <c r="F7" s="47">
        <f>E7+1.5</f>
        <v>77</v>
      </c>
      <c r="G7" s="47"/>
      <c r="H7" s="263"/>
      <c r="I7" s="54" t="s">
        <v>166</v>
      </c>
      <c r="J7" s="54" t="s">
        <v>166</v>
      </c>
      <c r="K7" s="54" t="s">
        <v>166</v>
      </c>
      <c r="L7" s="54" t="s">
        <v>166</v>
      </c>
      <c r="M7" s="54" t="s">
        <v>166</v>
      </c>
    </row>
    <row r="8" spans="1:13" ht="29.1" customHeight="1">
      <c r="A8" s="44" t="s">
        <v>160</v>
      </c>
      <c r="B8" s="45">
        <f t="shared" ref="B8:B10" si="0">C8-4</f>
        <v>68</v>
      </c>
      <c r="C8" s="46">
        <v>72</v>
      </c>
      <c r="D8" s="45">
        <f t="shared" ref="D8:D11" si="1">C8+4</f>
        <v>76</v>
      </c>
      <c r="E8" s="45">
        <f t="shared" ref="E8:E10" si="2">D8+5</f>
        <v>81</v>
      </c>
      <c r="F8" s="47">
        <f t="shared" ref="F8:F10" si="3">E8+6</f>
        <v>87</v>
      </c>
      <c r="G8" s="47"/>
      <c r="H8" s="263"/>
      <c r="I8" s="54" t="s">
        <v>164</v>
      </c>
      <c r="J8" s="54" t="s">
        <v>164</v>
      </c>
      <c r="K8" s="54" t="s">
        <v>197</v>
      </c>
      <c r="L8" s="54" t="s">
        <v>164</v>
      </c>
      <c r="M8" s="54" t="s">
        <v>198</v>
      </c>
    </row>
    <row r="9" spans="1:13" ht="29.1" customHeight="1">
      <c r="A9" s="44" t="s">
        <v>162</v>
      </c>
      <c r="B9" s="45">
        <f t="shared" si="0"/>
        <v>90</v>
      </c>
      <c r="C9" s="46">
        <v>94</v>
      </c>
      <c r="D9" s="45">
        <f t="shared" si="1"/>
        <v>98</v>
      </c>
      <c r="E9" s="45">
        <f t="shared" si="2"/>
        <v>103</v>
      </c>
      <c r="F9" s="47">
        <f t="shared" si="3"/>
        <v>109</v>
      </c>
      <c r="G9" s="48"/>
      <c r="H9" s="263"/>
      <c r="I9" s="54" t="s">
        <v>166</v>
      </c>
      <c r="J9" s="54" t="s">
        <v>166</v>
      </c>
      <c r="K9" s="54" t="s">
        <v>166</v>
      </c>
      <c r="L9" s="54" t="s">
        <v>166</v>
      </c>
      <c r="M9" s="54" t="s">
        <v>166</v>
      </c>
    </row>
    <row r="10" spans="1:13" ht="29.1" customHeight="1">
      <c r="A10" s="44" t="s">
        <v>163</v>
      </c>
      <c r="B10" s="49">
        <f t="shared" si="0"/>
        <v>116</v>
      </c>
      <c r="C10" s="50">
        <v>120</v>
      </c>
      <c r="D10" s="49">
        <f t="shared" si="1"/>
        <v>124</v>
      </c>
      <c r="E10" s="49">
        <f t="shared" si="2"/>
        <v>129</v>
      </c>
      <c r="F10" s="48">
        <f t="shared" si="3"/>
        <v>135</v>
      </c>
      <c r="G10" s="48"/>
      <c r="H10" s="263"/>
      <c r="I10" s="54" t="s">
        <v>164</v>
      </c>
      <c r="J10" s="54" t="s">
        <v>199</v>
      </c>
      <c r="K10" s="54" t="s">
        <v>197</v>
      </c>
      <c r="L10" s="54" t="s">
        <v>200</v>
      </c>
      <c r="M10" s="54" t="s">
        <v>164</v>
      </c>
    </row>
    <row r="11" spans="1:13" ht="29.1" customHeight="1">
      <c r="A11" s="44" t="s">
        <v>165</v>
      </c>
      <c r="B11" s="45">
        <f>C11-3.6</f>
        <v>94.4</v>
      </c>
      <c r="C11" s="46">
        <v>98</v>
      </c>
      <c r="D11" s="45">
        <f t="shared" si="1"/>
        <v>102</v>
      </c>
      <c r="E11" s="45">
        <f>D11+4</f>
        <v>106</v>
      </c>
      <c r="F11" s="47">
        <f>E11+4</f>
        <v>110</v>
      </c>
      <c r="G11" s="48"/>
      <c r="H11" s="263"/>
      <c r="I11" s="54" t="s">
        <v>166</v>
      </c>
      <c r="J11" s="54" t="s">
        <v>166</v>
      </c>
      <c r="K11" s="54" t="s">
        <v>166</v>
      </c>
      <c r="L11" s="54" t="s">
        <v>166</v>
      </c>
      <c r="M11" s="54" t="s">
        <v>166</v>
      </c>
    </row>
    <row r="12" spans="1:13" ht="29.1" customHeight="1">
      <c r="A12" s="44" t="s">
        <v>167</v>
      </c>
      <c r="B12" s="45">
        <f>C12-1.15</f>
        <v>28.35</v>
      </c>
      <c r="C12" s="46">
        <v>29.5</v>
      </c>
      <c r="D12" s="45">
        <f>C12+1.3</f>
        <v>30.8</v>
      </c>
      <c r="E12" s="45">
        <f>D12+1.3</f>
        <v>32.1</v>
      </c>
      <c r="F12" s="47">
        <f>E12+1.3</f>
        <v>33.4</v>
      </c>
      <c r="G12" s="48"/>
      <c r="H12" s="263"/>
      <c r="I12" s="54" t="s">
        <v>166</v>
      </c>
      <c r="J12" s="54" t="s">
        <v>166</v>
      </c>
      <c r="K12" s="54" t="s">
        <v>166</v>
      </c>
      <c r="L12" s="54" t="s">
        <v>166</v>
      </c>
      <c r="M12" s="54" t="s">
        <v>166</v>
      </c>
    </row>
    <row r="13" spans="1:13" ht="29.1" customHeight="1">
      <c r="A13" s="44" t="s">
        <v>168</v>
      </c>
      <c r="B13" s="45">
        <f>C13-0.7</f>
        <v>21.1</v>
      </c>
      <c r="C13" s="46">
        <v>21.8</v>
      </c>
      <c r="D13" s="45">
        <f>C13+0.7</f>
        <v>22.5</v>
      </c>
      <c r="E13" s="45">
        <f>D13+0.7</f>
        <v>23.2</v>
      </c>
      <c r="F13" s="47">
        <f>E13+0.9</f>
        <v>24.099999999999998</v>
      </c>
      <c r="G13" s="48"/>
      <c r="H13" s="263"/>
      <c r="I13" s="54" t="s">
        <v>166</v>
      </c>
      <c r="J13" s="54" t="s">
        <v>200</v>
      </c>
      <c r="K13" s="54" t="s">
        <v>166</v>
      </c>
      <c r="L13" s="54" t="s">
        <v>200</v>
      </c>
      <c r="M13" s="54" t="s">
        <v>166</v>
      </c>
    </row>
    <row r="14" spans="1:13" ht="29.1" customHeight="1">
      <c r="A14" s="44" t="s">
        <v>170</v>
      </c>
      <c r="B14" s="45">
        <f>C14-0.5</f>
        <v>17.5</v>
      </c>
      <c r="C14" s="46">
        <v>18</v>
      </c>
      <c r="D14" s="45">
        <f>C14+0.5</f>
        <v>18.5</v>
      </c>
      <c r="E14" s="45">
        <f>D14+0.5</f>
        <v>19</v>
      </c>
      <c r="F14" s="47">
        <f>E14+0.7</f>
        <v>19.7</v>
      </c>
      <c r="G14" s="48"/>
      <c r="H14" s="263"/>
      <c r="I14" s="54" t="s">
        <v>169</v>
      </c>
      <c r="J14" s="54" t="s">
        <v>169</v>
      </c>
      <c r="K14" s="54" t="s">
        <v>201</v>
      </c>
      <c r="L14" s="54" t="s">
        <v>169</v>
      </c>
      <c r="M14" s="54" t="s">
        <v>169</v>
      </c>
    </row>
    <row r="15" spans="1:13" ht="29.1" customHeight="1">
      <c r="A15" s="44" t="s">
        <v>171</v>
      </c>
      <c r="B15" s="45">
        <f>C15-0.6</f>
        <v>26.599999999999998</v>
      </c>
      <c r="C15" s="46">
        <v>27.2</v>
      </c>
      <c r="D15" s="45">
        <f>C15+0.6</f>
        <v>27.8</v>
      </c>
      <c r="E15" s="45">
        <f>D15+0.7</f>
        <v>28.5</v>
      </c>
      <c r="F15" s="47">
        <f>E15+0.6</f>
        <v>29.1</v>
      </c>
      <c r="G15" s="48"/>
      <c r="H15" s="263"/>
      <c r="I15" s="54" t="s">
        <v>172</v>
      </c>
      <c r="J15" s="54" t="s">
        <v>169</v>
      </c>
      <c r="K15" s="54" t="s">
        <v>202</v>
      </c>
      <c r="L15" s="54" t="s">
        <v>169</v>
      </c>
      <c r="M15" s="54" t="s">
        <v>172</v>
      </c>
    </row>
    <row r="16" spans="1:13" ht="16.5">
      <c r="A16" s="44" t="s">
        <v>173</v>
      </c>
      <c r="B16" s="45">
        <f>C16-0.9</f>
        <v>37.6</v>
      </c>
      <c r="C16" s="46">
        <v>38.5</v>
      </c>
      <c r="D16" s="45">
        <f>C16+1.1</f>
        <v>39.6</v>
      </c>
      <c r="E16" s="45">
        <f>D16+1.1</f>
        <v>40.700000000000003</v>
      </c>
      <c r="F16" s="47">
        <f>E16+1.1</f>
        <v>41.800000000000004</v>
      </c>
      <c r="G16" s="49"/>
      <c r="H16" s="264"/>
      <c r="I16" s="54" t="s">
        <v>166</v>
      </c>
      <c r="J16" s="54" t="s">
        <v>166</v>
      </c>
      <c r="K16" s="54" t="s">
        <v>166</v>
      </c>
      <c r="L16" s="54" t="s">
        <v>166</v>
      </c>
      <c r="M16" s="54" t="s">
        <v>166</v>
      </c>
    </row>
    <row r="17" spans="1:13" ht="26.1" customHeight="1">
      <c r="A17" s="44" t="s">
        <v>174</v>
      </c>
      <c r="B17" s="45">
        <f>C17-0.5</f>
        <v>13.5</v>
      </c>
      <c r="C17" s="46">
        <v>14</v>
      </c>
      <c r="D17" s="45">
        <f>C17</f>
        <v>14</v>
      </c>
      <c r="E17" s="45">
        <f>D17+1.5</f>
        <v>15.5</v>
      </c>
      <c r="F17" s="47">
        <f>E17+0</f>
        <v>15.5</v>
      </c>
      <c r="G17" s="51"/>
      <c r="H17" s="52"/>
      <c r="I17" s="54" t="s">
        <v>166</v>
      </c>
      <c r="J17" s="54" t="s">
        <v>166</v>
      </c>
      <c r="K17" s="54" t="s">
        <v>166</v>
      </c>
      <c r="L17" s="54" t="s">
        <v>166</v>
      </c>
      <c r="M17" s="54" t="s">
        <v>166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6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G45" sqref="G45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11" t="s">
        <v>203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>
      <c r="A2" s="56" t="s">
        <v>53</v>
      </c>
      <c r="B2" s="312" t="s">
        <v>54</v>
      </c>
      <c r="C2" s="312"/>
      <c r="D2" s="57" t="s">
        <v>62</v>
      </c>
      <c r="E2" s="58" t="s">
        <v>63</v>
      </c>
      <c r="F2" s="59" t="s">
        <v>204</v>
      </c>
      <c r="G2" s="194" t="s">
        <v>70</v>
      </c>
      <c r="H2" s="195"/>
      <c r="I2" s="78" t="s">
        <v>57</v>
      </c>
      <c r="J2" s="313" t="s">
        <v>58</v>
      </c>
      <c r="K2" s="314"/>
    </row>
    <row r="3" spans="1:11">
      <c r="A3" s="62" t="s">
        <v>76</v>
      </c>
      <c r="B3" s="200">
        <v>800</v>
      </c>
      <c r="C3" s="201"/>
      <c r="D3" s="63" t="s">
        <v>205</v>
      </c>
      <c r="E3" s="315">
        <v>45098</v>
      </c>
      <c r="F3" s="316"/>
      <c r="G3" s="316"/>
      <c r="H3" s="288" t="s">
        <v>206</v>
      </c>
      <c r="I3" s="288"/>
      <c r="J3" s="288"/>
      <c r="K3" s="289"/>
    </row>
    <row r="4" spans="1:11">
      <c r="A4" s="64" t="s">
        <v>73</v>
      </c>
      <c r="B4" s="65">
        <v>1</v>
      </c>
      <c r="C4" s="65">
        <v>6</v>
      </c>
      <c r="D4" s="66" t="s">
        <v>207</v>
      </c>
      <c r="E4" s="316"/>
      <c r="F4" s="316"/>
      <c r="G4" s="316"/>
      <c r="H4" s="234" t="s">
        <v>208</v>
      </c>
      <c r="I4" s="234"/>
      <c r="J4" s="76" t="s">
        <v>67</v>
      </c>
      <c r="K4" s="81" t="s">
        <v>68</v>
      </c>
    </row>
    <row r="5" spans="1:11">
      <c r="A5" s="64" t="s">
        <v>209</v>
      </c>
      <c r="B5" s="317">
        <v>1</v>
      </c>
      <c r="C5" s="317"/>
      <c r="D5" s="63" t="s">
        <v>210</v>
      </c>
      <c r="E5" s="63" t="s">
        <v>211</v>
      </c>
      <c r="F5" s="63" t="s">
        <v>212</v>
      </c>
      <c r="G5" s="63" t="s">
        <v>213</v>
      </c>
      <c r="H5" s="234" t="s">
        <v>214</v>
      </c>
      <c r="I5" s="234"/>
      <c r="J5" s="76" t="s">
        <v>67</v>
      </c>
      <c r="K5" s="81" t="s">
        <v>68</v>
      </c>
    </row>
    <row r="6" spans="1:11">
      <c r="A6" s="68" t="s">
        <v>215</v>
      </c>
      <c r="B6" s="318">
        <v>80</v>
      </c>
      <c r="C6" s="318"/>
      <c r="D6" s="69" t="s">
        <v>216</v>
      </c>
      <c r="E6" s="70"/>
      <c r="F6" s="71"/>
      <c r="G6" s="69">
        <v>800</v>
      </c>
      <c r="H6" s="319" t="s">
        <v>217</v>
      </c>
      <c r="I6" s="319"/>
      <c r="J6" s="71" t="s">
        <v>67</v>
      </c>
      <c r="K6" s="82" t="s">
        <v>68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218</v>
      </c>
      <c r="B8" s="59" t="s">
        <v>219</v>
      </c>
      <c r="C8" s="59" t="s">
        <v>220</v>
      </c>
      <c r="D8" s="59" t="s">
        <v>221</v>
      </c>
      <c r="E8" s="59" t="s">
        <v>222</v>
      </c>
      <c r="F8" s="59" t="s">
        <v>223</v>
      </c>
      <c r="G8" s="320" t="s">
        <v>79</v>
      </c>
      <c r="H8" s="321"/>
      <c r="I8" s="321"/>
      <c r="J8" s="321"/>
      <c r="K8" s="322"/>
    </row>
    <row r="9" spans="1:11">
      <c r="A9" s="233" t="s">
        <v>224</v>
      </c>
      <c r="B9" s="234"/>
      <c r="C9" s="76" t="s">
        <v>67</v>
      </c>
      <c r="D9" s="76" t="s">
        <v>68</v>
      </c>
      <c r="E9" s="63" t="s">
        <v>225</v>
      </c>
      <c r="F9" s="77" t="s">
        <v>226</v>
      </c>
      <c r="G9" s="323"/>
      <c r="H9" s="324"/>
      <c r="I9" s="324"/>
      <c r="J9" s="324"/>
      <c r="K9" s="325"/>
    </row>
    <row r="10" spans="1:11">
      <c r="A10" s="233" t="s">
        <v>227</v>
      </c>
      <c r="B10" s="234"/>
      <c r="C10" s="76" t="s">
        <v>67</v>
      </c>
      <c r="D10" s="76" t="s">
        <v>68</v>
      </c>
      <c r="E10" s="63" t="s">
        <v>228</v>
      </c>
      <c r="F10" s="77" t="s">
        <v>229</v>
      </c>
      <c r="G10" s="323" t="s">
        <v>230</v>
      </c>
      <c r="H10" s="324"/>
      <c r="I10" s="324"/>
      <c r="J10" s="324"/>
      <c r="K10" s="325"/>
    </row>
    <row r="11" spans="1:11">
      <c r="A11" s="297" t="s">
        <v>183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2" t="s">
        <v>89</v>
      </c>
      <c r="B12" s="76" t="s">
        <v>85</v>
      </c>
      <c r="C12" s="76" t="s">
        <v>86</v>
      </c>
      <c r="D12" s="77"/>
      <c r="E12" s="63" t="s">
        <v>87</v>
      </c>
      <c r="F12" s="76" t="s">
        <v>85</v>
      </c>
      <c r="G12" s="76" t="s">
        <v>86</v>
      </c>
      <c r="H12" s="76"/>
      <c r="I12" s="63" t="s">
        <v>231</v>
      </c>
      <c r="J12" s="76" t="s">
        <v>85</v>
      </c>
      <c r="K12" s="81" t="s">
        <v>86</v>
      </c>
    </row>
    <row r="13" spans="1:11">
      <c r="A13" s="62" t="s">
        <v>92</v>
      </c>
      <c r="B13" s="76" t="s">
        <v>85</v>
      </c>
      <c r="C13" s="76" t="s">
        <v>86</v>
      </c>
      <c r="D13" s="77"/>
      <c r="E13" s="63" t="s">
        <v>97</v>
      </c>
      <c r="F13" s="76" t="s">
        <v>85</v>
      </c>
      <c r="G13" s="76" t="s">
        <v>86</v>
      </c>
      <c r="H13" s="76"/>
      <c r="I13" s="63" t="s">
        <v>232</v>
      </c>
      <c r="J13" s="76" t="s">
        <v>85</v>
      </c>
      <c r="K13" s="81" t="s">
        <v>86</v>
      </c>
    </row>
    <row r="14" spans="1:11">
      <c r="A14" s="68" t="s">
        <v>233</v>
      </c>
      <c r="B14" s="71" t="s">
        <v>85</v>
      </c>
      <c r="C14" s="71" t="s">
        <v>86</v>
      </c>
      <c r="D14" s="70"/>
      <c r="E14" s="69" t="s">
        <v>234</v>
      </c>
      <c r="F14" s="71" t="s">
        <v>85</v>
      </c>
      <c r="G14" s="71" t="s">
        <v>86</v>
      </c>
      <c r="H14" s="71"/>
      <c r="I14" s="69" t="s">
        <v>235</v>
      </c>
      <c r="J14" s="71" t="s">
        <v>85</v>
      </c>
      <c r="K14" s="82" t="s">
        <v>86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87" t="s">
        <v>236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>
      <c r="A17" s="233" t="s">
        <v>237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3"/>
    </row>
    <row r="18" spans="1:11">
      <c r="A18" s="233" t="s">
        <v>238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3"/>
    </row>
    <row r="19" spans="1:11">
      <c r="A19" s="326" t="s">
        <v>239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29"/>
    </row>
    <row r="21" spans="1:11">
      <c r="A21" s="276"/>
      <c r="B21" s="277"/>
      <c r="C21" s="277"/>
      <c r="D21" s="277"/>
      <c r="E21" s="277"/>
      <c r="F21" s="277"/>
      <c r="G21" s="277"/>
      <c r="H21" s="277"/>
      <c r="I21" s="277"/>
      <c r="J21" s="277"/>
      <c r="K21" s="329"/>
    </row>
    <row r="22" spans="1:11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329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33" t="s">
        <v>125</v>
      </c>
      <c r="B24" s="234"/>
      <c r="C24" s="76" t="s">
        <v>67</v>
      </c>
      <c r="D24" s="76" t="s">
        <v>68</v>
      </c>
      <c r="E24" s="288"/>
      <c r="F24" s="288"/>
      <c r="G24" s="288"/>
      <c r="H24" s="288"/>
      <c r="I24" s="288"/>
      <c r="J24" s="288"/>
      <c r="K24" s="289"/>
    </row>
    <row r="25" spans="1:11">
      <c r="A25" s="79" t="s">
        <v>240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241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>
      <c r="A28" s="337" t="s">
        <v>242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243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329"/>
    </row>
    <row r="35" spans="1:11" ht="23.1" customHeight="1">
      <c r="A35" s="340"/>
      <c r="B35" s="277"/>
      <c r="C35" s="277"/>
      <c r="D35" s="277"/>
      <c r="E35" s="277"/>
      <c r="F35" s="277"/>
      <c r="G35" s="277"/>
      <c r="H35" s="277"/>
      <c r="I35" s="277"/>
      <c r="J35" s="277"/>
      <c r="K35" s="329"/>
    </row>
    <row r="36" spans="1:11" ht="23.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>
      <c r="A37" s="344" t="s">
        <v>244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>
      <c r="A38" s="233" t="s">
        <v>245</v>
      </c>
      <c r="B38" s="234"/>
      <c r="C38" s="234"/>
      <c r="D38" s="288" t="s">
        <v>246</v>
      </c>
      <c r="E38" s="288"/>
      <c r="F38" s="280" t="s">
        <v>247</v>
      </c>
      <c r="G38" s="347"/>
      <c r="H38" s="234" t="s">
        <v>248</v>
      </c>
      <c r="I38" s="234"/>
      <c r="J38" s="234" t="s">
        <v>249</v>
      </c>
      <c r="K38" s="293"/>
    </row>
    <row r="39" spans="1:11" ht="18.75" customHeight="1">
      <c r="A39" s="64" t="s">
        <v>126</v>
      </c>
      <c r="B39" s="234" t="s">
        <v>250</v>
      </c>
      <c r="C39" s="234"/>
      <c r="D39" s="234"/>
      <c r="E39" s="234"/>
      <c r="F39" s="234"/>
      <c r="G39" s="234"/>
      <c r="H39" s="234"/>
      <c r="I39" s="234"/>
      <c r="J39" s="234"/>
      <c r="K39" s="293"/>
    </row>
    <row r="40" spans="1:11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93"/>
    </row>
    <row r="41" spans="1:11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3"/>
    </row>
    <row r="42" spans="1:11" ht="32.1" customHeight="1">
      <c r="A42" s="68" t="s">
        <v>136</v>
      </c>
      <c r="B42" s="348" t="s">
        <v>251</v>
      </c>
      <c r="C42" s="348"/>
      <c r="D42" s="69" t="s">
        <v>252</v>
      </c>
      <c r="E42" s="70"/>
      <c r="F42" s="69" t="s">
        <v>140</v>
      </c>
      <c r="G42" s="80">
        <v>45093</v>
      </c>
      <c r="H42" s="349" t="s">
        <v>141</v>
      </c>
      <c r="I42" s="349"/>
      <c r="J42" s="348" t="s">
        <v>144</v>
      </c>
      <c r="K42" s="35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tabSelected="1" workbookViewId="0">
      <selection activeCell="B8" sqref="B8"/>
    </sheetView>
  </sheetViews>
  <sheetFormatPr defaultColWidth="9" defaultRowHeight="26.1" customHeight="1"/>
  <cols>
    <col min="1" max="1" width="12.875" style="37" customWidth="1"/>
    <col min="2" max="7" width="9.375" style="37" customWidth="1"/>
    <col min="8" max="8" width="1.375" style="37" customWidth="1"/>
    <col min="9" max="13" width="9.5" style="37" customWidth="1"/>
    <col min="14" max="16384" width="9" style="37"/>
  </cols>
  <sheetData>
    <row r="1" spans="1:13" ht="30" customHeight="1">
      <c r="A1" s="255" t="s">
        <v>145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29.1" customHeight="1">
      <c r="A2" s="38" t="s">
        <v>62</v>
      </c>
      <c r="B2" s="257" t="s">
        <v>63</v>
      </c>
      <c r="C2" s="257"/>
      <c r="D2" s="39" t="s">
        <v>69</v>
      </c>
      <c r="E2" s="257" t="s">
        <v>146</v>
      </c>
      <c r="F2" s="257"/>
      <c r="G2" s="257"/>
      <c r="H2" s="262"/>
      <c r="I2" s="53" t="s">
        <v>57</v>
      </c>
      <c r="J2" s="257" t="s">
        <v>58</v>
      </c>
      <c r="K2" s="257"/>
      <c r="L2" s="257"/>
      <c r="M2" s="257"/>
    </row>
    <row r="3" spans="1:13" ht="29.1" customHeight="1">
      <c r="A3" s="261" t="s">
        <v>147</v>
      </c>
      <c r="B3" s="259" t="s">
        <v>148</v>
      </c>
      <c r="C3" s="259"/>
      <c r="D3" s="259"/>
      <c r="E3" s="259"/>
      <c r="F3" s="259"/>
      <c r="G3" s="259"/>
      <c r="H3" s="263"/>
      <c r="I3" s="259" t="s">
        <v>149</v>
      </c>
      <c r="J3" s="259"/>
      <c r="K3" s="259"/>
      <c r="L3" s="259"/>
      <c r="M3" s="259"/>
    </row>
    <row r="4" spans="1:13" ht="29.1" customHeight="1">
      <c r="A4" s="261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1"/>
      <c r="H4" s="263"/>
      <c r="I4" s="40" t="s">
        <v>112</v>
      </c>
      <c r="J4" s="40" t="s">
        <v>113</v>
      </c>
      <c r="K4" s="40" t="s">
        <v>114</v>
      </c>
      <c r="L4" s="40" t="s">
        <v>115</v>
      </c>
      <c r="M4" s="40" t="s">
        <v>116</v>
      </c>
    </row>
    <row r="5" spans="1:13" ht="23.25" customHeight="1">
      <c r="A5" s="42" t="s">
        <v>151</v>
      </c>
      <c r="B5" s="40" t="s">
        <v>152</v>
      </c>
      <c r="C5" s="43" t="s">
        <v>153</v>
      </c>
      <c r="D5" s="43" t="s">
        <v>154</v>
      </c>
      <c r="E5" s="40" t="s">
        <v>155</v>
      </c>
      <c r="F5" s="40" t="s">
        <v>156</v>
      </c>
      <c r="G5" s="40"/>
      <c r="H5" s="263"/>
      <c r="I5" s="40" t="s">
        <v>194</v>
      </c>
      <c r="J5" s="40" t="s">
        <v>194</v>
      </c>
      <c r="K5" s="40" t="s">
        <v>194</v>
      </c>
      <c r="L5" s="40" t="s">
        <v>194</v>
      </c>
      <c r="M5" s="40" t="s">
        <v>194</v>
      </c>
    </row>
    <row r="6" spans="1:13" ht="23.25" customHeight="1">
      <c r="A6" s="44" t="s">
        <v>157</v>
      </c>
      <c r="B6" s="45">
        <f>C6-2.1</f>
        <v>97.9</v>
      </c>
      <c r="C6" s="46">
        <v>100</v>
      </c>
      <c r="D6" s="45">
        <f>C6+2.1</f>
        <v>102.1</v>
      </c>
      <c r="E6" s="45">
        <f>D6+2.1</f>
        <v>104.19999999999999</v>
      </c>
      <c r="F6" s="47">
        <f>E6+2.1</f>
        <v>106.29999999999998</v>
      </c>
      <c r="G6" s="47"/>
      <c r="H6" s="263"/>
      <c r="I6" s="393" t="s">
        <v>342</v>
      </c>
      <c r="J6" s="54" t="s">
        <v>169</v>
      </c>
      <c r="K6" s="54" t="s">
        <v>195</v>
      </c>
      <c r="L6" s="54" t="s">
        <v>172</v>
      </c>
      <c r="M6" s="54" t="s">
        <v>196</v>
      </c>
    </row>
    <row r="7" spans="1:13" ht="23.25" customHeight="1">
      <c r="A7" s="44" t="s">
        <v>160</v>
      </c>
      <c r="B7" s="45">
        <f t="shared" ref="B7" si="0">C7-4</f>
        <v>68</v>
      </c>
      <c r="C7" s="46">
        <v>72</v>
      </c>
      <c r="D7" s="45">
        <f t="shared" ref="D7:D8" si="1">C7+4</f>
        <v>76</v>
      </c>
      <c r="E7" s="45">
        <f t="shared" ref="E7" si="2">D7+5</f>
        <v>81</v>
      </c>
      <c r="F7" s="47">
        <f t="shared" ref="F7" si="3">E7+6</f>
        <v>87</v>
      </c>
      <c r="G7" s="47"/>
      <c r="H7" s="263"/>
      <c r="I7" s="54" t="s">
        <v>164</v>
      </c>
      <c r="J7" s="54" t="s">
        <v>164</v>
      </c>
      <c r="K7" s="54" t="s">
        <v>197</v>
      </c>
      <c r="L7" s="54" t="s">
        <v>164</v>
      </c>
      <c r="M7" s="54" t="s">
        <v>198</v>
      </c>
    </row>
    <row r="8" spans="1:13" ht="23.25" customHeight="1">
      <c r="A8" s="44" t="s">
        <v>165</v>
      </c>
      <c r="B8" s="45">
        <f>C8-3.6</f>
        <v>94.4</v>
      </c>
      <c r="C8" s="46">
        <v>98</v>
      </c>
      <c r="D8" s="45">
        <f t="shared" si="1"/>
        <v>102</v>
      </c>
      <c r="E8" s="45">
        <f>D8+4</f>
        <v>106</v>
      </c>
      <c r="F8" s="47">
        <f>E8+4</f>
        <v>110</v>
      </c>
      <c r="G8" s="48"/>
      <c r="H8" s="263"/>
      <c r="I8" s="54" t="s">
        <v>166</v>
      </c>
      <c r="J8" s="54" t="s">
        <v>166</v>
      </c>
      <c r="K8" s="54" t="s">
        <v>166</v>
      </c>
      <c r="L8" s="54" t="s">
        <v>166</v>
      </c>
      <c r="M8" s="54" t="s">
        <v>166</v>
      </c>
    </row>
    <row r="9" spans="1:13" ht="23.25" customHeight="1">
      <c r="A9" s="44" t="s">
        <v>167</v>
      </c>
      <c r="B9" s="45">
        <f>C9-1.15</f>
        <v>28.35</v>
      </c>
      <c r="C9" s="46">
        <v>29.5</v>
      </c>
      <c r="D9" s="45">
        <f>C9+1.3</f>
        <v>30.8</v>
      </c>
      <c r="E9" s="45">
        <f>D9+1.3</f>
        <v>32.1</v>
      </c>
      <c r="F9" s="47">
        <f>E9+1.3</f>
        <v>33.4</v>
      </c>
      <c r="G9" s="48"/>
      <c r="H9" s="263"/>
      <c r="I9" s="54" t="s">
        <v>166</v>
      </c>
      <c r="J9" s="54" t="s">
        <v>166</v>
      </c>
      <c r="K9" s="54" t="s">
        <v>166</v>
      </c>
      <c r="L9" s="54" t="s">
        <v>166</v>
      </c>
      <c r="M9" s="54" t="s">
        <v>166</v>
      </c>
    </row>
    <row r="10" spans="1:13" ht="23.25" customHeight="1">
      <c r="A10" s="44" t="s">
        <v>168</v>
      </c>
      <c r="B10" s="45">
        <f>C10-0.7</f>
        <v>21.1</v>
      </c>
      <c r="C10" s="46">
        <v>21.8</v>
      </c>
      <c r="D10" s="45">
        <f>C10+0.7</f>
        <v>22.5</v>
      </c>
      <c r="E10" s="45">
        <f>D10+0.7</f>
        <v>23.2</v>
      </c>
      <c r="F10" s="47">
        <f>E10+0.9</f>
        <v>24.099999999999998</v>
      </c>
      <c r="G10" s="48"/>
      <c r="H10" s="263"/>
      <c r="I10" s="54" t="s">
        <v>166</v>
      </c>
      <c r="J10" s="54" t="s">
        <v>200</v>
      </c>
      <c r="K10" s="54" t="s">
        <v>166</v>
      </c>
      <c r="L10" s="54" t="s">
        <v>200</v>
      </c>
      <c r="M10" s="54" t="s">
        <v>166</v>
      </c>
    </row>
    <row r="11" spans="1:13" ht="23.25" customHeight="1">
      <c r="A11" s="44" t="s">
        <v>170</v>
      </c>
      <c r="B11" s="45">
        <f>C11-0.5</f>
        <v>17.5</v>
      </c>
      <c r="C11" s="46">
        <v>18</v>
      </c>
      <c r="D11" s="45">
        <f>C11+0.5</f>
        <v>18.5</v>
      </c>
      <c r="E11" s="45">
        <f>D11+0.5</f>
        <v>19</v>
      </c>
      <c r="F11" s="47">
        <f>E11+0.7</f>
        <v>19.7</v>
      </c>
      <c r="G11" s="48"/>
      <c r="H11" s="263"/>
      <c r="I11" s="54" t="s">
        <v>169</v>
      </c>
      <c r="J11" s="54" t="s">
        <v>169</v>
      </c>
      <c r="K11" s="54" t="s">
        <v>201</v>
      </c>
      <c r="L11" s="54" t="s">
        <v>169</v>
      </c>
      <c r="M11" s="54" t="s">
        <v>169</v>
      </c>
    </row>
    <row r="12" spans="1:13" ht="23.25" customHeight="1">
      <c r="A12" s="44" t="s">
        <v>171</v>
      </c>
      <c r="B12" s="45">
        <f>C12-0.6</f>
        <v>26.599999999999998</v>
      </c>
      <c r="C12" s="46">
        <v>27.2</v>
      </c>
      <c r="D12" s="45">
        <f>C12+0.6</f>
        <v>27.8</v>
      </c>
      <c r="E12" s="45">
        <f>D12+0.7</f>
        <v>28.5</v>
      </c>
      <c r="F12" s="47">
        <f>E12+0.6</f>
        <v>29.1</v>
      </c>
      <c r="G12" s="48"/>
      <c r="H12" s="263"/>
      <c r="I12" s="54" t="s">
        <v>172</v>
      </c>
      <c r="J12" s="54" t="s">
        <v>169</v>
      </c>
      <c r="K12" s="54" t="s">
        <v>202</v>
      </c>
      <c r="L12" s="54" t="s">
        <v>169</v>
      </c>
      <c r="M12" s="54" t="s">
        <v>172</v>
      </c>
    </row>
    <row r="13" spans="1:13" ht="23.25" customHeight="1">
      <c r="A13" s="44" t="s">
        <v>173</v>
      </c>
      <c r="B13" s="45">
        <f>C13-0.9</f>
        <v>37.6</v>
      </c>
      <c r="C13" s="46">
        <v>38.5</v>
      </c>
      <c r="D13" s="45">
        <f>C13+1.1</f>
        <v>39.6</v>
      </c>
      <c r="E13" s="45">
        <f>D13+1.1</f>
        <v>40.700000000000003</v>
      </c>
      <c r="F13" s="47">
        <f>E13+1.1</f>
        <v>41.800000000000004</v>
      </c>
      <c r="G13" s="49"/>
      <c r="H13" s="264"/>
      <c r="I13" s="54" t="s">
        <v>166</v>
      </c>
      <c r="J13" s="54" t="s">
        <v>166</v>
      </c>
      <c r="K13" s="54" t="s">
        <v>166</v>
      </c>
      <c r="L13" s="54" t="s">
        <v>166</v>
      </c>
      <c r="M13" s="54" t="s">
        <v>166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3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1" t="s">
        <v>253</v>
      </c>
      <c r="B1" s="351"/>
      <c r="C1" s="351"/>
      <c r="D1" s="352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" customFormat="1" ht="16.5">
      <c r="A2" s="365" t="s">
        <v>254</v>
      </c>
      <c r="B2" s="366" t="s">
        <v>255</v>
      </c>
      <c r="C2" s="366" t="s">
        <v>256</v>
      </c>
      <c r="D2" s="368" t="s">
        <v>257</v>
      </c>
      <c r="E2" s="366" t="s">
        <v>258</v>
      </c>
      <c r="F2" s="366" t="s">
        <v>259</v>
      </c>
      <c r="G2" s="366" t="s">
        <v>260</v>
      </c>
      <c r="H2" s="366" t="s">
        <v>261</v>
      </c>
      <c r="I2" s="3" t="s">
        <v>262</v>
      </c>
      <c r="J2" s="3" t="s">
        <v>263</v>
      </c>
      <c r="K2" s="3" t="s">
        <v>264</v>
      </c>
      <c r="L2" s="3" t="s">
        <v>265</v>
      </c>
      <c r="M2" s="3" t="s">
        <v>266</v>
      </c>
      <c r="N2" s="366" t="s">
        <v>267</v>
      </c>
      <c r="O2" s="366" t="s">
        <v>268</v>
      </c>
    </row>
    <row r="3" spans="1:15" s="1" customFormat="1" ht="16.5">
      <c r="A3" s="365"/>
      <c r="B3" s="367"/>
      <c r="C3" s="367"/>
      <c r="D3" s="369"/>
      <c r="E3" s="367"/>
      <c r="F3" s="367"/>
      <c r="G3" s="367"/>
      <c r="H3" s="367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67"/>
      <c r="O3" s="367"/>
    </row>
    <row r="4" spans="1:15" ht="45" customHeight="1">
      <c r="A4" s="5">
        <v>1</v>
      </c>
      <c r="B4" s="14" t="s">
        <v>270</v>
      </c>
      <c r="C4" s="164" t="s">
        <v>271</v>
      </c>
      <c r="D4" s="165" t="s">
        <v>272</v>
      </c>
      <c r="E4" s="6" t="s">
        <v>273</v>
      </c>
      <c r="F4" s="166" t="s">
        <v>274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275</v>
      </c>
    </row>
    <row r="5" spans="1:15" ht="45" customHeight="1">
      <c r="A5" s="5">
        <v>2</v>
      </c>
      <c r="B5" s="24">
        <v>112</v>
      </c>
      <c r="C5" s="167" t="s">
        <v>271</v>
      </c>
      <c r="D5" s="168" t="s">
        <v>276</v>
      </c>
      <c r="E5" s="8" t="s">
        <v>273</v>
      </c>
      <c r="F5" s="166" t="s">
        <v>274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275</v>
      </c>
    </row>
    <row r="6" spans="1: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3" t="s">
        <v>277</v>
      </c>
      <c r="B12" s="354"/>
      <c r="C12" s="354"/>
      <c r="D12" s="355"/>
      <c r="E12" s="356"/>
      <c r="F12" s="357"/>
      <c r="G12" s="357"/>
      <c r="H12" s="357"/>
      <c r="I12" s="358"/>
      <c r="J12" s="353" t="s">
        <v>278</v>
      </c>
      <c r="K12" s="359"/>
      <c r="L12" s="359"/>
      <c r="M12" s="360"/>
      <c r="N12" s="11"/>
      <c r="O12" s="12"/>
    </row>
    <row r="13" spans="1:15" ht="16.5">
      <c r="A13" s="361" t="s">
        <v>279</v>
      </c>
      <c r="B13" s="362"/>
      <c r="C13" s="362"/>
      <c r="D13" s="363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2023-06-19T02:03:36Z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