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EEBL91313\6-18尾期第1批1892件\"/>
    </mc:Choice>
  </mc:AlternateContent>
  <xr:revisionPtr revIDLastSave="0" documentId="13_ncr:1_{079566B1-5FCB-4C87-8860-56E928167F39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5" i="7"/>
  <c r="N4" i="7"/>
  <c r="K7" i="8"/>
  <c r="K6" i="8"/>
  <c r="K5" i="8"/>
  <c r="K4" i="8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9" i="14"/>
  <c r="F19" i="14"/>
  <c r="G19" i="14"/>
  <c r="C19" i="14"/>
  <c r="B19" i="14"/>
  <c r="E18" i="14"/>
  <c r="F18" i="14"/>
  <c r="G18" i="14"/>
  <c r="C18" i="14"/>
  <c r="B18" i="14"/>
  <c r="E17" i="14"/>
  <c r="F17" i="14"/>
  <c r="G17" i="14"/>
  <c r="C17" i="14"/>
  <c r="B17" i="14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9" i="13"/>
  <c r="F19" i="13"/>
  <c r="G19" i="13"/>
  <c r="C19" i="13"/>
  <c r="B19" i="13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<sst xmlns="http://schemas.openxmlformats.org/spreadsheetml/2006/main" count="977" uniqueCount="363">
  <si>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</si>
  <si>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</si>
  <si>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</si>
  <si>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</si>
  <si>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</si>
  <si>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</si>
  <si>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</si>
  <si>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</si>
  <si>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</si>
  <si>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</si>
  <si>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</si>
  <si>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</si>
  <si>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</si>
  <si>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</si>
  <si>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</si>
  <si>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</si>
  <si>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</si>
  <si>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</si>
  <si>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</si>
  <si>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</si>
  <si>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</si>
  <si>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</si>
  <si>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</si>
  <si>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</si>
  <si>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</si>
  <si>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</si>
  <si>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</si>
  <si>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</si>
  <si>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</si>
  <si>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</si>
  <si>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</si>
  <si>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</si>
  <si>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</si>
  <si>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</si>
  <si>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</si>
  <si>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</si>
  <si>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</si>
  <si>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</si>
  <si>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</si>
  <si>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</si>
  <si>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</si>
  <si>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</si>
  <si>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</si>
  <si>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</si>
  <si>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</si>
  <si>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</si>
  <si>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</si>
  <si>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</si>
  <si>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</si>
  <si>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</si>
  <si>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</si>
  <si>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</si>
  <si>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</si>
  <si>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</si>
  <si>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</si>
  <si>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</si>
  <si>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</si>
  <si>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</si>
  <si>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</si>
  <si>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</si>
  <si>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</si>
  <si>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</si>
  <si>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</si>
  <si>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TAEEBL91313</t>
  </si>
  <si>
    <t>合同交期</t>
  </si>
  <si>
    <t>6-25/7-26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</si>
  <si>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</si>
  <si>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</si>
  <si>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</si>
  <si>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</si>
  <si>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</si>
  <si>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</si>
  <si>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</si>
  <si>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</si>
  <si>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</si>
  <si>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</si>
  <si>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</si>
  <si>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</si>
  <si>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</si>
  <si>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</si>
  <si>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</si>
  <si>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</si>
  <si>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</si>
  <si>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</si>
  <si>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</si>
  <si>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</si>
  <si>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</si>
  <si>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</si>
  <si>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</si>
  <si>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</si>
  <si>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</si>
  <si>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</si>
  <si>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</si>
  <si>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</si>
  <si>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</si>
  <si>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</si>
  <si>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</si>
  <si>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</si>
  <si>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</si>
  <si>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</si>
  <si>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</si>
  <si>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</si>
  <si>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</si>
  <si>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</si>
  <si>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</si>
  <si>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</si>
  <si>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</si>
  <si>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</si>
  <si>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</si>
  <si>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</si>
  <si>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</si>
  <si>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</si>
  <si>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</si>
  <si>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</si>
  <si>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</si>
  <si>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</si>
  <si>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</si>
  <si>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</si>
  <si>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</si>
  <si>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</si>
  <si>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</si>
  <si>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</si>
  <si>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军绿\黑色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</si>
  <si>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</si>
  <si>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军绿\黑色M/3件。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</si>
  <si>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</si>
  <si>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</si>
  <si>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</si>
  <si>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</si>
  <si>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</si>
  <si>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</si>
  <si>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2.号位外漏，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</si>
  <si>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</si>
  <si>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</si>
  <si>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</si>
  <si>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</si>
  <si>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</si>
  <si>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</si>
  <si>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</si>
  <si>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</si>
  <si>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</si>
  <si>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</si>
  <si>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</si>
  <si>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</si>
  <si>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</si>
  <si>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</si>
  <si>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</si>
  <si>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</si>
  <si>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</si>
  <si>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</si>
  <si>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</si>
  <si>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军绿洗前M</t>
  </si>
  <si>
    <t>军绿洗后M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</si>
  <si>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</si>
  <si>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</si>
  <si>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</si>
  <si>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</si>
  <si>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</si>
  <si>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</si>
  <si>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</si>
  <si>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</si>
  <si>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</si>
  <si>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前中拉链长</t>
  </si>
  <si>
    <t>胸围</t>
  </si>
  <si>
    <t>+2</t>
  </si>
  <si>
    <t>+1.5</t>
  </si>
  <si>
    <t>腰围</t>
  </si>
  <si>
    <t>+1</t>
  </si>
  <si>
    <t>摆围（平量）</t>
  </si>
  <si>
    <t>0</t>
  </si>
  <si>
    <t>肩宽</t>
  </si>
  <si>
    <t>肩点袖长</t>
  </si>
  <si>
    <t>袖肥/2（参考值）</t>
  </si>
  <si>
    <t>+0.8</t>
  </si>
  <si>
    <t>袖肘围/2</t>
  </si>
  <si>
    <t>袖口围/2(拉量)</t>
  </si>
  <si>
    <t>袖口围/2(平量)</t>
  </si>
  <si>
    <t>袖口围松紧净</t>
  </si>
  <si>
    <t>上领围</t>
  </si>
  <si>
    <t>下领围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</si>
  <si>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</si>
  <si>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</si>
  <si>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</si>
  <si>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</si>
  <si>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</si>
  <si>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</si>
  <si>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</si>
  <si>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</si>
  <si>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</si>
  <si>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</si>
  <si>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</si>
  <si>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</si>
  <si>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</si>
  <si>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</si>
  <si>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</si>
  <si>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1.下摆熨烫激光，</t>
  </si>
  <si>
    <t>2.袖口压线不直。</t>
  </si>
  <si>
    <t>【整改的严重缺陷及整改复核时间】</t>
  </si>
  <si>
    <t>【整改结果】</t>
  </si>
  <si>
    <t>√√</t>
  </si>
  <si>
    <t>√-1.5</t>
  </si>
  <si>
    <t>-2-0.5</t>
  </si>
  <si>
    <t>-2</t>
  </si>
  <si>
    <t>-1.5-0.6</t>
  </si>
  <si>
    <t>+0.5-0.5</t>
  </si>
  <si>
    <t>-06</t>
  </si>
  <si>
    <t>-06+1</t>
  </si>
  <si>
    <t>-0.5</t>
  </si>
  <si>
    <t>-0.5-1</t>
  </si>
  <si>
    <t>-0.5-1.5</t>
  </si>
  <si>
    <t>√-0.6</t>
  </si>
  <si>
    <t>√-0.5</t>
  </si>
  <si>
    <t>√</t>
  </si>
  <si>
    <t>√-0.4</t>
  </si>
  <si>
    <t>√-0.3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</si>
  <si>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</si>
  <si>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</si>
  <si>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</si>
  <si>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</si>
  <si>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</si>
  <si>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</si>
  <si>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</si>
  <si>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</si>
  <si>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</si>
  <si>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</si>
  <si>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</si>
  <si>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</si>
  <si>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</si>
  <si>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</si>
  <si>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</si>
  <si>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</si>
  <si>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</si>
  <si>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</si>
  <si>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</si>
  <si>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</si>
  <si>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</si>
  <si>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</si>
  <si>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</si>
  <si>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</si>
  <si>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</si>
  <si>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</si>
  <si>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</si>
  <si>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</si>
  <si>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</si>
  <si>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</si>
  <si>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</si>
  <si>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</si>
  <si>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</si>
  <si>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</si>
  <si>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</si>
  <si>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</si>
  <si>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</si>
  <si>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</si>
  <si>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</si>
  <si>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1.号标车住1，</t>
  </si>
  <si>
    <t>2.下摆扭1.</t>
  </si>
  <si>
    <t>3.拉链宽窄1.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</si>
  <si>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</si>
  <si>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</si>
  <si>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</si>
  <si>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</si>
  <si>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</si>
  <si>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</si>
  <si>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</si>
  <si>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</si>
  <si>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</si>
  <si>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</si>
  <si>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</si>
  <si>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</si>
  <si>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</si>
  <si>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</si>
  <si>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</si>
  <si>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</si>
  <si>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</si>
  <si>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</si>
  <si>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</si>
  <si>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</si>
  <si>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</si>
  <si>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</si>
  <si>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</si>
  <si>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</si>
  <si>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FW09970</t>
  </si>
  <si>
    <t>22FW蓝黑/O47//19FW木炭灰</t>
  </si>
  <si>
    <t>TAEEAL91229.TAEEBL91313.</t>
  </si>
  <si>
    <t>合格</t>
  </si>
  <si>
    <t>YES</t>
  </si>
  <si>
    <t>19SS黑色/E77//19FW木炭灰</t>
  </si>
  <si>
    <t>22FW雾灰/N89//19FW木炭灰</t>
  </si>
  <si>
    <t>TAEEAL91229</t>
  </si>
  <si>
    <t>23SS军绿/P55//19FW木炭灰</t>
  </si>
  <si>
    <t>制表时间：2023-3-25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</si>
  <si>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</si>
  <si>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</si>
  <si>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</si>
  <si>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</si>
  <si>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</si>
  <si>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</si>
  <si>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</si>
  <si>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</si>
  <si>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</si>
  <si>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</si>
  <si>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</si>
  <si>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</si>
  <si>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</si>
  <si>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</si>
  <si>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</si>
  <si>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</si>
  <si>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</si>
  <si>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</si>
  <si>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</si>
  <si>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</si>
  <si>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</si>
  <si>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</si>
  <si>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</si>
  <si>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</si>
  <si>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</si>
  <si>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</si>
  <si>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</si>
  <si>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</si>
  <si>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</si>
  <si>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</si>
  <si>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</si>
  <si>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</si>
  <si>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</si>
  <si>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</si>
  <si>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</si>
  <si>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</si>
  <si>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</si>
  <si>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</si>
  <si>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</si>
  <si>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</si>
  <si>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</si>
  <si>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</si>
  <si>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</si>
  <si>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</si>
  <si>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</si>
  <si>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</si>
  <si>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</si>
  <si>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</si>
  <si>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</si>
  <si>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</si>
  <si>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</si>
  <si>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</si>
  <si>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</si>
  <si>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</si>
  <si>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JB00312</t>
  </si>
  <si>
    <t>XXXX银色/730/</t>
  </si>
  <si>
    <t>TAEEAL91229,TAEEBL91313</t>
  </si>
  <si>
    <t>标牌</t>
  </si>
  <si>
    <t xml:space="preserve">TOREAD斜纹布底侧夹标 </t>
  </si>
  <si>
    <t>冠荣</t>
  </si>
  <si>
    <t>ZY00279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</si>
  <si>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</si>
  <si>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</si>
  <si>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</si>
  <si>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</si>
  <si>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</si>
  <si>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</si>
  <si>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22FW蓝黑/O47/</t>
  </si>
  <si>
    <t>19SS黑色/E77/</t>
  </si>
  <si>
    <t>22FW雾灰/N89/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</si>
  <si>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</si>
  <si>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√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</si>
</sst>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6" fillId="0" borderId="0">
      <alignment horizontal="center"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29" fillId="0" borderId="0"/>
    <xf numFmtId="0" fontId="29" fillId="0" borderId="0">
      <alignment vertical="center"/>
    </xf>
    <xf numFmtId="0" fontId="37" fillId="0" borderId="0">
      <alignment vertical="center"/>
    </xf>
    <xf numFmtId="0" fontId="36" fillId="0" borderId="0">
      <alignment horizontal="center" vertical="center"/>
    </xf>
    <xf numFmtId="0" fontId="38" fillId="0" borderId="0">
      <alignment horizontal="center" vertical="center"/>
    </xf>
    <xf numFmtId="0" fontId="18" fillId="0" borderId="0"/>
    <xf numFmtId="0" fontId="36" fillId="0" borderId="0">
      <alignment horizontal="center"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6" fillId="0" borderId="0" xfId="13" applyFont="1" applyAlignment="1">
      <alignment horizontal="center" vertical="center" wrapText="1"/>
    </xf>
    <xf numFmtId="0" fontId="6" fillId="0" borderId="14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11" fillId="3" borderId="0" xfId="6" applyFont="1" applyFill="1"/>
    <xf numFmtId="0" fontId="12" fillId="3" borderId="17" xfId="5" applyFont="1" applyFill="1" applyBorder="1" applyAlignment="1">
      <alignment horizontal="left" vertical="center"/>
    </xf>
    <xf numFmtId="0" fontId="12" fillId="3" borderId="18" xfId="5" applyFont="1" applyFill="1" applyBorder="1">
      <alignment vertical="center"/>
    </xf>
    <xf numFmtId="0" fontId="13" fillId="0" borderId="2" xfId="7" applyFont="1" applyBorder="1" applyAlignment="1">
      <alignment horizontal="center" vertical="center"/>
    </xf>
    <xf numFmtId="0" fontId="14" fillId="0" borderId="2" xfId="12" applyFont="1" applyBorder="1" applyAlignment="1">
      <alignment horizontal="left"/>
    </xf>
    <xf numFmtId="0" fontId="15" fillId="0" borderId="2" xfId="7" applyFont="1" applyBorder="1" applyAlignment="1">
      <alignment horizontal="center" vertical="center"/>
    </xf>
    <xf numFmtId="0" fontId="15" fillId="3" borderId="2" xfId="7" applyFont="1" applyFill="1" applyBorder="1" applyAlignment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2" fillId="3" borderId="18" xfId="5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49" fontId="12" fillId="3" borderId="2" xfId="8" applyNumberFormat="1" applyFont="1" applyFill="1" applyBorder="1" applyAlignment="1">
      <alignment horizontal="center" vertical="center"/>
    </xf>
    <xf numFmtId="49" fontId="12" fillId="3" borderId="22" xfId="8" applyNumberFormat="1" applyFont="1" applyFill="1" applyBorder="1" applyAlignment="1">
      <alignment horizontal="center" vertical="center"/>
    </xf>
    <xf numFmtId="49" fontId="17" fillId="0" borderId="2" xfId="9" applyNumberFormat="1" applyFont="1" applyBorder="1" applyAlignment="1">
      <alignment horizontal="center"/>
    </xf>
    <xf numFmtId="49" fontId="11" fillId="3" borderId="2" xfId="8" applyNumberFormat="1" applyFont="1" applyFill="1" applyBorder="1" applyAlignment="1">
      <alignment horizontal="center" vertical="center"/>
    </xf>
    <xf numFmtId="0" fontId="18" fillId="0" borderId="0" xfId="5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0" fillId="0" borderId="26" xfId="5" applyFont="1" applyBorder="1" applyAlignment="1">
      <alignment horizontal="center" vertical="center"/>
    </xf>
    <xf numFmtId="0" fontId="22" fillId="0" borderId="26" xfId="5" applyFont="1" applyBorder="1">
      <alignment vertical="center"/>
    </xf>
    <xf numFmtId="0" fontId="20" fillId="0" borderId="26" xfId="5" applyFont="1" applyBorder="1">
      <alignment vertical="center"/>
    </xf>
    <xf numFmtId="0" fontId="20" fillId="0" borderId="27" xfId="5" applyFont="1" applyBorder="1">
      <alignment vertical="center"/>
    </xf>
    <xf numFmtId="0" fontId="21" fillId="0" borderId="28" xfId="5" applyFont="1" applyBorder="1" applyAlignment="1">
      <alignment horizontal="center" vertical="center"/>
    </xf>
    <xf numFmtId="0" fontId="20" fillId="0" borderId="28" xfId="5" applyFont="1" applyBorder="1">
      <alignment vertical="center"/>
    </xf>
    <xf numFmtId="0" fontId="20" fillId="0" borderId="27" xfId="5" applyFont="1" applyBorder="1" applyAlignment="1">
      <alignment horizontal="left" vertical="center"/>
    </xf>
    <xf numFmtId="0" fontId="21" fillId="0" borderId="28" xfId="5" applyFont="1" applyBorder="1" applyAlignment="1">
      <alignment horizontal="right" vertical="center"/>
    </xf>
    <xf numFmtId="0" fontId="20" fillId="0" borderId="28" xfId="5" applyFont="1" applyBorder="1" applyAlignment="1">
      <alignment horizontal="left" vertical="center"/>
    </xf>
    <xf numFmtId="0" fontId="20" fillId="0" borderId="29" xfId="5" applyFont="1" applyBorder="1">
      <alignment vertical="center"/>
    </xf>
    <xf numFmtId="0" fontId="20" fillId="0" borderId="30" xfId="5" applyFont="1" applyBorder="1">
      <alignment vertical="center"/>
    </xf>
    <xf numFmtId="0" fontId="22" fillId="0" borderId="30" xfId="5" applyFont="1" applyBorder="1">
      <alignment vertical="center"/>
    </xf>
    <xf numFmtId="0" fontId="22" fillId="0" borderId="30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4" xfId="5" applyFont="1" applyBorder="1">
      <alignment vertical="center"/>
    </xf>
    <xf numFmtId="0" fontId="22" fillId="0" borderId="28" xfId="5" applyFont="1" applyBorder="1" applyAlignment="1">
      <alignment horizontal="left" vertical="center"/>
    </xf>
    <xf numFmtId="0" fontId="22" fillId="0" borderId="28" xfId="5" applyFont="1" applyBorder="1">
      <alignment vertical="center"/>
    </xf>
    <xf numFmtId="0" fontId="20" fillId="0" borderId="26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58" fontId="22" fillId="0" borderId="30" xfId="5" applyNumberFormat="1" applyFont="1" applyBorder="1">
      <alignment vertical="center"/>
    </xf>
    <xf numFmtId="0" fontId="22" fillId="0" borderId="42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4" fillId="0" borderId="47" xfId="5" applyFont="1" applyBorder="1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0" fontId="23" fillId="0" borderId="24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3" fillId="0" borderId="27" xfId="5" applyFont="1" applyBorder="1">
      <alignment vertical="center"/>
    </xf>
    <xf numFmtId="0" fontId="21" fillId="0" borderId="28" xfId="5" applyFont="1" applyBorder="1">
      <alignment vertical="center"/>
    </xf>
    <xf numFmtId="0" fontId="21" fillId="0" borderId="42" xfId="5" applyFont="1" applyBorder="1">
      <alignment vertical="center"/>
    </xf>
    <xf numFmtId="0" fontId="23" fillId="0" borderId="28" xfId="5" applyFont="1" applyBorder="1">
      <alignment vertical="center"/>
    </xf>
    <xf numFmtId="0" fontId="23" fillId="0" borderId="27" xfId="5" applyFont="1" applyBorder="1" applyAlignment="1">
      <alignment horizontal="center" vertical="center"/>
    </xf>
    <xf numFmtId="0" fontId="18" fillId="0" borderId="28" xfId="5" applyBorder="1">
      <alignment vertical="center"/>
    </xf>
    <xf numFmtId="0" fontId="21" fillId="0" borderId="27" xfId="5" applyFont="1" applyBorder="1" applyAlignment="1">
      <alignment horizontal="left" vertical="center"/>
    </xf>
    <xf numFmtId="0" fontId="26" fillId="0" borderId="29" xfId="5" applyFont="1" applyBorder="1">
      <alignment vertical="center"/>
    </xf>
    <xf numFmtId="0" fontId="23" fillId="0" borderId="24" xfId="5" applyFont="1" applyBorder="1">
      <alignment vertical="center"/>
    </xf>
    <xf numFmtId="0" fontId="18" fillId="0" borderId="26" xfId="5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18" fillId="0" borderId="26" xfId="5" applyBorder="1">
      <alignment vertical="center"/>
    </xf>
    <xf numFmtId="0" fontId="23" fillId="0" borderId="26" xfId="5" applyFont="1" applyBorder="1">
      <alignment vertical="center"/>
    </xf>
    <xf numFmtId="0" fontId="18" fillId="0" borderId="28" xfId="5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center" vertical="center"/>
    </xf>
    <xf numFmtId="0" fontId="24" fillId="0" borderId="48" xfId="5" applyFont="1" applyBorder="1">
      <alignment vertical="center"/>
    </xf>
    <xf numFmtId="0" fontId="24" fillId="0" borderId="49" xfId="5" applyFont="1" applyBorder="1">
      <alignment vertical="center"/>
    </xf>
    <xf numFmtId="0" fontId="21" fillId="0" borderId="49" xfId="5" applyFont="1" applyBorder="1">
      <alignment vertical="center"/>
    </xf>
    <xf numFmtId="58" fontId="18" fillId="0" borderId="49" xfId="5" applyNumberFormat="1" applyBorder="1">
      <alignment vertical="center"/>
    </xf>
    <xf numFmtId="0" fontId="21" fillId="0" borderId="41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12" fillId="3" borderId="0" xfId="6" applyFont="1" applyFill="1"/>
    <xf numFmtId="0" fontId="0" fillId="3" borderId="0" xfId="8" applyFont="1" applyFill="1">
      <alignment vertical="center"/>
    </xf>
    <xf numFmtId="0" fontId="11" fillId="3" borderId="2" xfId="6" applyFont="1" applyFill="1" applyBorder="1" applyAlignment="1">
      <alignment horizontal="center" vertical="center"/>
    </xf>
    <xf numFmtId="14" fontId="12" fillId="3" borderId="0" xfId="6" applyNumberFormat="1" applyFont="1" applyFill="1"/>
    <xf numFmtId="0" fontId="23" fillId="0" borderId="51" xfId="5" applyFont="1" applyBorder="1">
      <alignment vertical="center"/>
    </xf>
    <xf numFmtId="0" fontId="18" fillId="0" borderId="52" xfId="5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18" fillId="0" borderId="52" xfId="5" applyBorder="1">
      <alignment vertical="center"/>
    </xf>
    <xf numFmtId="0" fontId="23" fillId="0" borderId="52" xfId="5" applyFont="1" applyBorder="1">
      <alignment vertical="center"/>
    </xf>
    <xf numFmtId="0" fontId="23" fillId="0" borderId="51" xfId="5" applyFont="1" applyBorder="1" applyAlignment="1">
      <alignment horizontal="center" vertical="center"/>
    </xf>
    <xf numFmtId="0" fontId="21" fillId="0" borderId="52" xfId="5" applyFont="1" applyBorder="1" applyAlignment="1">
      <alignment horizontal="center" vertical="center"/>
    </xf>
    <xf numFmtId="0" fontId="23" fillId="0" borderId="52" xfId="5" applyFont="1" applyBorder="1" applyAlignment="1">
      <alignment horizontal="center" vertical="center"/>
    </xf>
    <xf numFmtId="0" fontId="18" fillId="0" borderId="52" xfId="5" applyBorder="1" applyAlignment="1">
      <alignment horizontal="center" vertical="center"/>
    </xf>
    <xf numFmtId="0" fontId="18" fillId="0" borderId="28" xfId="5" applyBorder="1" applyAlignment="1">
      <alignment horizontal="center" vertical="center"/>
    </xf>
    <xf numFmtId="0" fontId="28" fillId="0" borderId="58" xfId="5" applyFont="1" applyBorder="1" applyAlignment="1">
      <alignment horizontal="left" vertical="center" wrapText="1"/>
    </xf>
    <xf numFmtId="0" fontId="29" fillId="0" borderId="2" xfId="0" applyFont="1" applyBorder="1"/>
    <xf numFmtId="9" fontId="21" fillId="0" borderId="28" xfId="5" applyNumberFormat="1" applyFont="1" applyBorder="1" applyAlignment="1">
      <alignment horizontal="center" vertical="center"/>
    </xf>
    <xf numFmtId="0" fontId="24" fillId="0" borderId="47" xfId="5" applyFont="1" applyBorder="1">
      <alignment vertical="center"/>
    </xf>
    <xf numFmtId="0" fontId="24" fillId="0" borderId="25" xfId="5" applyFont="1" applyBorder="1">
      <alignment vertical="center"/>
    </xf>
    <xf numFmtId="0" fontId="21" fillId="0" borderId="62" xfId="5" applyFont="1" applyBorder="1">
      <alignment vertical="center"/>
    </xf>
    <xf numFmtId="0" fontId="24" fillId="0" borderId="62" xfId="5" applyFont="1" applyBorder="1">
      <alignment vertical="center"/>
    </xf>
    <xf numFmtId="58" fontId="18" fillId="0" borderId="25" xfId="5" applyNumberFormat="1" applyBorder="1">
      <alignment vertical="center"/>
    </xf>
    <xf numFmtId="0" fontId="18" fillId="0" borderId="62" xfId="5" applyBorder="1">
      <alignment vertical="center"/>
    </xf>
    <xf numFmtId="0" fontId="21" fillId="0" borderId="56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0" fillId="0" borderId="42" xfId="5" applyFont="1" applyBorder="1" applyAlignment="1">
      <alignment horizontal="left" vertical="center" wrapText="1"/>
    </xf>
    <xf numFmtId="0" fontId="30" fillId="0" borderId="42" xfId="5" applyFont="1" applyBorder="1" applyAlignment="1">
      <alignment horizontal="left" vertical="center"/>
    </xf>
    <xf numFmtId="0" fontId="32" fillId="0" borderId="68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2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14" xfId="1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15" xfId="1" quotePrefix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6" fillId="0" borderId="7" xfId="1" quotePrefix="1" applyFont="1" applyBorder="1" applyAlignment="1">
      <alignment horizontal="center" vertical="center" wrapText="1"/>
    </xf>
    <xf numFmtId="0" fontId="5" fillId="0" borderId="7" xfId="11" quotePrefix="1" applyFont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27" fillId="0" borderId="23" xfId="5" applyFont="1" applyBorder="1" applyAlignment="1">
      <alignment horizontal="center" vertical="top"/>
    </xf>
    <xf numFmtId="0" fontId="21" fillId="0" borderId="25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18" fillId="0" borderId="25" xfId="5" applyBorder="1" applyAlignment="1">
      <alignment horizontal="center" vertical="center"/>
    </xf>
    <xf numFmtId="0" fontId="18" fillId="0" borderId="53" xfId="5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41" xfId="5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14" fontId="21" fillId="0" borderId="28" xfId="5" applyNumberFormat="1" applyFont="1" applyBorder="1" applyAlignment="1">
      <alignment horizontal="center" vertical="center"/>
    </xf>
    <xf numFmtId="14" fontId="21" fillId="0" borderId="42" xfId="5" applyNumberFormat="1" applyFont="1" applyBorder="1" applyAlignment="1">
      <alignment horizontal="center" vertical="center"/>
    </xf>
    <xf numFmtId="0" fontId="21" fillId="0" borderId="33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1" fillId="0" borderId="30" xfId="5" applyFont="1" applyBorder="1" applyAlignment="1">
      <alignment horizontal="center" vertical="center"/>
    </xf>
    <xf numFmtId="0" fontId="21" fillId="0" borderId="43" xfId="5" applyFont="1" applyBorder="1" applyAlignment="1">
      <alignment horizontal="center" vertical="center"/>
    </xf>
    <xf numFmtId="0" fontId="23" fillId="0" borderId="29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14" fontId="21" fillId="0" borderId="30" xfId="5" applyNumberFormat="1" applyFont="1" applyBorder="1" applyAlignment="1">
      <alignment horizontal="center" vertical="center"/>
    </xf>
    <xf numFmtId="14" fontId="21" fillId="0" borderId="43" xfId="5" applyNumberFormat="1" applyFont="1" applyBorder="1" applyAlignment="1">
      <alignment horizontal="center" vertical="center"/>
    </xf>
    <xf numFmtId="0" fontId="23" fillId="0" borderId="57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63" xfId="5" applyFont="1" applyBorder="1" applyAlignment="1">
      <alignment horizontal="left" vertical="center"/>
    </xf>
    <xf numFmtId="0" fontId="24" fillId="0" borderId="50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0" fontId="24" fillId="0" borderId="55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 wrapText="1"/>
    </xf>
    <xf numFmtId="0" fontId="23" fillId="0" borderId="39" xfId="5" applyFont="1" applyBorder="1" applyAlignment="1">
      <alignment horizontal="left" vertical="center" wrapText="1"/>
    </xf>
    <xf numFmtId="0" fontId="23" fillId="0" borderId="46" xfId="5" applyFont="1" applyBorder="1" applyAlignment="1">
      <alignment horizontal="left" vertical="center" wrapText="1"/>
    </xf>
    <xf numFmtId="0" fontId="23" fillId="0" borderId="51" xfId="5" applyFont="1" applyBorder="1" applyAlignment="1">
      <alignment horizontal="left" vertical="center"/>
    </xf>
    <xf numFmtId="0" fontId="23" fillId="0" borderId="52" xfId="5" applyFont="1" applyBorder="1" applyAlignment="1">
      <alignment horizontal="left" vertical="center"/>
    </xf>
    <xf numFmtId="0" fontId="23" fillId="0" borderId="56" xfId="5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9" fontId="21" fillId="0" borderId="37" xfId="5" applyNumberFormat="1" applyFont="1" applyBorder="1" applyAlignment="1">
      <alignment horizontal="left" vertical="center"/>
    </xf>
    <xf numFmtId="9" fontId="21" fillId="0" borderId="32" xfId="5" applyNumberFormat="1" applyFont="1" applyBorder="1" applyAlignment="1">
      <alignment horizontal="left" vertical="center"/>
    </xf>
    <xf numFmtId="9" fontId="21" fillId="0" borderId="44" xfId="5" applyNumberFormat="1" applyFont="1" applyBorder="1" applyAlignment="1">
      <alignment horizontal="left" vertical="center"/>
    </xf>
    <xf numFmtId="9" fontId="21" fillId="0" borderId="38" xfId="5" applyNumberFormat="1" applyFont="1" applyBorder="1" applyAlignment="1">
      <alignment horizontal="left" vertical="center"/>
    </xf>
    <xf numFmtId="9" fontId="21" fillId="0" borderId="39" xfId="5" applyNumberFormat="1" applyFont="1" applyBorder="1" applyAlignment="1">
      <alignment horizontal="left" vertical="center"/>
    </xf>
    <xf numFmtId="9" fontId="21" fillId="0" borderId="46" xfId="5" applyNumberFormat="1" applyFont="1" applyBorder="1" applyAlignment="1">
      <alignment horizontal="left" vertical="center"/>
    </xf>
    <xf numFmtId="0" fontId="20" fillId="0" borderId="51" xfId="5" applyFont="1" applyBorder="1" applyAlignment="1">
      <alignment horizontal="left" vertical="center"/>
    </xf>
    <xf numFmtId="0" fontId="20" fillId="0" borderId="52" xfId="5" applyFont="1" applyBorder="1" applyAlignment="1">
      <alignment horizontal="left" vertical="center"/>
    </xf>
    <xf numFmtId="0" fontId="20" fillId="0" borderId="56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59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1" fillId="0" borderId="60" xfId="5" applyFont="1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21" fillId="0" borderId="64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16" fillId="0" borderId="49" xfId="5" applyFont="1" applyBorder="1" applyAlignment="1">
      <alignment horizontal="center" vertical="center"/>
    </xf>
    <xf numFmtId="0" fontId="24" fillId="0" borderId="36" xfId="5" applyFont="1" applyBorder="1" applyAlignment="1">
      <alignment horizontal="center" vertical="center"/>
    </xf>
    <xf numFmtId="0" fontId="24" fillId="0" borderId="65" xfId="5" applyFont="1" applyBorder="1" applyAlignment="1">
      <alignment horizontal="center" vertical="center"/>
    </xf>
    <xf numFmtId="0" fontId="21" fillId="0" borderId="62" xfId="5" applyFont="1" applyBorder="1" applyAlignment="1">
      <alignment horizontal="center" vertical="center"/>
    </xf>
    <xf numFmtId="0" fontId="21" fillId="0" borderId="63" xfId="5" applyFont="1" applyBorder="1" applyAlignment="1">
      <alignment horizontal="center" vertical="center"/>
    </xf>
    <xf numFmtId="0" fontId="21" fillId="0" borderId="57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12" fillId="3" borderId="0" xfId="6" applyFont="1" applyFill="1" applyAlignment="1">
      <alignment horizontal="center"/>
    </xf>
    <xf numFmtId="0" fontId="11" fillId="3" borderId="0" xfId="6" applyFont="1" applyFill="1" applyAlignment="1">
      <alignment horizontal="center"/>
    </xf>
    <xf numFmtId="0" fontId="11" fillId="3" borderId="18" xfId="5" applyFont="1" applyFill="1" applyBorder="1" applyAlignment="1">
      <alignment horizontal="center" vertical="center"/>
    </xf>
    <xf numFmtId="0" fontId="11" fillId="3" borderId="20" xfId="5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1" xfId="6" applyFont="1" applyFill="1" applyBorder="1" applyAlignment="1">
      <alignment horizontal="center" vertical="center"/>
    </xf>
    <xf numFmtId="0" fontId="12" fillId="3" borderId="19" xfId="6" applyFont="1" applyFill="1" applyBorder="1" applyAlignment="1">
      <alignment horizontal="center" vertical="center"/>
    </xf>
    <xf numFmtId="0" fontId="11" fillId="3" borderId="18" xfId="6" applyFont="1" applyFill="1" applyBorder="1" applyAlignment="1">
      <alignment horizontal="center"/>
    </xf>
    <xf numFmtId="0" fontId="11" fillId="3" borderId="2" xfId="6" applyFont="1" applyFill="1" applyBorder="1" applyAlignment="1">
      <alignment horizontal="center"/>
    </xf>
    <xf numFmtId="0" fontId="25" fillId="0" borderId="23" xfId="5" applyFont="1" applyBorder="1" applyAlignment="1">
      <alignment horizontal="center" vertical="top"/>
    </xf>
    <xf numFmtId="0" fontId="23" fillId="0" borderId="27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42" xfId="5" applyFont="1" applyBorder="1" applyAlignment="1">
      <alignment horizontal="center" vertical="center"/>
    </xf>
    <xf numFmtId="0" fontId="21" fillId="0" borderId="27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0" fillId="0" borderId="45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42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3" fillId="0" borderId="30" xfId="5" applyFont="1" applyBorder="1" applyAlignment="1">
      <alignment horizontal="center" vertical="center"/>
    </xf>
    <xf numFmtId="0" fontId="23" fillId="0" borderId="43" xfId="5" applyFont="1" applyBorder="1" applyAlignment="1">
      <alignment horizontal="center" vertical="center"/>
    </xf>
    <xf numFmtId="0" fontId="20" fillId="0" borderId="42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1" fillId="0" borderId="49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4" fillId="0" borderId="52" xfId="5" applyFont="1" applyBorder="1" applyAlignment="1">
      <alignment horizontal="center" vertical="center"/>
    </xf>
    <xf numFmtId="0" fontId="24" fillId="0" borderId="56" xfId="5" applyFont="1" applyBorder="1" applyAlignment="1">
      <alignment horizontal="center" vertical="center"/>
    </xf>
    <xf numFmtId="0" fontId="24" fillId="0" borderId="29" xfId="5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4" fillId="0" borderId="43" xfId="5" applyFont="1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18" fillId="0" borderId="54" xfId="5" applyBorder="1" applyAlignment="1">
      <alignment horizontal="center" vertical="center"/>
    </xf>
    <xf numFmtId="0" fontId="19" fillId="0" borderId="23" xfId="5" applyFont="1" applyBorder="1" applyAlignment="1">
      <alignment horizontal="center" vertical="top"/>
    </xf>
    <xf numFmtId="0" fontId="22" fillId="0" borderId="26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58" fontId="22" fillId="0" borderId="28" xfId="5" applyNumberFormat="1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1" fillId="0" borderId="30" xfId="5" applyFont="1" applyBorder="1" applyAlignment="1">
      <alignment horizontal="right" vertical="center"/>
    </xf>
    <xf numFmtId="0" fontId="20" fillId="0" borderId="30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2" fillId="0" borderId="33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2" fillId="0" borderId="27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 wrapText="1"/>
    </xf>
    <xf numFmtId="0" fontId="22" fillId="0" borderId="28" xfId="5" applyFont="1" applyBorder="1" applyAlignment="1">
      <alignment horizontal="left" vertical="center" wrapText="1"/>
    </xf>
    <xf numFmtId="0" fontId="22" fillId="0" borderId="42" xfId="5" applyFont="1" applyBorder="1" applyAlignment="1">
      <alignment horizontal="left" vertical="center" wrapText="1"/>
    </xf>
    <xf numFmtId="0" fontId="18" fillId="0" borderId="30" xfId="5" applyBorder="1" applyAlignment="1">
      <alignment horizontal="center" vertical="center"/>
    </xf>
    <xf numFmtId="0" fontId="18" fillId="0" borderId="43" xfId="5" applyBorder="1" applyAlignment="1">
      <alignment horizontal="center" vertical="center"/>
    </xf>
    <xf numFmtId="0" fontId="20" fillId="0" borderId="36" xfId="5" applyFont="1" applyBorder="1" applyAlignment="1">
      <alignment horizontal="center" vertical="center"/>
    </xf>
    <xf numFmtId="0" fontId="20" fillId="0" borderId="37" xfId="5" applyFont="1" applyBorder="1" applyAlignment="1">
      <alignment horizontal="left" vertical="center"/>
    </xf>
    <xf numFmtId="0" fontId="18" fillId="0" borderId="35" xfId="5" applyBorder="1" applyAlignment="1">
      <alignment horizontal="left" vertical="center"/>
    </xf>
    <xf numFmtId="0" fontId="18" fillId="0" borderId="34" xfId="5" applyBorder="1" applyAlignment="1">
      <alignment horizontal="left" vertical="center"/>
    </xf>
    <xf numFmtId="0" fontId="18" fillId="0" borderId="45" xfId="5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2" fillId="0" borderId="30" xfId="5" applyFont="1" applyBorder="1" applyAlignment="1">
      <alignment horizontal="center" vertical="center"/>
    </xf>
    <xf numFmtId="0" fontId="20" fillId="0" borderId="30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41" fillId="3" borderId="2" xfId="8" applyNumberFormat="1" applyFont="1" applyFill="1" applyBorder="1" applyAlignment="1">
      <alignment horizontal="center" vertical="center"/>
    </xf>
  </cellXfs>
  <cellStyles count="14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381000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533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381000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381000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381000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381000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533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419100</xdr:colOff>
      <xdr:row>11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419100</xdr:colOff>
      <xdr:row>11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419100</xdr:colOff>
      <xdr:row>11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419100</xdr:colOff>
      <xdr:row>11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4" customWidth="1"/>
    <col min="3" max="3" width="10.125" customWidth="1"/>
  </cols>
  <sheetData>
    <row r="1" spans="1:2" ht="21" customHeight="1">
      <c r="A1" s="135"/>
      <c r="B1" s="136" t="s">
        <v>0</v>
      </c>
    </row>
    <row r="2" spans="1:2">
      <c r="A2" s="5">
        <v>1</v>
      </c>
      <c r="B2" s="137" t="s">
        <v>1</v>
      </c>
    </row>
    <row r="3" spans="1:2">
      <c r="A3" s="5">
        <v>2</v>
      </c>
      <c r="B3" s="137" t="s">
        <v>2</v>
      </c>
    </row>
    <row r="4" spans="1:2">
      <c r="A4" s="5">
        <v>3</v>
      </c>
      <c r="B4" s="137" t="s">
        <v>3</v>
      </c>
    </row>
    <row r="5" spans="1:2">
      <c r="A5" s="5">
        <v>4</v>
      </c>
      <c r="B5" s="137" t="s">
        <v>4</v>
      </c>
    </row>
    <row r="6" spans="1:2">
      <c r="A6" s="5">
        <v>5</v>
      </c>
      <c r="B6" s="137" t="s">
        <v>5</v>
      </c>
    </row>
    <row r="7" spans="1:2">
      <c r="A7" s="5">
        <v>6</v>
      </c>
      <c r="B7" s="137" t="s">
        <v>6</v>
      </c>
    </row>
    <row r="8" spans="1:2" s="133" customFormat="1" ht="15" customHeight="1">
      <c r="A8" s="138">
        <v>7</v>
      </c>
      <c r="B8" s="139" t="s">
        <v>7</v>
      </c>
    </row>
    <row r="9" spans="1:2" ht="18.95" customHeight="1">
      <c r="A9" s="135"/>
      <c r="B9" s="140" t="s">
        <v>8</v>
      </c>
    </row>
    <row r="10" spans="1:2" ht="15.95" customHeight="1">
      <c r="A10" s="5">
        <v>1</v>
      </c>
      <c r="B10" s="141" t="s">
        <v>9</v>
      </c>
    </row>
    <row r="11" spans="1:2">
      <c r="A11" s="5">
        <v>2</v>
      </c>
      <c r="B11" s="137" t="s">
        <v>10</v>
      </c>
    </row>
    <row r="12" spans="1:2">
      <c r="A12" s="5">
        <v>3</v>
      </c>
      <c r="B12" s="142" t="s">
        <v>11</v>
      </c>
    </row>
    <row r="13" spans="1:2">
      <c r="A13" s="5">
        <v>4</v>
      </c>
      <c r="B13" s="142" t="s">
        <v>12</v>
      </c>
    </row>
    <row r="14" spans="1:2">
      <c r="A14" s="5">
        <v>5</v>
      </c>
      <c r="B14" s="142" t="s">
        <v>13</v>
      </c>
    </row>
    <row r="15" spans="1:2">
      <c r="A15" s="5">
        <v>6</v>
      </c>
      <c r="B15" s="142" t="s">
        <v>14</v>
      </c>
    </row>
    <row r="16" spans="1:2">
      <c r="A16" s="5">
        <v>7</v>
      </c>
      <c r="B16" s="142" t="s">
        <v>15</v>
      </c>
    </row>
    <row r="17" spans="1:2">
      <c r="A17" s="5">
        <v>8</v>
      </c>
      <c r="B17" s="142" t="s">
        <v>16</v>
      </c>
    </row>
    <row r="18" spans="1:2">
      <c r="A18" s="5">
        <v>9</v>
      </c>
      <c r="B18" s="137" t="s">
        <v>17</v>
      </c>
    </row>
    <row r="19" spans="1:2">
      <c r="A19" s="5"/>
      <c r="B19" s="137"/>
    </row>
    <row r="20" spans="1:2" ht="20.25">
      <c r="A20" s="135"/>
      <c r="B20" s="136" t="s">
        <v>18</v>
      </c>
    </row>
    <row r="21" spans="1:2">
      <c r="A21" s="5">
        <v>1</v>
      </c>
      <c r="B21" s="137" t="s">
        <v>19</v>
      </c>
    </row>
    <row r="22" spans="1:2">
      <c r="A22" s="5">
        <v>2</v>
      </c>
      <c r="B22" s="137" t="s">
        <v>20</v>
      </c>
    </row>
    <row r="23" spans="1:2">
      <c r="A23" s="5">
        <v>3</v>
      </c>
      <c r="B23" s="137" t="s">
        <v>21</v>
      </c>
    </row>
    <row r="24" spans="1:2">
      <c r="A24" s="5">
        <v>4</v>
      </c>
      <c r="B24" s="137" t="s">
        <v>22</v>
      </c>
    </row>
    <row r="25" spans="1:2">
      <c r="A25" s="5">
        <v>5</v>
      </c>
      <c r="B25" s="142" t="s">
        <v>23</v>
      </c>
    </row>
    <row r="26" spans="1:2">
      <c r="A26" s="5">
        <v>6</v>
      </c>
      <c r="B26" s="142" t="s">
        <v>24</v>
      </c>
    </row>
    <row r="27" spans="1:2">
      <c r="A27" s="5">
        <v>7</v>
      </c>
      <c r="B27" s="137" t="s">
        <v>25</v>
      </c>
    </row>
    <row r="28" spans="1:2">
      <c r="A28" s="5"/>
      <c r="B28" s="137"/>
    </row>
    <row r="29" spans="1:2" ht="20.25">
      <c r="A29" s="135"/>
      <c r="B29" s="136" t="s">
        <v>26</v>
      </c>
    </row>
    <row r="30" spans="1:2">
      <c r="A30" s="5">
        <v>1</v>
      </c>
      <c r="B30" s="137" t="s">
        <v>27</v>
      </c>
    </row>
    <row r="31" spans="1:2">
      <c r="A31" s="5">
        <v>2</v>
      </c>
      <c r="B31" s="137" t="s">
        <v>28</v>
      </c>
    </row>
    <row r="32" spans="1:2">
      <c r="A32" s="5">
        <v>3</v>
      </c>
      <c r="B32" s="137" t="s">
        <v>29</v>
      </c>
    </row>
    <row r="33" spans="1:2" ht="28.5">
      <c r="A33" s="5">
        <v>4</v>
      </c>
      <c r="B33" s="137" t="s">
        <v>30</v>
      </c>
    </row>
    <row r="34" spans="1:2">
      <c r="A34" s="5">
        <v>5</v>
      </c>
      <c r="B34" s="137" t="s">
        <v>31</v>
      </c>
    </row>
    <row r="35" spans="1:2">
      <c r="A35" s="5">
        <v>6</v>
      </c>
      <c r="B35" s="137" t="s">
        <v>32</v>
      </c>
    </row>
    <row r="36" spans="1:2">
      <c r="A36" s="5">
        <v>7</v>
      </c>
      <c r="B36" s="137" t="s">
        <v>33</v>
      </c>
    </row>
    <row r="37" spans="1:2">
      <c r="A37" s="5"/>
      <c r="B37" s="137"/>
    </row>
    <row r="39" spans="1:2">
      <c r="A39" s="143" t="s">
        <v>34</v>
      </c>
      <c r="B39" s="144"/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7" customWidth="1"/>
    <col min="2" max="2" width="12.125" style="22" customWidth="1"/>
    <col min="3" max="3" width="12.875" style="22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0" t="s">
        <v>293</v>
      </c>
      <c r="B1" s="330"/>
      <c r="C1" s="330"/>
      <c r="D1" s="331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</row>
    <row r="2" spans="1:15" s="1" customFormat="1" ht="16.5">
      <c r="A2" s="332" t="s">
        <v>267</v>
      </c>
      <c r="B2" s="344" t="s">
        <v>269</v>
      </c>
      <c r="C2" s="344" t="s">
        <v>270</v>
      </c>
      <c r="D2" s="346" t="s">
        <v>271</v>
      </c>
      <c r="E2" s="344" t="s">
        <v>272</v>
      </c>
      <c r="F2" s="344" t="s">
        <v>268</v>
      </c>
      <c r="G2" s="344" t="s">
        <v>294</v>
      </c>
      <c r="H2" s="344" t="s">
        <v>295</v>
      </c>
      <c r="I2" s="3" t="s">
        <v>296</v>
      </c>
      <c r="J2" s="3" t="s">
        <v>297</v>
      </c>
      <c r="K2" s="3" t="s">
        <v>298</v>
      </c>
      <c r="L2" s="3" t="s">
        <v>299</v>
      </c>
      <c r="M2" s="3" t="s">
        <v>300</v>
      </c>
      <c r="N2" s="344" t="s">
        <v>301</v>
      </c>
      <c r="O2" s="344" t="s">
        <v>302</v>
      </c>
    </row>
    <row r="3" spans="1:15" s="1" customFormat="1" ht="16.5">
      <c r="A3" s="332"/>
      <c r="B3" s="345"/>
      <c r="C3" s="345"/>
      <c r="D3" s="347"/>
      <c r="E3" s="345"/>
      <c r="F3" s="345"/>
      <c r="G3" s="345"/>
      <c r="H3" s="345"/>
      <c r="I3" s="3" t="s">
        <v>303</v>
      </c>
      <c r="J3" s="3" t="s">
        <v>303</v>
      </c>
      <c r="K3" s="3" t="s">
        <v>303</v>
      </c>
      <c r="L3" s="3" t="s">
        <v>303</v>
      </c>
      <c r="M3" s="3" t="s">
        <v>303</v>
      </c>
      <c r="N3" s="345"/>
      <c r="O3" s="345"/>
    </row>
    <row r="4" spans="1:15" ht="31.5">
      <c r="A4" s="5">
        <v>1</v>
      </c>
      <c r="B4" s="18">
        <v>18</v>
      </c>
      <c r="C4" s="146" t="s">
        <v>281</v>
      </c>
      <c r="D4" s="147" t="s">
        <v>282</v>
      </c>
      <c r="E4" s="6" t="s">
        <v>283</v>
      </c>
      <c r="F4" s="145" t="s">
        <v>280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7" si="0">SUM(I4:M4)</f>
        <v>13</v>
      </c>
      <c r="O4" s="6" t="s">
        <v>285</v>
      </c>
    </row>
    <row r="5" spans="1:15" ht="31.5">
      <c r="A5" s="5">
        <v>2</v>
      </c>
      <c r="B5" s="6">
        <v>16</v>
      </c>
      <c r="C5" s="146" t="s">
        <v>281</v>
      </c>
      <c r="D5" s="148" t="s">
        <v>286</v>
      </c>
      <c r="E5" s="6" t="s">
        <v>283</v>
      </c>
      <c r="F5" s="145" t="s">
        <v>280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285</v>
      </c>
    </row>
    <row r="6" spans="1:15" ht="31.5">
      <c r="A6" s="5">
        <v>3</v>
      </c>
      <c r="B6" s="6">
        <v>33</v>
      </c>
      <c r="C6" s="146" t="s">
        <v>281</v>
      </c>
      <c r="D6" s="147" t="s">
        <v>287</v>
      </c>
      <c r="E6" s="6" t="s">
        <v>288</v>
      </c>
      <c r="F6" s="145" t="s">
        <v>280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285</v>
      </c>
    </row>
    <row r="7" spans="1:15" ht="31.5">
      <c r="A7" s="5">
        <v>4</v>
      </c>
      <c r="B7" s="6">
        <v>111</v>
      </c>
      <c r="C7" s="146" t="s">
        <v>281</v>
      </c>
      <c r="D7" s="147" t="s">
        <v>289</v>
      </c>
      <c r="E7" s="6" t="s">
        <v>283</v>
      </c>
      <c r="F7" s="145" t="s">
        <v>280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285</v>
      </c>
    </row>
    <row r="8" spans="1:15">
      <c r="A8" s="5"/>
      <c r="B8" s="6"/>
      <c r="C8" s="6"/>
      <c r="D8" s="19"/>
      <c r="E8" s="6"/>
      <c r="F8" s="23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20"/>
      <c r="E9" s="6"/>
      <c r="F9" s="23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21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33" t="s">
        <v>290</v>
      </c>
      <c r="B12" s="354"/>
      <c r="C12" s="354"/>
      <c r="D12" s="335"/>
      <c r="E12" s="336"/>
      <c r="F12" s="355"/>
      <c r="G12" s="355"/>
      <c r="H12" s="355"/>
      <c r="I12" s="337"/>
      <c r="J12" s="333" t="s">
        <v>304</v>
      </c>
      <c r="K12" s="334"/>
      <c r="L12" s="334"/>
      <c r="M12" s="338"/>
      <c r="N12" s="8"/>
      <c r="O12" s="9"/>
    </row>
    <row r="13" spans="1:15" ht="16.5">
      <c r="A13" s="356" t="s">
        <v>305</v>
      </c>
      <c r="B13" s="357"/>
      <c r="C13" s="357"/>
      <c r="D13" s="343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0" t="s">
        <v>306</v>
      </c>
      <c r="B1" s="330"/>
      <c r="C1" s="330"/>
      <c r="D1" s="330"/>
      <c r="E1" s="331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</row>
    <row r="2" spans="1:23" s="1" customFormat="1" ht="15.95" customHeight="1">
      <c r="A2" s="344" t="s">
        <v>307</v>
      </c>
      <c r="B2" s="344" t="s">
        <v>268</v>
      </c>
      <c r="C2" s="344" t="s">
        <v>269</v>
      </c>
      <c r="D2" s="344" t="s">
        <v>270</v>
      </c>
      <c r="E2" s="346" t="s">
        <v>271</v>
      </c>
      <c r="F2" s="344" t="s">
        <v>272</v>
      </c>
      <c r="G2" s="358" t="s">
        <v>308</v>
      </c>
      <c r="H2" s="359"/>
      <c r="I2" s="360"/>
      <c r="J2" s="358" t="s">
        <v>309</v>
      </c>
      <c r="K2" s="359"/>
      <c r="L2" s="360"/>
      <c r="M2" s="358" t="s">
        <v>310</v>
      </c>
      <c r="N2" s="359"/>
      <c r="O2" s="360"/>
      <c r="P2" s="358" t="s">
        <v>311</v>
      </c>
      <c r="Q2" s="359"/>
      <c r="R2" s="360"/>
      <c r="S2" s="359" t="s">
        <v>312</v>
      </c>
      <c r="T2" s="359"/>
      <c r="U2" s="360"/>
      <c r="V2" s="370" t="s">
        <v>313</v>
      </c>
      <c r="W2" s="370" t="s">
        <v>302</v>
      </c>
    </row>
    <row r="3" spans="1:23" s="1" customFormat="1" ht="16.5">
      <c r="A3" s="345"/>
      <c r="B3" s="366"/>
      <c r="C3" s="366"/>
      <c r="D3" s="366"/>
      <c r="E3" s="367"/>
      <c r="F3" s="366"/>
      <c r="G3" s="3" t="s">
        <v>314</v>
      </c>
      <c r="H3" s="3" t="s">
        <v>69</v>
      </c>
      <c r="I3" s="3" t="s">
        <v>268</v>
      </c>
      <c r="J3" s="3" t="s">
        <v>314</v>
      </c>
      <c r="K3" s="3" t="s">
        <v>69</v>
      </c>
      <c r="L3" s="3" t="s">
        <v>268</v>
      </c>
      <c r="M3" s="3" t="s">
        <v>314</v>
      </c>
      <c r="N3" s="3" t="s">
        <v>69</v>
      </c>
      <c r="O3" s="3" t="s">
        <v>268</v>
      </c>
      <c r="P3" s="3" t="s">
        <v>314</v>
      </c>
      <c r="Q3" s="3" t="s">
        <v>69</v>
      </c>
      <c r="R3" s="3" t="s">
        <v>268</v>
      </c>
      <c r="S3" s="3" t="s">
        <v>314</v>
      </c>
      <c r="T3" s="3" t="s">
        <v>69</v>
      </c>
      <c r="U3" s="3" t="s">
        <v>268</v>
      </c>
      <c r="V3" s="371"/>
      <c r="W3" s="371"/>
    </row>
    <row r="4" spans="1:23" ht="31.5">
      <c r="A4" s="361" t="s">
        <v>315</v>
      </c>
      <c r="B4" s="145" t="s">
        <v>280</v>
      </c>
      <c r="C4" s="18">
        <v>18</v>
      </c>
      <c r="D4" s="146" t="s">
        <v>281</v>
      </c>
      <c r="E4" s="147" t="s">
        <v>282</v>
      </c>
      <c r="F4" s="6" t="s">
        <v>283</v>
      </c>
      <c r="G4" s="149" t="s">
        <v>316</v>
      </c>
      <c r="H4" s="146" t="s">
        <v>317</v>
      </c>
      <c r="I4" s="6" t="s">
        <v>318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>
      <c r="A5" s="362"/>
      <c r="B5" s="145" t="s">
        <v>280</v>
      </c>
      <c r="C5" s="6">
        <v>16</v>
      </c>
      <c r="D5" s="146" t="s">
        <v>281</v>
      </c>
      <c r="E5" s="148" t="s">
        <v>286</v>
      </c>
      <c r="F5" s="6" t="s">
        <v>283</v>
      </c>
      <c r="G5" s="358" t="s">
        <v>319</v>
      </c>
      <c r="H5" s="359"/>
      <c r="I5" s="360"/>
      <c r="J5" s="358" t="s">
        <v>320</v>
      </c>
      <c r="K5" s="359"/>
      <c r="L5" s="360"/>
      <c r="M5" s="358" t="s">
        <v>321</v>
      </c>
      <c r="N5" s="359"/>
      <c r="O5" s="360"/>
      <c r="P5" s="358" t="s">
        <v>322</v>
      </c>
      <c r="Q5" s="359"/>
      <c r="R5" s="360"/>
      <c r="S5" s="359" t="s">
        <v>323</v>
      </c>
      <c r="T5" s="359"/>
      <c r="U5" s="360"/>
      <c r="V5" s="6"/>
      <c r="W5" s="6"/>
    </row>
    <row r="6" spans="1:23" ht="31.5">
      <c r="A6" s="362"/>
      <c r="B6" s="145" t="s">
        <v>280</v>
      </c>
      <c r="C6" s="6">
        <v>33</v>
      </c>
      <c r="D6" s="146" t="s">
        <v>281</v>
      </c>
      <c r="E6" s="147" t="s">
        <v>287</v>
      </c>
      <c r="F6" s="6" t="s">
        <v>288</v>
      </c>
      <c r="G6" s="3" t="s">
        <v>314</v>
      </c>
      <c r="H6" s="3" t="s">
        <v>69</v>
      </c>
      <c r="I6" s="3" t="s">
        <v>268</v>
      </c>
      <c r="J6" s="3" t="s">
        <v>314</v>
      </c>
      <c r="K6" s="3" t="s">
        <v>69</v>
      </c>
      <c r="L6" s="3" t="s">
        <v>268</v>
      </c>
      <c r="M6" s="3" t="s">
        <v>314</v>
      </c>
      <c r="N6" s="3" t="s">
        <v>69</v>
      </c>
      <c r="O6" s="3" t="s">
        <v>268</v>
      </c>
      <c r="P6" s="3" t="s">
        <v>314</v>
      </c>
      <c r="Q6" s="3" t="s">
        <v>69</v>
      </c>
      <c r="R6" s="3" t="s">
        <v>268</v>
      </c>
      <c r="S6" s="3" t="s">
        <v>314</v>
      </c>
      <c r="T6" s="3" t="s">
        <v>69</v>
      </c>
      <c r="U6" s="3" t="s">
        <v>268</v>
      </c>
      <c r="V6" s="6"/>
      <c r="W6" s="6"/>
    </row>
    <row r="7" spans="1:23" ht="31.5">
      <c r="A7" s="363"/>
      <c r="B7" s="145" t="s">
        <v>280</v>
      </c>
      <c r="C7" s="6">
        <v>111</v>
      </c>
      <c r="D7" s="146" t="s">
        <v>281</v>
      </c>
      <c r="E7" s="150" t="s">
        <v>289</v>
      </c>
      <c r="F7" s="6" t="s">
        <v>283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4" t="s">
        <v>324</v>
      </c>
      <c r="B8" s="364"/>
      <c r="C8" s="6"/>
      <c r="D8" s="6"/>
      <c r="E8" s="1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5"/>
      <c r="B9" s="365"/>
      <c r="C9" s="6"/>
      <c r="D9" s="6"/>
      <c r="E9" s="2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4" t="s">
        <v>325</v>
      </c>
      <c r="B10" s="364"/>
      <c r="C10" s="364"/>
      <c r="D10" s="364"/>
      <c r="E10" s="368"/>
      <c r="F10" s="36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5"/>
      <c r="B11" s="365"/>
      <c r="C11" s="365"/>
      <c r="D11" s="365"/>
      <c r="E11" s="369"/>
      <c r="F11" s="36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4" t="s">
        <v>326</v>
      </c>
      <c r="B12" s="364"/>
      <c r="C12" s="364"/>
      <c r="D12" s="364"/>
      <c r="E12" s="368"/>
      <c r="F12" s="36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5"/>
      <c r="B13" s="365"/>
      <c r="C13" s="365"/>
      <c r="D13" s="365"/>
      <c r="E13" s="369"/>
      <c r="F13" s="36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64" t="s">
        <v>327</v>
      </c>
      <c r="B14" s="364"/>
      <c r="C14" s="364"/>
      <c r="D14" s="364"/>
      <c r="E14" s="368"/>
      <c r="F14" s="36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5"/>
      <c r="B15" s="365"/>
      <c r="C15" s="365"/>
      <c r="D15" s="365"/>
      <c r="E15" s="369"/>
      <c r="F15" s="36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33" t="s">
        <v>290</v>
      </c>
      <c r="B17" s="334"/>
      <c r="C17" s="334"/>
      <c r="D17" s="334"/>
      <c r="E17" s="335"/>
      <c r="F17" s="336"/>
      <c r="G17" s="337"/>
      <c r="H17" s="16"/>
      <c r="I17" s="16"/>
      <c r="J17" s="333" t="s">
        <v>291</v>
      </c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8"/>
      <c r="V17" s="8"/>
      <c r="W17" s="9"/>
    </row>
    <row r="18" spans="1:23" ht="16.5">
      <c r="A18" s="356" t="s">
        <v>328</v>
      </c>
      <c r="B18" s="356"/>
      <c r="C18" s="342"/>
      <c r="D18" s="342"/>
      <c r="E18" s="343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0" t="s">
        <v>329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1:14" s="1" customFormat="1" ht="16.5">
      <c r="A2" s="12" t="s">
        <v>330</v>
      </c>
      <c r="B2" s="13" t="s">
        <v>269</v>
      </c>
      <c r="C2" s="13" t="s">
        <v>270</v>
      </c>
      <c r="D2" s="13" t="s">
        <v>271</v>
      </c>
      <c r="E2" s="13" t="s">
        <v>272</v>
      </c>
      <c r="F2" s="13" t="s">
        <v>268</v>
      </c>
      <c r="G2" s="12" t="s">
        <v>331</v>
      </c>
      <c r="H2" s="12" t="s">
        <v>332</v>
      </c>
      <c r="I2" s="12" t="s">
        <v>333</v>
      </c>
      <c r="J2" s="12" t="s">
        <v>332</v>
      </c>
      <c r="K2" s="12" t="s">
        <v>334</v>
      </c>
      <c r="L2" s="12" t="s">
        <v>332</v>
      </c>
      <c r="M2" s="13" t="s">
        <v>313</v>
      </c>
      <c r="N2" s="13" t="s">
        <v>302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330</v>
      </c>
      <c r="B4" s="15" t="s">
        <v>335</v>
      </c>
      <c r="C4" s="15" t="s">
        <v>314</v>
      </c>
      <c r="D4" s="15" t="s">
        <v>271</v>
      </c>
      <c r="E4" s="13" t="s">
        <v>272</v>
      </c>
      <c r="F4" s="13" t="s">
        <v>268</v>
      </c>
      <c r="G4" s="12" t="s">
        <v>331</v>
      </c>
      <c r="H4" s="12" t="s">
        <v>332</v>
      </c>
      <c r="I4" s="12" t="s">
        <v>333</v>
      </c>
      <c r="J4" s="12" t="s">
        <v>332</v>
      </c>
      <c r="K4" s="12" t="s">
        <v>334</v>
      </c>
      <c r="L4" s="12" t="s">
        <v>332</v>
      </c>
      <c r="M4" s="13" t="s">
        <v>313</v>
      </c>
      <c r="N4" s="13" t="s">
        <v>302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33" t="s">
        <v>336</v>
      </c>
      <c r="B11" s="334"/>
      <c r="C11" s="334"/>
      <c r="D11" s="338"/>
      <c r="E11" s="336"/>
      <c r="F11" s="355"/>
      <c r="G11" s="337"/>
      <c r="H11" s="16"/>
      <c r="I11" s="333" t="s">
        <v>337</v>
      </c>
      <c r="J11" s="334"/>
      <c r="K11" s="334"/>
      <c r="L11" s="8"/>
      <c r="M11" s="8"/>
      <c r="N11" s="9"/>
    </row>
    <row r="12" spans="1:14" ht="16.5">
      <c r="A12" s="356" t="s">
        <v>338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6" sqref="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spans="1:12" ht="29.25">
      <c r="A1" s="330" t="s">
        <v>339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2" s="1" customFormat="1" ht="16.5">
      <c r="A2" s="3" t="s">
        <v>307</v>
      </c>
      <c r="B2" s="4" t="s">
        <v>268</v>
      </c>
      <c r="C2" s="4" t="s">
        <v>269</v>
      </c>
      <c r="D2" s="4" t="s">
        <v>270</v>
      </c>
      <c r="E2" s="4" t="s">
        <v>271</v>
      </c>
      <c r="F2" s="4" t="s">
        <v>272</v>
      </c>
      <c r="G2" s="3" t="s">
        <v>340</v>
      </c>
      <c r="H2" s="3" t="s">
        <v>341</v>
      </c>
      <c r="I2" s="3" t="s">
        <v>342</v>
      </c>
      <c r="J2" s="3" t="s">
        <v>343</v>
      </c>
      <c r="K2" s="4" t="s">
        <v>313</v>
      </c>
      <c r="L2" s="4" t="s">
        <v>302</v>
      </c>
    </row>
    <row r="3" spans="1:12" ht="27">
      <c r="A3" s="5"/>
      <c r="B3" s="149" t="s">
        <v>344</v>
      </c>
      <c r="C3" s="6"/>
      <c r="D3" s="151" t="s">
        <v>345</v>
      </c>
      <c r="E3" s="152" t="s">
        <v>346</v>
      </c>
      <c r="F3" s="6" t="s">
        <v>347</v>
      </c>
      <c r="G3" s="151" t="s">
        <v>348</v>
      </c>
      <c r="H3" s="153" t="s">
        <v>349</v>
      </c>
      <c r="I3" s="6"/>
      <c r="J3" s="6"/>
      <c r="K3" s="6"/>
      <c r="L3" s="6"/>
    </row>
    <row r="4" spans="1:12" ht="40.5">
      <c r="A4" s="5"/>
      <c r="B4" s="149" t="s">
        <v>350</v>
      </c>
      <c r="C4" s="6"/>
      <c r="D4" s="149" t="s">
        <v>351</v>
      </c>
      <c r="E4" s="152" t="s">
        <v>346</v>
      </c>
      <c r="F4" s="6" t="s">
        <v>288</v>
      </c>
      <c r="G4" s="149" t="s">
        <v>352</v>
      </c>
      <c r="H4" s="153" t="s">
        <v>353</v>
      </c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33" t="s">
        <v>290</v>
      </c>
      <c r="B11" s="334"/>
      <c r="C11" s="334"/>
      <c r="D11" s="334"/>
      <c r="E11" s="338"/>
      <c r="F11" s="336"/>
      <c r="G11" s="337"/>
      <c r="H11" s="333" t="s">
        <v>291</v>
      </c>
      <c r="I11" s="334"/>
      <c r="J11" s="334"/>
      <c r="K11" s="8"/>
      <c r="L11" s="9"/>
    </row>
    <row r="12" spans="1:12" ht="16.5">
      <c r="A12" s="356" t="s">
        <v>354</v>
      </c>
      <c r="B12" s="356"/>
      <c r="C12" s="342"/>
      <c r="D12" s="342"/>
      <c r="E12" s="342"/>
      <c r="F12" s="342"/>
      <c r="G12" s="342"/>
      <c r="H12" s="342"/>
      <c r="I12" s="342"/>
      <c r="J12" s="342"/>
      <c r="K12" s="342"/>
      <c r="L12" s="342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0" t="s">
        <v>355</v>
      </c>
      <c r="B1" s="330"/>
      <c r="C1" s="330"/>
      <c r="D1" s="330"/>
      <c r="E1" s="330"/>
      <c r="F1" s="330"/>
      <c r="G1" s="330"/>
      <c r="H1" s="330"/>
      <c r="I1" s="330"/>
    </row>
    <row r="2" spans="1:9" s="1" customFormat="1" ht="16.5">
      <c r="A2" s="332" t="s">
        <v>267</v>
      </c>
      <c r="B2" s="344" t="s">
        <v>268</v>
      </c>
      <c r="C2" s="344" t="s">
        <v>314</v>
      </c>
      <c r="D2" s="344" t="s">
        <v>271</v>
      </c>
      <c r="E2" s="344" t="s">
        <v>272</v>
      </c>
      <c r="F2" s="3" t="s">
        <v>356</v>
      </c>
      <c r="G2" s="3" t="s">
        <v>274</v>
      </c>
      <c r="H2" s="348" t="s">
        <v>275</v>
      </c>
      <c r="I2" s="352" t="s">
        <v>277</v>
      </c>
    </row>
    <row r="3" spans="1:9" s="1" customFormat="1" ht="16.5">
      <c r="A3" s="332"/>
      <c r="B3" s="345"/>
      <c r="C3" s="345"/>
      <c r="D3" s="345"/>
      <c r="E3" s="345"/>
      <c r="F3" s="3" t="s">
        <v>357</v>
      </c>
      <c r="G3" s="3" t="s">
        <v>278</v>
      </c>
      <c r="H3" s="349"/>
      <c r="I3" s="353"/>
    </row>
    <row r="4" spans="1:9">
      <c r="A4" s="5"/>
      <c r="B4" s="149" t="s">
        <v>318</v>
      </c>
      <c r="C4" s="149" t="s">
        <v>316</v>
      </c>
      <c r="D4" s="154" t="s">
        <v>358</v>
      </c>
      <c r="E4" s="6" t="s">
        <v>283</v>
      </c>
      <c r="F4" s="6">
        <v>0.3</v>
      </c>
      <c r="G4" s="6">
        <v>0.5</v>
      </c>
      <c r="H4" s="6">
        <f>SUM(F4:G4)</f>
        <v>0.8</v>
      </c>
      <c r="I4" s="6" t="s">
        <v>285</v>
      </c>
    </row>
    <row r="5" spans="1:9">
      <c r="A5" s="5"/>
      <c r="B5" s="149" t="s">
        <v>318</v>
      </c>
      <c r="C5" s="149" t="s">
        <v>316</v>
      </c>
      <c r="D5" s="155" t="s">
        <v>359</v>
      </c>
      <c r="E5" s="6" t="s">
        <v>283</v>
      </c>
      <c r="F5" s="6">
        <v>0.4</v>
      </c>
      <c r="G5" s="6">
        <v>0.6</v>
      </c>
      <c r="H5" s="6">
        <f>SUM(F5:G5)</f>
        <v>1</v>
      </c>
      <c r="I5" s="6" t="s">
        <v>285</v>
      </c>
    </row>
    <row r="6" spans="1:9">
      <c r="A6" s="5"/>
      <c r="B6" s="149" t="s">
        <v>318</v>
      </c>
      <c r="C6" s="149" t="s">
        <v>316</v>
      </c>
      <c r="D6" s="146" t="s">
        <v>360</v>
      </c>
      <c r="E6" s="6" t="s">
        <v>288</v>
      </c>
      <c r="F6" s="6">
        <v>0.3</v>
      </c>
      <c r="G6" s="6">
        <v>0.2</v>
      </c>
      <c r="H6" s="6">
        <f>SUM(F6:G6)</f>
        <v>0.5</v>
      </c>
      <c r="I6" s="6" t="s">
        <v>285</v>
      </c>
    </row>
    <row r="7" spans="1:9">
      <c r="A7" s="5"/>
      <c r="B7" s="149" t="s">
        <v>318</v>
      </c>
      <c r="C7" s="149" t="s">
        <v>316</v>
      </c>
      <c r="D7" s="146" t="s">
        <v>359</v>
      </c>
      <c r="E7" s="6" t="s">
        <v>283</v>
      </c>
      <c r="F7" s="6">
        <v>0.4</v>
      </c>
      <c r="G7" s="6">
        <v>0.6</v>
      </c>
      <c r="H7" s="6">
        <f>SUM(F7:G7)</f>
        <v>1</v>
      </c>
      <c r="I7" s="6" t="s">
        <v>285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33" t="s">
        <v>290</v>
      </c>
      <c r="B12" s="354"/>
      <c r="C12" s="354"/>
      <c r="D12" s="335"/>
      <c r="E12" s="7"/>
      <c r="F12" s="333" t="s">
        <v>291</v>
      </c>
      <c r="G12" s="334"/>
      <c r="H12" s="338"/>
      <c r="I12" s="9"/>
    </row>
    <row r="13" spans="1:9" ht="16.5">
      <c r="A13" s="356" t="s">
        <v>361</v>
      </c>
      <c r="B13" s="356"/>
      <c r="C13" s="342"/>
      <c r="D13" s="342"/>
      <c r="E13" s="342"/>
      <c r="F13" s="342"/>
      <c r="G13" s="342"/>
      <c r="H13" s="342"/>
      <c r="I13" s="34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9" ht="27.95" customHeight="1">
      <c r="B3" s="121"/>
      <c r="C3" s="122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spans="2:9" ht="27.95" customHeight="1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7.95" customHeight="1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7.95" customHeight="1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7.95" customHeight="1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7.95" customHeight="1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7.95" customHeight="1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7.95" customHeight="1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7.95" customHeight="1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7.95" customHeight="1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38" customWidth="1"/>
    <col min="2" max="9" width="10.375" style="38"/>
    <col min="10" max="10" width="8.875" style="38" customWidth="1"/>
    <col min="11" max="11" width="12" style="38" customWidth="1"/>
    <col min="12" max="16384" width="10.375" style="38"/>
  </cols>
  <sheetData>
    <row r="1" spans="1:11" ht="20.25">
      <c r="A1" s="164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4.25">
      <c r="A2" s="65" t="s">
        <v>53</v>
      </c>
      <c r="B2" s="165" t="s">
        <v>54</v>
      </c>
      <c r="C2" s="165"/>
      <c r="D2" s="166" t="s">
        <v>55</v>
      </c>
      <c r="E2" s="166"/>
      <c r="F2" s="165" t="s">
        <v>56</v>
      </c>
      <c r="G2" s="165"/>
      <c r="H2" s="66" t="s">
        <v>57</v>
      </c>
      <c r="I2" s="167" t="s">
        <v>58</v>
      </c>
      <c r="J2" s="167"/>
      <c r="K2" s="168"/>
    </row>
    <row r="3" spans="1:11" ht="14.25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spans="1:11" ht="14.25">
      <c r="A4" s="69" t="s">
        <v>62</v>
      </c>
      <c r="B4" s="175" t="s">
        <v>63</v>
      </c>
      <c r="C4" s="176"/>
      <c r="D4" s="177" t="s">
        <v>64</v>
      </c>
      <c r="E4" s="178"/>
      <c r="F4" s="179" t="s">
        <v>65</v>
      </c>
      <c r="G4" s="180"/>
      <c r="H4" s="177" t="s">
        <v>66</v>
      </c>
      <c r="I4" s="178"/>
      <c r="J4" s="70" t="s">
        <v>67</v>
      </c>
      <c r="K4" s="71" t="s">
        <v>68</v>
      </c>
    </row>
    <row r="5" spans="1:11" ht="14.25">
      <c r="A5" s="72" t="s">
        <v>69</v>
      </c>
      <c r="B5" s="175" t="s">
        <v>70</v>
      </c>
      <c r="C5" s="176"/>
      <c r="D5" s="177" t="s">
        <v>71</v>
      </c>
      <c r="E5" s="178"/>
      <c r="F5" s="179">
        <v>45061</v>
      </c>
      <c r="G5" s="180"/>
      <c r="H5" s="177" t="s">
        <v>72</v>
      </c>
      <c r="I5" s="178"/>
      <c r="J5" s="70" t="s">
        <v>67</v>
      </c>
      <c r="K5" s="71" t="s">
        <v>68</v>
      </c>
    </row>
    <row r="6" spans="1:11" ht="14.25">
      <c r="A6" s="69" t="s">
        <v>73</v>
      </c>
      <c r="B6" s="73">
        <v>3</v>
      </c>
      <c r="C6" s="74">
        <v>6</v>
      </c>
      <c r="D6" s="72" t="s">
        <v>74</v>
      </c>
      <c r="E6" s="75"/>
      <c r="F6" s="179">
        <v>45071</v>
      </c>
      <c r="G6" s="180"/>
      <c r="H6" s="177" t="s">
        <v>75</v>
      </c>
      <c r="I6" s="178"/>
      <c r="J6" s="70" t="s">
        <v>67</v>
      </c>
      <c r="K6" s="71" t="s">
        <v>68</v>
      </c>
    </row>
    <row r="7" spans="1:11" ht="14.25">
      <c r="A7" s="69" t="s">
        <v>76</v>
      </c>
      <c r="B7" s="181">
        <v>2350</v>
      </c>
      <c r="C7" s="182"/>
      <c r="D7" s="72" t="s">
        <v>77</v>
      </c>
      <c r="E7" s="77"/>
      <c r="F7" s="179">
        <v>45066</v>
      </c>
      <c r="G7" s="180"/>
      <c r="H7" s="177" t="s">
        <v>78</v>
      </c>
      <c r="I7" s="178"/>
      <c r="J7" s="70" t="s">
        <v>67</v>
      </c>
      <c r="K7" s="71" t="s">
        <v>68</v>
      </c>
    </row>
    <row r="8" spans="1:11" ht="14.25">
      <c r="A8" s="79" t="s">
        <v>79</v>
      </c>
      <c r="B8" s="183"/>
      <c r="C8" s="184"/>
      <c r="D8" s="185" t="s">
        <v>80</v>
      </c>
      <c r="E8" s="186"/>
      <c r="F8" s="187">
        <v>45097</v>
      </c>
      <c r="G8" s="188"/>
      <c r="H8" s="185" t="s">
        <v>81</v>
      </c>
      <c r="I8" s="186"/>
      <c r="J8" s="86" t="s">
        <v>67</v>
      </c>
      <c r="K8" s="93" t="s">
        <v>68</v>
      </c>
    </row>
    <row r="9" spans="1:11" ht="14.25">
      <c r="A9" s="189" t="s">
        <v>82</v>
      </c>
      <c r="B9" s="190"/>
      <c r="C9" s="190"/>
      <c r="D9" s="190"/>
      <c r="E9" s="190"/>
      <c r="F9" s="190"/>
      <c r="G9" s="190"/>
      <c r="H9" s="190"/>
      <c r="I9" s="190"/>
      <c r="J9" s="190"/>
      <c r="K9" s="191"/>
    </row>
    <row r="10" spans="1:11" ht="14.25">
      <c r="A10" s="192" t="s">
        <v>83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>
      <c r="A11" s="98" t="s">
        <v>84</v>
      </c>
      <c r="B11" s="99" t="s">
        <v>85</v>
      </c>
      <c r="C11" s="100" t="s">
        <v>86</v>
      </c>
      <c r="D11" s="101"/>
      <c r="E11" s="102" t="s">
        <v>87</v>
      </c>
      <c r="F11" s="99" t="s">
        <v>85</v>
      </c>
      <c r="G11" s="100" t="s">
        <v>86</v>
      </c>
      <c r="H11" s="100" t="s">
        <v>88</v>
      </c>
      <c r="I11" s="102" t="s">
        <v>89</v>
      </c>
      <c r="J11" s="99" t="s">
        <v>85</v>
      </c>
      <c r="K11" s="117" t="s">
        <v>86</v>
      </c>
    </row>
    <row r="12" spans="1:11" ht="14.25">
      <c r="A12" s="72" t="s">
        <v>90</v>
      </c>
      <c r="B12" s="85" t="s">
        <v>85</v>
      </c>
      <c r="C12" s="70" t="s">
        <v>86</v>
      </c>
      <c r="D12" s="77"/>
      <c r="E12" s="75" t="s">
        <v>91</v>
      </c>
      <c r="F12" s="85" t="s">
        <v>85</v>
      </c>
      <c r="G12" s="70" t="s">
        <v>86</v>
      </c>
      <c r="H12" s="70" t="s">
        <v>88</v>
      </c>
      <c r="I12" s="75" t="s">
        <v>92</v>
      </c>
      <c r="J12" s="85" t="s">
        <v>85</v>
      </c>
      <c r="K12" s="71" t="s">
        <v>86</v>
      </c>
    </row>
    <row r="13" spans="1:11" ht="14.25">
      <c r="A13" s="72" t="s">
        <v>93</v>
      </c>
      <c r="B13" s="85" t="s">
        <v>85</v>
      </c>
      <c r="C13" s="70" t="s">
        <v>86</v>
      </c>
      <c r="D13" s="77"/>
      <c r="E13" s="75" t="s">
        <v>94</v>
      </c>
      <c r="F13" s="70" t="s">
        <v>95</v>
      </c>
      <c r="G13" s="70" t="s">
        <v>96</v>
      </c>
      <c r="H13" s="70" t="s">
        <v>88</v>
      </c>
      <c r="I13" s="75" t="s">
        <v>97</v>
      </c>
      <c r="J13" s="85" t="s">
        <v>85</v>
      </c>
      <c r="K13" s="71" t="s">
        <v>86</v>
      </c>
    </row>
    <row r="14" spans="1:11" ht="14.25">
      <c r="A14" s="185" t="s">
        <v>98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95"/>
    </row>
    <row r="15" spans="1:11" ht="14.25">
      <c r="A15" s="192" t="s">
        <v>99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>
      <c r="A16" s="103" t="s">
        <v>100</v>
      </c>
      <c r="B16" s="100" t="s">
        <v>95</v>
      </c>
      <c r="C16" s="100" t="s">
        <v>96</v>
      </c>
      <c r="D16" s="104"/>
      <c r="E16" s="105" t="s">
        <v>101</v>
      </c>
      <c r="F16" s="100" t="s">
        <v>95</v>
      </c>
      <c r="G16" s="100" t="s">
        <v>96</v>
      </c>
      <c r="H16" s="106"/>
      <c r="I16" s="105" t="s">
        <v>102</v>
      </c>
      <c r="J16" s="100" t="s">
        <v>95</v>
      </c>
      <c r="K16" s="117" t="s">
        <v>96</v>
      </c>
    </row>
    <row r="17" spans="1:22" ht="16.5" customHeight="1">
      <c r="A17" s="76" t="s">
        <v>103</v>
      </c>
      <c r="B17" s="70" t="s">
        <v>95</v>
      </c>
      <c r="C17" s="70" t="s">
        <v>96</v>
      </c>
      <c r="D17" s="44"/>
      <c r="E17" s="87" t="s">
        <v>104</v>
      </c>
      <c r="F17" s="70" t="s">
        <v>95</v>
      </c>
      <c r="G17" s="70" t="s">
        <v>96</v>
      </c>
      <c r="H17" s="107"/>
      <c r="I17" s="87" t="s">
        <v>105</v>
      </c>
      <c r="J17" s="70" t="s">
        <v>95</v>
      </c>
      <c r="K17" s="71" t="s">
        <v>96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>
      <c r="A18" s="196" t="s">
        <v>106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1:22" ht="18" customHeight="1">
      <c r="A19" s="192" t="s">
        <v>107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>
      <c r="A20" s="199" t="s">
        <v>108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>
      <c r="A21" s="108" t="s">
        <v>109</v>
      </c>
      <c r="B21" s="87" t="s">
        <v>110</v>
      </c>
      <c r="C21" s="87" t="s">
        <v>111</v>
      </c>
      <c r="D21" s="87" t="s">
        <v>112</v>
      </c>
      <c r="E21" s="87" t="s">
        <v>113</v>
      </c>
      <c r="F21" s="87" t="s">
        <v>114</v>
      </c>
      <c r="G21" s="87" t="s">
        <v>115</v>
      </c>
      <c r="H21" s="87" t="s">
        <v>116</v>
      </c>
      <c r="I21" s="87" t="s">
        <v>117</v>
      </c>
      <c r="J21" s="87" t="s">
        <v>118</v>
      </c>
      <c r="K21" s="64" t="s">
        <v>119</v>
      </c>
    </row>
    <row r="22" spans="1:22" ht="16.5" customHeight="1">
      <c r="A22" s="109" t="s">
        <v>120</v>
      </c>
      <c r="B22" s="110"/>
      <c r="C22" s="110"/>
      <c r="D22" s="110">
        <v>1</v>
      </c>
      <c r="E22" s="110">
        <v>1</v>
      </c>
      <c r="F22" s="110">
        <v>1</v>
      </c>
      <c r="G22" s="110">
        <v>1</v>
      </c>
      <c r="H22" s="110">
        <v>1</v>
      </c>
      <c r="I22" s="110">
        <v>1</v>
      </c>
      <c r="J22" s="110"/>
      <c r="K22" s="119"/>
    </row>
    <row r="23" spans="1:22" ht="16.5" customHeight="1">
      <c r="A23" s="109" t="s">
        <v>121</v>
      </c>
      <c r="B23" s="110"/>
      <c r="C23" s="110"/>
      <c r="D23" s="110">
        <v>1</v>
      </c>
      <c r="E23" s="110">
        <v>1</v>
      </c>
      <c r="F23" s="110">
        <v>1</v>
      </c>
      <c r="G23" s="110">
        <v>1</v>
      </c>
      <c r="H23" s="110">
        <v>1</v>
      </c>
      <c r="I23" s="110">
        <v>1</v>
      </c>
      <c r="J23" s="110"/>
      <c r="K23" s="120"/>
    </row>
    <row r="24" spans="1:22" ht="16.5" customHeight="1">
      <c r="A24" s="109" t="s">
        <v>122</v>
      </c>
      <c r="B24" s="110"/>
      <c r="C24" s="110"/>
      <c r="D24" s="110">
        <v>1</v>
      </c>
      <c r="E24" s="110">
        <v>1</v>
      </c>
      <c r="F24" s="110">
        <v>1</v>
      </c>
      <c r="G24" s="110">
        <v>1</v>
      </c>
      <c r="H24" s="110">
        <v>1</v>
      </c>
      <c r="I24" s="110">
        <v>1</v>
      </c>
      <c r="J24" s="110"/>
      <c r="K24" s="120"/>
    </row>
    <row r="25" spans="1:22" ht="16.5" customHeight="1">
      <c r="A25" s="78"/>
      <c r="B25" s="110"/>
      <c r="C25" s="110"/>
      <c r="D25" s="110"/>
      <c r="E25" s="110"/>
      <c r="F25" s="110"/>
      <c r="G25" s="110"/>
      <c r="H25" s="110"/>
      <c r="I25" s="110"/>
      <c r="J25" s="110"/>
      <c r="K25" s="62"/>
    </row>
    <row r="26" spans="1:22" ht="16.5" customHeight="1">
      <c r="A26" s="78"/>
      <c r="B26" s="110"/>
      <c r="C26" s="110"/>
      <c r="D26" s="110"/>
      <c r="E26" s="110"/>
      <c r="F26" s="110"/>
      <c r="G26" s="110"/>
      <c r="H26" s="110"/>
      <c r="I26" s="110"/>
      <c r="J26" s="110"/>
      <c r="K26" s="62"/>
    </row>
    <row r="27" spans="1:22" ht="16.5" customHeight="1">
      <c r="A27" s="78"/>
      <c r="B27" s="110"/>
      <c r="C27" s="110"/>
      <c r="D27" s="110"/>
      <c r="E27" s="110"/>
      <c r="F27" s="110"/>
      <c r="G27" s="110"/>
      <c r="H27" s="110"/>
      <c r="I27" s="110"/>
      <c r="J27" s="110"/>
      <c r="K27" s="62"/>
    </row>
    <row r="28" spans="1:22" ht="16.5" customHeight="1">
      <c r="A28" s="78"/>
      <c r="B28" s="110"/>
      <c r="C28" s="110"/>
      <c r="D28" s="110"/>
      <c r="E28" s="110"/>
      <c r="F28" s="110"/>
      <c r="G28" s="110"/>
      <c r="H28" s="110"/>
      <c r="I28" s="110"/>
      <c r="J28" s="110"/>
      <c r="K28" s="62"/>
    </row>
    <row r="29" spans="1:22" ht="18" customHeight="1">
      <c r="A29" s="202" t="s">
        <v>123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>
      <c r="A30" s="205" t="s">
        <v>124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>
      <c r="A32" s="202" t="s">
        <v>125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4.25">
      <c r="A33" s="211" t="s">
        <v>126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>
      <c r="A34" s="214" t="s">
        <v>127</v>
      </c>
      <c r="B34" s="215"/>
      <c r="C34" s="70" t="s">
        <v>67</v>
      </c>
      <c r="D34" s="70" t="s">
        <v>68</v>
      </c>
      <c r="E34" s="216" t="s">
        <v>128</v>
      </c>
      <c r="F34" s="217"/>
      <c r="G34" s="217"/>
      <c r="H34" s="217"/>
      <c r="I34" s="217"/>
      <c r="J34" s="217"/>
      <c r="K34" s="218"/>
    </row>
    <row r="35" spans="1:11" ht="14.25">
      <c r="A35" s="219" t="s">
        <v>129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ht="14.25">
      <c r="A36" s="220" t="s">
        <v>130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4.25">
      <c r="A37" s="223" t="s">
        <v>131</v>
      </c>
      <c r="B37" s="224"/>
      <c r="C37" s="224"/>
      <c r="D37" s="224"/>
      <c r="E37" s="224"/>
      <c r="F37" s="224"/>
      <c r="G37" s="224"/>
      <c r="H37" s="224"/>
      <c r="I37" s="224"/>
      <c r="J37" s="224"/>
      <c r="K37" s="182"/>
    </row>
    <row r="38" spans="1:11" ht="14.2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182"/>
    </row>
    <row r="39" spans="1:11" ht="14.2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182"/>
    </row>
    <row r="40" spans="1:11" ht="14.2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182"/>
    </row>
    <row r="41" spans="1:11" ht="14.2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182"/>
    </row>
    <row r="42" spans="1:11" ht="14.2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182"/>
    </row>
    <row r="43" spans="1:11" ht="14.25">
      <c r="A43" s="225" t="s">
        <v>132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4.25">
      <c r="A44" s="192" t="s">
        <v>133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>
      <c r="A45" s="103" t="s">
        <v>134</v>
      </c>
      <c r="B45" s="100" t="s">
        <v>95</v>
      </c>
      <c r="C45" s="100" t="s">
        <v>96</v>
      </c>
      <c r="D45" s="100" t="s">
        <v>88</v>
      </c>
      <c r="E45" s="105" t="s">
        <v>135</v>
      </c>
      <c r="F45" s="100" t="s">
        <v>95</v>
      </c>
      <c r="G45" s="100" t="s">
        <v>96</v>
      </c>
      <c r="H45" s="100" t="s">
        <v>88</v>
      </c>
      <c r="I45" s="105" t="s">
        <v>136</v>
      </c>
      <c r="J45" s="100" t="s">
        <v>95</v>
      </c>
      <c r="K45" s="117" t="s">
        <v>96</v>
      </c>
    </row>
    <row r="46" spans="1:11" ht="14.25">
      <c r="A46" s="76" t="s">
        <v>87</v>
      </c>
      <c r="B46" s="70" t="s">
        <v>95</v>
      </c>
      <c r="C46" s="70" t="s">
        <v>96</v>
      </c>
      <c r="D46" s="70" t="s">
        <v>88</v>
      </c>
      <c r="E46" s="87" t="s">
        <v>94</v>
      </c>
      <c r="F46" s="70" t="s">
        <v>95</v>
      </c>
      <c r="G46" s="70" t="s">
        <v>96</v>
      </c>
      <c r="H46" s="70" t="s">
        <v>88</v>
      </c>
      <c r="I46" s="87" t="s">
        <v>105</v>
      </c>
      <c r="J46" s="70" t="s">
        <v>95</v>
      </c>
      <c r="K46" s="71" t="s">
        <v>96</v>
      </c>
    </row>
    <row r="47" spans="1:11" ht="14.25">
      <c r="A47" s="185" t="s">
        <v>98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95"/>
    </row>
    <row r="48" spans="1:11" ht="14.25">
      <c r="A48" s="219" t="s">
        <v>137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</row>
    <row r="49" spans="1:11" ht="14.25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4.25">
      <c r="A50" s="111" t="s">
        <v>138</v>
      </c>
      <c r="B50" s="228" t="s">
        <v>139</v>
      </c>
      <c r="C50" s="228"/>
      <c r="D50" s="112" t="s">
        <v>140</v>
      </c>
      <c r="E50" s="113" t="s">
        <v>141</v>
      </c>
      <c r="F50" s="114" t="s">
        <v>142</v>
      </c>
      <c r="G50" s="115"/>
      <c r="H50" s="229" t="s">
        <v>143</v>
      </c>
      <c r="I50" s="230"/>
      <c r="J50" s="231"/>
      <c r="K50" s="232"/>
    </row>
    <row r="51" spans="1:11" ht="14.25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</row>
    <row r="52" spans="1:11" ht="14.25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35"/>
    </row>
    <row r="53" spans="1:11" ht="14.25">
      <c r="A53" s="111" t="s">
        <v>138</v>
      </c>
      <c r="B53" s="228" t="s">
        <v>139</v>
      </c>
      <c r="C53" s="228"/>
      <c r="D53" s="112" t="s">
        <v>140</v>
      </c>
      <c r="E53" s="116" t="s">
        <v>144</v>
      </c>
      <c r="F53" s="114" t="s">
        <v>145</v>
      </c>
      <c r="G53" s="115">
        <v>45066</v>
      </c>
      <c r="H53" s="229" t="s">
        <v>143</v>
      </c>
      <c r="I53" s="230"/>
      <c r="J53" s="231" t="s">
        <v>146</v>
      </c>
      <c r="K53" s="23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workbookViewId="0">
      <selection activeCell="A18" sqref="A18:XFD19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3" width="10" style="24" customWidth="1"/>
    <col min="14" max="14" width="7.625" style="24" customWidth="1"/>
    <col min="15" max="16384" width="9" style="24"/>
  </cols>
  <sheetData>
    <row r="1" spans="1:14" ht="30" customHeight="1">
      <c r="A1" s="236" t="s">
        <v>147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.1" customHeight="1">
      <c r="A2" s="25" t="s">
        <v>62</v>
      </c>
      <c r="B2" s="238" t="s">
        <v>63</v>
      </c>
      <c r="C2" s="238"/>
      <c r="D2" s="26" t="s">
        <v>69</v>
      </c>
      <c r="E2" s="238" t="s">
        <v>70</v>
      </c>
      <c r="F2" s="238"/>
      <c r="G2" s="238"/>
      <c r="H2" s="243"/>
      <c r="I2" s="32" t="s">
        <v>57</v>
      </c>
      <c r="J2" s="238" t="s">
        <v>58</v>
      </c>
      <c r="K2" s="238"/>
      <c r="L2" s="238"/>
      <c r="M2" s="238"/>
      <c r="N2" s="239"/>
    </row>
    <row r="3" spans="1:14" ht="29.1" customHeight="1">
      <c r="A3" s="242" t="s">
        <v>148</v>
      </c>
      <c r="B3" s="240" t="s">
        <v>149</v>
      </c>
      <c r="C3" s="240"/>
      <c r="D3" s="240"/>
      <c r="E3" s="240"/>
      <c r="F3" s="240"/>
      <c r="G3" s="240"/>
      <c r="H3" s="244"/>
      <c r="I3" s="240" t="s">
        <v>150</v>
      </c>
      <c r="J3" s="240"/>
      <c r="K3" s="240"/>
      <c r="L3" s="240"/>
      <c r="M3" s="240"/>
      <c r="N3" s="241"/>
    </row>
    <row r="4" spans="1:14" ht="29.1" customHeight="1">
      <c r="A4" s="242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4"/>
      <c r="I4" s="96" t="s">
        <v>151</v>
      </c>
      <c r="J4" s="96" t="s">
        <v>152</v>
      </c>
      <c r="K4" s="96"/>
      <c r="L4" s="96"/>
      <c r="M4" s="96"/>
      <c r="N4" s="96"/>
    </row>
    <row r="5" spans="1:14" ht="15.95" customHeight="1">
      <c r="A5" s="28" t="s">
        <v>153</v>
      </c>
      <c r="B5" s="27" t="s">
        <v>154</v>
      </c>
      <c r="C5" s="27" t="s">
        <v>155</v>
      </c>
      <c r="D5" s="27" t="s">
        <v>156</v>
      </c>
      <c r="E5" s="27" t="s">
        <v>157</v>
      </c>
      <c r="F5" s="27" t="s">
        <v>158</v>
      </c>
      <c r="G5" s="27" t="s">
        <v>159</v>
      </c>
      <c r="H5" s="244"/>
      <c r="I5" s="27" t="s">
        <v>155</v>
      </c>
      <c r="J5" s="27" t="s">
        <v>155</v>
      </c>
      <c r="K5" s="27" t="s">
        <v>156</v>
      </c>
      <c r="L5" s="27" t="s">
        <v>157</v>
      </c>
      <c r="M5" s="27" t="s">
        <v>158</v>
      </c>
      <c r="N5" s="27" t="s">
        <v>159</v>
      </c>
    </row>
    <row r="6" spans="1:14" ht="15.95" customHeight="1">
      <c r="A6" s="29" t="s">
        <v>160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4"/>
      <c r="I6" s="36" t="s">
        <v>161</v>
      </c>
      <c r="J6" s="36" t="s">
        <v>161</v>
      </c>
      <c r="K6" s="37"/>
      <c r="L6" s="37"/>
      <c r="M6" s="37"/>
      <c r="N6" s="37"/>
    </row>
    <row r="7" spans="1:14" ht="15.95" customHeight="1">
      <c r="A7" s="29" t="s">
        <v>162</v>
      </c>
      <c r="B7" s="30">
        <f>C7-1</f>
        <v>63.5</v>
      </c>
      <c r="C7" s="30">
        <f>D7-2</f>
        <v>64.5</v>
      </c>
      <c r="D7" s="31">
        <v>66.5</v>
      </c>
      <c r="E7" s="30">
        <f>D7+2</f>
        <v>68.5</v>
      </c>
      <c r="F7" s="30">
        <f>E7+2</f>
        <v>70.5</v>
      </c>
      <c r="G7" s="30">
        <f>F7+1</f>
        <v>71.5</v>
      </c>
      <c r="H7" s="244"/>
      <c r="I7" s="36"/>
      <c r="J7" s="36"/>
      <c r="K7" s="34"/>
      <c r="L7" s="34"/>
      <c r="M7" s="34"/>
      <c r="N7" s="34"/>
    </row>
    <row r="8" spans="1:14" ht="15.95" customHeight="1">
      <c r="A8" s="29" t="s">
        <v>163</v>
      </c>
      <c r="B8" s="29">
        <f t="shared" ref="B8:B10" si="0">C8-4</f>
        <v>106</v>
      </c>
      <c r="C8" s="29">
        <f t="shared" ref="C8:C10" si="1">D8-4</f>
        <v>110</v>
      </c>
      <c r="D8" s="27">
        <v>114</v>
      </c>
      <c r="E8" s="29">
        <f t="shared" ref="E8:E10" si="2">D8+4</f>
        <v>118</v>
      </c>
      <c r="F8" s="29">
        <f>E8+4</f>
        <v>122</v>
      </c>
      <c r="G8" s="29">
        <f t="shared" ref="G8:G10" si="3">F8+6</f>
        <v>128</v>
      </c>
      <c r="H8" s="244"/>
      <c r="I8" s="36" t="s">
        <v>164</v>
      </c>
      <c r="J8" s="36" t="s">
        <v>165</v>
      </c>
      <c r="K8" s="37"/>
      <c r="L8" s="37"/>
      <c r="M8" s="37"/>
      <c r="N8" s="37"/>
    </row>
    <row r="9" spans="1:14" ht="15.95" customHeight="1">
      <c r="A9" s="29" t="s">
        <v>166</v>
      </c>
      <c r="B9" s="29">
        <f t="shared" si="0"/>
        <v>102</v>
      </c>
      <c r="C9" s="29">
        <f t="shared" si="1"/>
        <v>106</v>
      </c>
      <c r="D9" s="27">
        <v>110</v>
      </c>
      <c r="E9" s="29">
        <f t="shared" si="2"/>
        <v>114</v>
      </c>
      <c r="F9" s="29">
        <f>E9+5</f>
        <v>119</v>
      </c>
      <c r="G9" s="29">
        <f t="shared" si="3"/>
        <v>125</v>
      </c>
      <c r="H9" s="244"/>
      <c r="I9" s="36" t="s">
        <v>164</v>
      </c>
      <c r="J9" s="36" t="s">
        <v>167</v>
      </c>
      <c r="K9" s="37"/>
      <c r="L9" s="37"/>
      <c r="M9" s="37"/>
      <c r="N9" s="37"/>
    </row>
    <row r="10" spans="1:14" ht="15.95" customHeight="1">
      <c r="A10" s="29" t="s">
        <v>168</v>
      </c>
      <c r="B10" s="29">
        <f t="shared" si="0"/>
        <v>102</v>
      </c>
      <c r="C10" s="29">
        <f t="shared" si="1"/>
        <v>106</v>
      </c>
      <c r="D10" s="27">
        <v>110</v>
      </c>
      <c r="E10" s="29">
        <f t="shared" si="2"/>
        <v>114</v>
      </c>
      <c r="F10" s="29">
        <f>E10+5</f>
        <v>119</v>
      </c>
      <c r="G10" s="29">
        <f t="shared" si="3"/>
        <v>125</v>
      </c>
      <c r="H10" s="244"/>
      <c r="I10" s="36" t="s">
        <v>169</v>
      </c>
      <c r="J10" s="36" t="s">
        <v>169</v>
      </c>
      <c r="K10" s="37"/>
      <c r="L10" s="37"/>
      <c r="M10" s="37"/>
      <c r="N10" s="37"/>
    </row>
    <row r="11" spans="1:14" ht="15.95" customHeight="1">
      <c r="A11" s="29" t="s">
        <v>170</v>
      </c>
      <c r="B11" s="29">
        <f>C11-1.2</f>
        <v>44.099999999999994</v>
      </c>
      <c r="C11" s="29">
        <f>D11-1.2</f>
        <v>45.3</v>
      </c>
      <c r="D11" s="27">
        <v>46.5</v>
      </c>
      <c r="E11" s="29">
        <f>D11+1.2</f>
        <v>47.7</v>
      </c>
      <c r="F11" s="29">
        <f>E11+1.2</f>
        <v>48.900000000000006</v>
      </c>
      <c r="G11" s="29">
        <f>F11+1.4</f>
        <v>50.300000000000004</v>
      </c>
      <c r="H11" s="244"/>
      <c r="I11" s="36" t="s">
        <v>167</v>
      </c>
      <c r="J11" s="36" t="s">
        <v>167</v>
      </c>
      <c r="K11" s="37"/>
      <c r="L11" s="37"/>
      <c r="M11" s="37"/>
      <c r="N11" s="37"/>
    </row>
    <row r="12" spans="1:14" ht="15.95" customHeight="1">
      <c r="A12" s="29" t="s">
        <v>171</v>
      </c>
      <c r="B12" s="29">
        <f>C12-0.6</f>
        <v>60.699999999999996</v>
      </c>
      <c r="C12" s="29">
        <f>D12-1.2</f>
        <v>61.3</v>
      </c>
      <c r="D12" s="27">
        <v>62.5</v>
      </c>
      <c r="E12" s="29">
        <f>D12+1.2</f>
        <v>63.7</v>
      </c>
      <c r="F12" s="29">
        <f>E12+1.2</f>
        <v>64.900000000000006</v>
      </c>
      <c r="G12" s="29">
        <f t="shared" ref="G12:G17" si="4">F12+0.6</f>
        <v>65.5</v>
      </c>
      <c r="H12" s="244"/>
      <c r="I12" s="36" t="s">
        <v>161</v>
      </c>
      <c r="J12" s="36" t="s">
        <v>161</v>
      </c>
      <c r="K12" s="37"/>
      <c r="L12" s="37"/>
      <c r="M12" s="37"/>
      <c r="N12" s="37"/>
    </row>
    <row r="13" spans="1:14" ht="15.95" customHeight="1">
      <c r="A13" s="29" t="s">
        <v>172</v>
      </c>
      <c r="B13" s="29">
        <f>C13-0.8</f>
        <v>20.399999999999999</v>
      </c>
      <c r="C13" s="29">
        <f>D13-0.8</f>
        <v>21.2</v>
      </c>
      <c r="D13" s="27">
        <v>22</v>
      </c>
      <c r="E13" s="29">
        <f>D13+0.8</f>
        <v>22.8</v>
      </c>
      <c r="F13" s="29">
        <f>E13+0.8</f>
        <v>23.6</v>
      </c>
      <c r="G13" s="29">
        <f>F13+1.1</f>
        <v>24.700000000000003</v>
      </c>
      <c r="H13" s="244"/>
      <c r="I13" s="36" t="s">
        <v>173</v>
      </c>
      <c r="J13" s="36" t="s">
        <v>173</v>
      </c>
      <c r="K13" s="37"/>
      <c r="L13" s="37"/>
      <c r="M13" s="37"/>
      <c r="N13" s="37"/>
    </row>
    <row r="14" spans="1:14" ht="15.95" customHeight="1">
      <c r="A14" s="29" t="s">
        <v>174</v>
      </c>
      <c r="B14" s="29">
        <f>C14-0.6</f>
        <v>17.299999999999997</v>
      </c>
      <c r="C14" s="29">
        <f>D14-0.6</f>
        <v>17.899999999999999</v>
      </c>
      <c r="D14" s="27">
        <v>18.5</v>
      </c>
      <c r="E14" s="29">
        <f>D14+0.6</f>
        <v>19.100000000000001</v>
      </c>
      <c r="F14" s="29">
        <f>E14+0.6</f>
        <v>19.700000000000003</v>
      </c>
      <c r="G14" s="29">
        <f>F14+0.95</f>
        <v>20.650000000000002</v>
      </c>
      <c r="H14" s="244"/>
      <c r="I14" s="36"/>
      <c r="J14" s="36"/>
      <c r="K14" s="37"/>
      <c r="L14" s="37"/>
      <c r="M14" s="37"/>
      <c r="N14" s="37"/>
    </row>
    <row r="15" spans="1:14" ht="15.95" customHeight="1">
      <c r="A15" s="29" t="s">
        <v>175</v>
      </c>
      <c r="B15" s="29">
        <f>C15-0.4</f>
        <v>12.7</v>
      </c>
      <c r="C15" s="29">
        <f>D15-0.4</f>
        <v>13.1</v>
      </c>
      <c r="D15" s="27">
        <v>13.5</v>
      </c>
      <c r="E15" s="29">
        <f>D15+0.4</f>
        <v>13.9</v>
      </c>
      <c r="F15" s="29">
        <f>E15+0.4</f>
        <v>14.3</v>
      </c>
      <c r="G15" s="29">
        <f t="shared" si="4"/>
        <v>14.9</v>
      </c>
      <c r="H15" s="244"/>
      <c r="I15" s="36"/>
      <c r="J15" s="36"/>
      <c r="K15" s="37"/>
      <c r="L15" s="37"/>
      <c r="M15" s="37"/>
      <c r="N15" s="37"/>
    </row>
    <row r="16" spans="1:14" ht="15.95" customHeight="1">
      <c r="A16" s="29" t="s">
        <v>176</v>
      </c>
      <c r="B16" s="29">
        <f>C16-0.4</f>
        <v>10.199999999999999</v>
      </c>
      <c r="C16" s="29">
        <f>D16-0.4</f>
        <v>10.6</v>
      </c>
      <c r="D16" s="27">
        <v>11</v>
      </c>
      <c r="E16" s="29">
        <f>D16+0.4</f>
        <v>11.4</v>
      </c>
      <c r="F16" s="29">
        <f>E16+0.4</f>
        <v>11.8</v>
      </c>
      <c r="G16" s="29">
        <f t="shared" si="4"/>
        <v>12.4</v>
      </c>
      <c r="H16" s="244"/>
      <c r="I16" s="36" t="s">
        <v>173</v>
      </c>
      <c r="J16" s="36" t="s">
        <v>173</v>
      </c>
      <c r="K16" s="37"/>
      <c r="L16" s="37"/>
      <c r="M16" s="37"/>
      <c r="N16" s="37"/>
    </row>
    <row r="17" spans="1:14" ht="15.95" customHeight="1">
      <c r="A17" s="29" t="s">
        <v>177</v>
      </c>
      <c r="B17" s="29">
        <f>C17-0.3</f>
        <v>6.4</v>
      </c>
      <c r="C17" s="29">
        <f>D17-0.3</f>
        <v>6.7</v>
      </c>
      <c r="D17" s="27">
        <v>7</v>
      </c>
      <c r="E17" s="29">
        <f>D17+0.3</f>
        <v>7.3</v>
      </c>
      <c r="F17" s="29">
        <f>E17+0.3</f>
        <v>7.6</v>
      </c>
      <c r="G17" s="29">
        <f t="shared" si="4"/>
        <v>8.1999999999999993</v>
      </c>
      <c r="H17" s="244"/>
      <c r="I17" s="36"/>
      <c r="J17" s="36"/>
      <c r="K17" s="37"/>
      <c r="L17" s="37"/>
      <c r="M17" s="37"/>
      <c r="N17" s="37"/>
    </row>
    <row r="18" spans="1:14" ht="15.95" customHeight="1">
      <c r="A18" s="29" t="s">
        <v>178</v>
      </c>
      <c r="B18" s="29">
        <f>C18-1</f>
        <v>45</v>
      </c>
      <c r="C18" s="29">
        <f>D18-1</f>
        <v>46</v>
      </c>
      <c r="D18" s="27">
        <v>47</v>
      </c>
      <c r="E18" s="29">
        <f>D18+1</f>
        <v>48</v>
      </c>
      <c r="F18" s="29">
        <f>E18+1</f>
        <v>49</v>
      </c>
      <c r="G18" s="29">
        <f>F18+1.5</f>
        <v>50.5</v>
      </c>
      <c r="H18" s="244"/>
      <c r="I18" s="36" t="s">
        <v>161</v>
      </c>
      <c r="J18" s="36" t="s">
        <v>161</v>
      </c>
      <c r="K18" s="37"/>
      <c r="L18" s="37"/>
      <c r="M18" s="37"/>
      <c r="N18" s="37"/>
    </row>
    <row r="19" spans="1:14" ht="15.95" customHeight="1">
      <c r="A19" s="29" t="s">
        <v>179</v>
      </c>
      <c r="B19" s="29">
        <f>C19-1</f>
        <v>47</v>
      </c>
      <c r="C19" s="29">
        <f>D19-1</f>
        <v>48</v>
      </c>
      <c r="D19" s="27">
        <v>49</v>
      </c>
      <c r="E19" s="29">
        <f>D19+1</f>
        <v>50</v>
      </c>
      <c r="F19" s="29">
        <f>E19+1</f>
        <v>51</v>
      </c>
      <c r="G19" s="29">
        <f>F19+1.5</f>
        <v>52.5</v>
      </c>
      <c r="H19" s="244"/>
      <c r="I19" s="36" t="s">
        <v>161</v>
      </c>
      <c r="J19" s="36" t="s">
        <v>161</v>
      </c>
      <c r="K19" s="37"/>
      <c r="L19" s="37"/>
      <c r="M19" s="37"/>
      <c r="N19" s="37"/>
    </row>
    <row r="20" spans="1:14" ht="14.25">
      <c r="A20" s="94" t="s">
        <v>128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ht="14.25">
      <c r="A21" s="24" t="s">
        <v>180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ht="14.25">
      <c r="A22" s="95"/>
      <c r="B22" s="95"/>
      <c r="C22" s="95"/>
      <c r="D22" s="95"/>
      <c r="E22" s="95"/>
      <c r="F22" s="95"/>
      <c r="G22" s="95"/>
      <c r="H22" s="95"/>
      <c r="I22" s="94" t="s">
        <v>181</v>
      </c>
      <c r="J22" s="97"/>
      <c r="K22" s="94" t="s">
        <v>182</v>
      </c>
      <c r="L22" s="94"/>
      <c r="M22" s="94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40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6" sqref="A36:K36"/>
    </sheetView>
  </sheetViews>
  <sheetFormatPr defaultColWidth="10" defaultRowHeight="16.5" customHeight="1"/>
  <cols>
    <col min="1" max="1" width="10.875" style="38" customWidth="1"/>
    <col min="2" max="16384" width="10" style="38"/>
  </cols>
  <sheetData>
    <row r="1" spans="1:11" ht="22.5" customHeight="1">
      <c r="A1" s="245" t="s">
        <v>184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7.25" customHeight="1">
      <c r="A2" s="65" t="s">
        <v>53</v>
      </c>
      <c r="B2" s="165" t="s">
        <v>54</v>
      </c>
      <c r="C2" s="165"/>
      <c r="D2" s="166" t="s">
        <v>55</v>
      </c>
      <c r="E2" s="166"/>
      <c r="F2" s="165" t="s">
        <v>56</v>
      </c>
      <c r="G2" s="165"/>
      <c r="H2" s="66" t="s">
        <v>57</v>
      </c>
      <c r="I2" s="167" t="s">
        <v>58</v>
      </c>
      <c r="J2" s="167"/>
      <c r="K2" s="168"/>
    </row>
    <row r="3" spans="1:11" ht="16.5" customHeight="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spans="1:11" ht="16.5" customHeight="1">
      <c r="A4" s="69" t="s">
        <v>62</v>
      </c>
      <c r="B4" s="175" t="s">
        <v>63</v>
      </c>
      <c r="C4" s="176"/>
      <c r="D4" s="177" t="s">
        <v>64</v>
      </c>
      <c r="E4" s="178"/>
      <c r="F4" s="179" t="s">
        <v>65</v>
      </c>
      <c r="G4" s="180"/>
      <c r="H4" s="177" t="s">
        <v>185</v>
      </c>
      <c r="I4" s="178"/>
      <c r="J4" s="70" t="s">
        <v>67</v>
      </c>
      <c r="K4" s="71" t="s">
        <v>68</v>
      </c>
    </row>
    <row r="5" spans="1:11" ht="16.5" customHeight="1">
      <c r="A5" s="72" t="s">
        <v>69</v>
      </c>
      <c r="B5" s="175" t="s">
        <v>70</v>
      </c>
      <c r="C5" s="176"/>
      <c r="D5" s="177" t="s">
        <v>71</v>
      </c>
      <c r="E5" s="178"/>
      <c r="F5" s="179">
        <v>45015</v>
      </c>
      <c r="G5" s="180"/>
      <c r="H5" s="177" t="s">
        <v>186</v>
      </c>
      <c r="I5" s="178"/>
      <c r="J5" s="70" t="s">
        <v>67</v>
      </c>
      <c r="K5" s="71" t="s">
        <v>68</v>
      </c>
    </row>
    <row r="6" spans="1:11" ht="16.5" customHeight="1">
      <c r="A6" s="69" t="s">
        <v>73</v>
      </c>
      <c r="B6" s="73">
        <v>3</v>
      </c>
      <c r="C6" s="74">
        <v>6</v>
      </c>
      <c r="D6" s="72" t="s">
        <v>74</v>
      </c>
      <c r="E6" s="75"/>
      <c r="F6" s="179">
        <v>45047</v>
      </c>
      <c r="G6" s="180"/>
      <c r="H6" s="246" t="s">
        <v>187</v>
      </c>
      <c r="I6" s="247"/>
      <c r="J6" s="247"/>
      <c r="K6" s="248"/>
    </row>
    <row r="7" spans="1:11" ht="16.5" customHeight="1">
      <c r="A7" s="69" t="s">
        <v>76</v>
      </c>
      <c r="B7" s="181">
        <v>2350</v>
      </c>
      <c r="C7" s="182"/>
      <c r="D7" s="72" t="s">
        <v>77</v>
      </c>
      <c r="E7" s="77"/>
      <c r="F7" s="179">
        <v>45066</v>
      </c>
      <c r="G7" s="180"/>
      <c r="H7" s="249"/>
      <c r="I7" s="175"/>
      <c r="J7" s="175"/>
      <c r="K7" s="176"/>
    </row>
    <row r="8" spans="1:11" ht="16.5" customHeight="1">
      <c r="A8" s="79" t="s">
        <v>79</v>
      </c>
      <c r="B8" s="183"/>
      <c r="C8" s="184"/>
      <c r="D8" s="185" t="s">
        <v>80</v>
      </c>
      <c r="E8" s="186"/>
      <c r="F8" s="187">
        <v>45097</v>
      </c>
      <c r="G8" s="188"/>
      <c r="H8" s="185"/>
      <c r="I8" s="186"/>
      <c r="J8" s="186"/>
      <c r="K8" s="195"/>
    </row>
    <row r="9" spans="1:11" ht="16.5" customHeight="1">
      <c r="A9" s="250" t="s">
        <v>188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spans="1:11" ht="16.5" customHeight="1">
      <c r="A10" s="80" t="s">
        <v>84</v>
      </c>
      <c r="B10" s="81" t="s">
        <v>85</v>
      </c>
      <c r="C10" s="82" t="s">
        <v>86</v>
      </c>
      <c r="D10" s="83"/>
      <c r="E10" s="84" t="s">
        <v>89</v>
      </c>
      <c r="F10" s="81" t="s">
        <v>85</v>
      </c>
      <c r="G10" s="82" t="s">
        <v>86</v>
      </c>
      <c r="H10" s="81"/>
      <c r="I10" s="84" t="s">
        <v>87</v>
      </c>
      <c r="J10" s="81" t="s">
        <v>85</v>
      </c>
      <c r="K10" s="92" t="s">
        <v>86</v>
      </c>
    </row>
    <row r="11" spans="1:11" ht="16.5" customHeight="1">
      <c r="A11" s="72" t="s">
        <v>90</v>
      </c>
      <c r="B11" s="85" t="s">
        <v>85</v>
      </c>
      <c r="C11" s="70" t="s">
        <v>86</v>
      </c>
      <c r="D11" s="77"/>
      <c r="E11" s="75" t="s">
        <v>92</v>
      </c>
      <c r="F11" s="85" t="s">
        <v>85</v>
      </c>
      <c r="G11" s="70" t="s">
        <v>86</v>
      </c>
      <c r="H11" s="85"/>
      <c r="I11" s="75" t="s">
        <v>97</v>
      </c>
      <c r="J11" s="85" t="s">
        <v>85</v>
      </c>
      <c r="K11" s="71" t="s">
        <v>86</v>
      </c>
    </row>
    <row r="12" spans="1:11" ht="16.5" customHeight="1">
      <c r="A12" s="185" t="s">
        <v>128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95"/>
    </row>
    <row r="13" spans="1:11" ht="16.5" customHeight="1">
      <c r="A13" s="251" t="s">
        <v>189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spans="1:11" ht="16.5" customHeight="1">
      <c r="A14" s="252" t="s">
        <v>190</v>
      </c>
      <c r="B14" s="253"/>
      <c r="C14" s="253"/>
      <c r="D14" s="253"/>
      <c r="E14" s="253"/>
      <c r="F14" s="253"/>
      <c r="G14" s="253"/>
      <c r="H14" s="253"/>
      <c r="I14" s="254"/>
      <c r="J14" s="254"/>
      <c r="K14" s="255"/>
    </row>
    <row r="15" spans="1:11" ht="16.5" customHeight="1">
      <c r="A15" s="256"/>
      <c r="B15" s="257"/>
      <c r="C15" s="257"/>
      <c r="D15" s="258"/>
      <c r="E15" s="259"/>
      <c r="F15" s="257"/>
      <c r="G15" s="257"/>
      <c r="H15" s="258"/>
      <c r="I15" s="260"/>
      <c r="J15" s="261"/>
      <c r="K15" s="262"/>
    </row>
    <row r="16" spans="1:11" ht="16.5" customHeight="1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spans="1:11" ht="16.5" customHeight="1">
      <c r="A17" s="251" t="s">
        <v>191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spans="1:11" ht="16.5" customHeight="1">
      <c r="A18" s="252" t="s">
        <v>192</v>
      </c>
      <c r="B18" s="253"/>
      <c r="C18" s="253"/>
      <c r="D18" s="253"/>
      <c r="E18" s="253"/>
      <c r="F18" s="253"/>
      <c r="G18" s="253"/>
      <c r="H18" s="253"/>
      <c r="I18" s="254"/>
      <c r="J18" s="254"/>
      <c r="K18" s="255"/>
    </row>
    <row r="19" spans="1:11" ht="16.5" customHeight="1">
      <c r="A19" s="256"/>
      <c r="B19" s="257"/>
      <c r="C19" s="257"/>
      <c r="D19" s="258"/>
      <c r="E19" s="259"/>
      <c r="F19" s="257"/>
      <c r="G19" s="257"/>
      <c r="H19" s="258"/>
      <c r="I19" s="260"/>
      <c r="J19" s="261"/>
      <c r="K19" s="262"/>
    </row>
    <row r="20" spans="1:11" ht="16.5" customHeight="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spans="1:11" ht="16.5" customHeight="1">
      <c r="A21" s="266" t="s">
        <v>125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</row>
    <row r="22" spans="1:11" ht="16.5" customHeight="1">
      <c r="A22" s="267" t="s">
        <v>126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5"/>
    </row>
    <row r="23" spans="1:11" ht="16.5" customHeight="1">
      <c r="A23" s="214" t="s">
        <v>127</v>
      </c>
      <c r="B23" s="215"/>
      <c r="C23" s="70" t="s">
        <v>67</v>
      </c>
      <c r="D23" s="70" t="s">
        <v>68</v>
      </c>
      <c r="E23" s="268"/>
      <c r="F23" s="268"/>
      <c r="G23" s="268"/>
      <c r="H23" s="268"/>
      <c r="I23" s="268"/>
      <c r="J23" s="268"/>
      <c r="K23" s="269"/>
    </row>
    <row r="24" spans="1:11" ht="16.5" customHeight="1">
      <c r="A24" s="177" t="s">
        <v>193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6"/>
    </row>
    <row r="25" spans="1:11" ht="16.5" customHeight="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2"/>
    </row>
    <row r="26" spans="1:11" ht="16.5" customHeight="1">
      <c r="A26" s="250" t="s">
        <v>133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spans="1:11" ht="16.5" customHeight="1">
      <c r="A27" s="67" t="s">
        <v>134</v>
      </c>
      <c r="B27" s="82" t="s">
        <v>95</v>
      </c>
      <c r="C27" s="82" t="s">
        <v>96</v>
      </c>
      <c r="D27" s="82" t="s">
        <v>88</v>
      </c>
      <c r="E27" s="68" t="s">
        <v>135</v>
      </c>
      <c r="F27" s="82" t="s">
        <v>95</v>
      </c>
      <c r="G27" s="82" t="s">
        <v>96</v>
      </c>
      <c r="H27" s="82" t="s">
        <v>88</v>
      </c>
      <c r="I27" s="68" t="s">
        <v>136</v>
      </c>
      <c r="J27" s="82" t="s">
        <v>95</v>
      </c>
      <c r="K27" s="92" t="s">
        <v>96</v>
      </c>
    </row>
    <row r="28" spans="1:11" ht="16.5" customHeight="1">
      <c r="A28" s="76" t="s">
        <v>87</v>
      </c>
      <c r="B28" s="70" t="s">
        <v>95</v>
      </c>
      <c r="C28" s="70" t="s">
        <v>96</v>
      </c>
      <c r="D28" s="70" t="s">
        <v>88</v>
      </c>
      <c r="E28" s="87" t="s">
        <v>94</v>
      </c>
      <c r="F28" s="70" t="s">
        <v>95</v>
      </c>
      <c r="G28" s="70" t="s">
        <v>96</v>
      </c>
      <c r="H28" s="70" t="s">
        <v>88</v>
      </c>
      <c r="I28" s="87" t="s">
        <v>105</v>
      </c>
      <c r="J28" s="70" t="s">
        <v>95</v>
      </c>
      <c r="K28" s="71" t="s">
        <v>96</v>
      </c>
    </row>
    <row r="29" spans="1:11" ht="16.5" customHeight="1">
      <c r="A29" s="177" t="s">
        <v>98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73"/>
    </row>
    <row r="30" spans="1:11" ht="16.5" customHeight="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11" ht="16.5" customHeight="1">
      <c r="A31" s="250" t="s">
        <v>194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spans="1:11" ht="17.25" customHeight="1">
      <c r="A32" s="274" t="s">
        <v>195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7.25" customHeight="1">
      <c r="A33" s="223" t="s">
        <v>196</v>
      </c>
      <c r="B33" s="224"/>
      <c r="C33" s="224"/>
      <c r="D33" s="224"/>
      <c r="E33" s="224"/>
      <c r="F33" s="224"/>
      <c r="G33" s="224"/>
      <c r="H33" s="224"/>
      <c r="I33" s="224"/>
      <c r="J33" s="224"/>
      <c r="K33" s="182"/>
    </row>
    <row r="34" spans="1:11" ht="17.25" customHeight="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182"/>
    </row>
    <row r="35" spans="1:11" ht="17.25" customHeight="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182"/>
    </row>
    <row r="36" spans="1:11" ht="17.25" customHeight="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182"/>
    </row>
    <row r="37" spans="1:11" ht="17.25" customHeight="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182"/>
    </row>
    <row r="38" spans="1:11" ht="17.25" customHeight="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182"/>
    </row>
    <row r="39" spans="1:11" ht="17.25" customHeigh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182"/>
    </row>
    <row r="40" spans="1:11" ht="17.25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182"/>
    </row>
    <row r="41" spans="1:11" ht="17.2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182"/>
    </row>
    <row r="42" spans="1:11" ht="17.25" customHeight="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182"/>
    </row>
    <row r="43" spans="1:11" ht="17.25" customHeight="1">
      <c r="A43" s="225" t="s">
        <v>132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6.5" customHeight="1">
      <c r="A44" s="250" t="s">
        <v>197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spans="1:11" ht="18" customHeight="1">
      <c r="A45" s="277" t="s">
        <v>128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/>
    </row>
    <row r="46" spans="1:11" ht="18" customHeight="1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72"/>
    </row>
    <row r="48" spans="1:11" ht="21" customHeight="1">
      <c r="A48" s="88" t="s">
        <v>138</v>
      </c>
      <c r="B48" s="280" t="s">
        <v>139</v>
      </c>
      <c r="C48" s="280"/>
      <c r="D48" s="89" t="s">
        <v>140</v>
      </c>
      <c r="E48" s="90"/>
      <c r="F48" s="89" t="s">
        <v>142</v>
      </c>
      <c r="G48" s="91"/>
      <c r="H48" s="281" t="s">
        <v>143</v>
      </c>
      <c r="I48" s="281"/>
      <c r="J48" s="280"/>
      <c r="K48" s="282"/>
    </row>
    <row r="49" spans="1:11" ht="16.5" customHeight="1">
      <c r="A49" s="192" t="s">
        <v>198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6.5" customHeight="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spans="1:11" ht="16.5" customHeight="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spans="1:11" ht="21" customHeight="1">
      <c r="A52" s="88" t="s">
        <v>138</v>
      </c>
      <c r="B52" s="280" t="s">
        <v>139</v>
      </c>
      <c r="C52" s="280"/>
      <c r="D52" s="89" t="s">
        <v>140</v>
      </c>
      <c r="E52" s="89"/>
      <c r="F52" s="89" t="s">
        <v>142</v>
      </c>
      <c r="G52" s="89"/>
      <c r="H52" s="281" t="s">
        <v>143</v>
      </c>
      <c r="I52" s="281"/>
      <c r="J52" s="289"/>
      <c r="K52" s="29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activeCell="P7" sqref="P7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10.625" style="24" customWidth="1"/>
    <col min="15" max="16384" width="9" style="24"/>
  </cols>
  <sheetData>
    <row r="1" spans="1:14" ht="30" customHeight="1">
      <c r="A1" s="236" t="s">
        <v>147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.1" customHeight="1">
      <c r="A2" s="25" t="s">
        <v>62</v>
      </c>
      <c r="B2" s="238" t="s">
        <v>63</v>
      </c>
      <c r="C2" s="238"/>
      <c r="D2" s="26" t="s">
        <v>69</v>
      </c>
      <c r="E2" s="238" t="s">
        <v>70</v>
      </c>
      <c r="F2" s="238"/>
      <c r="G2" s="238"/>
      <c r="H2" s="243"/>
      <c r="I2" s="32" t="s">
        <v>57</v>
      </c>
      <c r="J2" s="238" t="s">
        <v>58</v>
      </c>
      <c r="K2" s="238"/>
      <c r="L2" s="238"/>
      <c r="M2" s="238"/>
      <c r="N2" s="239"/>
    </row>
    <row r="3" spans="1:14" ht="29.1" customHeight="1">
      <c r="A3" s="242" t="s">
        <v>148</v>
      </c>
      <c r="B3" s="240" t="s">
        <v>149</v>
      </c>
      <c r="C3" s="240"/>
      <c r="D3" s="240"/>
      <c r="E3" s="240"/>
      <c r="F3" s="240"/>
      <c r="G3" s="240"/>
      <c r="H3" s="244"/>
      <c r="I3" s="240" t="s">
        <v>150</v>
      </c>
      <c r="J3" s="240"/>
      <c r="K3" s="240"/>
      <c r="L3" s="240"/>
      <c r="M3" s="240"/>
      <c r="N3" s="241"/>
    </row>
    <row r="4" spans="1:14" ht="29.1" customHeight="1">
      <c r="A4" s="242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4"/>
      <c r="I4" s="27" t="s">
        <v>112</v>
      </c>
      <c r="J4" s="27" t="s">
        <v>113</v>
      </c>
      <c r="K4" s="27" t="s">
        <v>114</v>
      </c>
      <c r="L4" s="27" t="s">
        <v>115</v>
      </c>
      <c r="M4" s="27" t="s">
        <v>116</v>
      </c>
      <c r="N4" s="27" t="s">
        <v>117</v>
      </c>
    </row>
    <row r="5" spans="1:14" ht="29.1" customHeight="1">
      <c r="A5" s="28" t="s">
        <v>153</v>
      </c>
      <c r="B5" s="27" t="s">
        <v>154</v>
      </c>
      <c r="C5" s="27" t="s">
        <v>155</v>
      </c>
      <c r="D5" s="27" t="s">
        <v>156</v>
      </c>
      <c r="E5" s="27" t="s">
        <v>157</v>
      </c>
      <c r="F5" s="27" t="s">
        <v>158</v>
      </c>
      <c r="G5" s="27" t="s">
        <v>159</v>
      </c>
      <c r="H5" s="244"/>
      <c r="I5" s="27" t="s">
        <v>154</v>
      </c>
      <c r="J5" s="27" t="s">
        <v>155</v>
      </c>
      <c r="K5" s="27" t="s">
        <v>156</v>
      </c>
      <c r="L5" s="27" t="s">
        <v>157</v>
      </c>
      <c r="M5" s="27" t="s">
        <v>158</v>
      </c>
      <c r="N5" s="27" t="s">
        <v>159</v>
      </c>
    </row>
    <row r="6" spans="1:14" ht="29.1" customHeight="1">
      <c r="A6" s="29" t="s">
        <v>160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4"/>
      <c r="I6" s="36" t="s">
        <v>199</v>
      </c>
      <c r="J6" s="36" t="s">
        <v>200</v>
      </c>
      <c r="K6" s="37" t="s">
        <v>201</v>
      </c>
      <c r="L6" s="37" t="s">
        <v>202</v>
      </c>
      <c r="M6" s="37" t="s">
        <v>203</v>
      </c>
      <c r="N6" s="37" t="s">
        <v>204</v>
      </c>
    </row>
    <row r="7" spans="1:14" ht="29.1" customHeight="1">
      <c r="A7" s="29" t="s">
        <v>162</v>
      </c>
      <c r="B7" s="30">
        <f>C7-1</f>
        <v>63.5</v>
      </c>
      <c r="C7" s="30">
        <f>D7-2</f>
        <v>64.5</v>
      </c>
      <c r="D7" s="31">
        <v>66.5</v>
      </c>
      <c r="E7" s="30">
        <f>D7+2</f>
        <v>68.5</v>
      </c>
      <c r="F7" s="30">
        <f>E7+2</f>
        <v>70.5</v>
      </c>
      <c r="G7" s="30">
        <f>F7+1</f>
        <v>71.5</v>
      </c>
      <c r="H7" s="244"/>
      <c r="I7" s="36" t="s">
        <v>205</v>
      </c>
      <c r="J7" s="36" t="s">
        <v>206</v>
      </c>
      <c r="K7" s="37" t="s">
        <v>207</v>
      </c>
      <c r="L7" s="37" t="s">
        <v>207</v>
      </c>
      <c r="M7" s="37" t="s">
        <v>208</v>
      </c>
      <c r="N7" s="37" t="s">
        <v>209</v>
      </c>
    </row>
    <row r="8" spans="1:14" ht="29.1" customHeight="1">
      <c r="A8" s="29" t="s">
        <v>163</v>
      </c>
      <c r="B8" s="29">
        <f t="shared" ref="B8:B10" si="0">C8-4</f>
        <v>106</v>
      </c>
      <c r="C8" s="29">
        <f t="shared" ref="C8:C10" si="1">D8-4</f>
        <v>110</v>
      </c>
      <c r="D8" s="27">
        <v>114</v>
      </c>
      <c r="E8" s="29">
        <f t="shared" ref="E8:E10" si="2">D8+4</f>
        <v>118</v>
      </c>
      <c r="F8" s="29">
        <f>E8+4</f>
        <v>122</v>
      </c>
      <c r="G8" s="29">
        <f t="shared" ref="G8:G10" si="3">F8+6</f>
        <v>128</v>
      </c>
      <c r="H8" s="244"/>
      <c r="I8" s="36" t="s">
        <v>210</v>
      </c>
      <c r="J8" s="36" t="s">
        <v>199</v>
      </c>
      <c r="K8" s="37" t="s">
        <v>211</v>
      </c>
      <c r="L8" s="37" t="s">
        <v>211</v>
      </c>
      <c r="M8" s="37" t="s">
        <v>199</v>
      </c>
      <c r="N8" s="37" t="s">
        <v>212</v>
      </c>
    </row>
    <row r="9" spans="1:14" ht="29.1" customHeight="1">
      <c r="A9" s="29" t="s">
        <v>166</v>
      </c>
      <c r="B9" s="29">
        <f t="shared" si="0"/>
        <v>102</v>
      </c>
      <c r="C9" s="29">
        <f t="shared" si="1"/>
        <v>106</v>
      </c>
      <c r="D9" s="27">
        <v>110</v>
      </c>
      <c r="E9" s="29">
        <f t="shared" si="2"/>
        <v>114</v>
      </c>
      <c r="F9" s="29">
        <f>E9+5</f>
        <v>119</v>
      </c>
      <c r="G9" s="29">
        <f t="shared" si="3"/>
        <v>125</v>
      </c>
      <c r="H9" s="244"/>
      <c r="I9" s="36" t="s">
        <v>207</v>
      </c>
      <c r="J9" s="36" t="s">
        <v>207</v>
      </c>
      <c r="K9" s="37" t="s">
        <v>211</v>
      </c>
      <c r="L9" s="37" t="s">
        <v>199</v>
      </c>
      <c r="M9" s="37" t="s">
        <v>199</v>
      </c>
      <c r="N9" s="37" t="s">
        <v>212</v>
      </c>
    </row>
    <row r="10" spans="1:14" ht="29.1" customHeight="1">
      <c r="A10" s="29" t="s">
        <v>168</v>
      </c>
      <c r="B10" s="29">
        <f t="shared" si="0"/>
        <v>102</v>
      </c>
      <c r="C10" s="29">
        <f t="shared" si="1"/>
        <v>106</v>
      </c>
      <c r="D10" s="27">
        <v>110</v>
      </c>
      <c r="E10" s="29">
        <f t="shared" si="2"/>
        <v>114</v>
      </c>
      <c r="F10" s="29">
        <f>E10+5</f>
        <v>119</v>
      </c>
      <c r="G10" s="29">
        <f t="shared" si="3"/>
        <v>125</v>
      </c>
      <c r="H10" s="244"/>
      <c r="I10" s="36" t="s">
        <v>199</v>
      </c>
      <c r="J10" s="36" t="s">
        <v>210</v>
      </c>
      <c r="K10" s="37" t="s">
        <v>199</v>
      </c>
      <c r="L10" s="37" t="s">
        <v>199</v>
      </c>
      <c r="M10" s="37" t="s">
        <v>199</v>
      </c>
      <c r="N10" s="37" t="s">
        <v>212</v>
      </c>
    </row>
    <row r="11" spans="1:14" ht="29.1" customHeight="1">
      <c r="A11" s="29" t="s">
        <v>170</v>
      </c>
      <c r="B11" s="29">
        <f>C11-1.2</f>
        <v>44.099999999999994</v>
      </c>
      <c r="C11" s="29">
        <f>D11-1.2</f>
        <v>45.3</v>
      </c>
      <c r="D11" s="27">
        <v>46.5</v>
      </c>
      <c r="E11" s="29">
        <f>D11+1.2</f>
        <v>47.7</v>
      </c>
      <c r="F11" s="29">
        <f>E11+1.2</f>
        <v>48.900000000000006</v>
      </c>
      <c r="G11" s="29">
        <f>F11+1.4</f>
        <v>50.300000000000004</v>
      </c>
      <c r="H11" s="244"/>
      <c r="I11" s="36" t="s">
        <v>199</v>
      </c>
      <c r="J11" s="36" t="s">
        <v>211</v>
      </c>
      <c r="K11" s="37" t="s">
        <v>199</v>
      </c>
      <c r="L11" s="37" t="s">
        <v>207</v>
      </c>
      <c r="M11" s="37" t="s">
        <v>212</v>
      </c>
      <c r="N11" s="37" t="s">
        <v>207</v>
      </c>
    </row>
    <row r="12" spans="1:14" ht="29.1" customHeight="1">
      <c r="A12" s="29" t="s">
        <v>171</v>
      </c>
      <c r="B12" s="29">
        <f>C12-0.6</f>
        <v>60.699999999999996</v>
      </c>
      <c r="C12" s="29">
        <f>D12-1.2</f>
        <v>61.3</v>
      </c>
      <c r="D12" s="27">
        <v>62.5</v>
      </c>
      <c r="E12" s="29">
        <f>D12+1.2</f>
        <v>63.7</v>
      </c>
      <c r="F12" s="29">
        <f>E12+1.2</f>
        <v>64.900000000000006</v>
      </c>
      <c r="G12" s="29">
        <f t="shared" ref="G12:G17" si="4">F12+0.6</f>
        <v>65.5</v>
      </c>
      <c r="H12" s="244"/>
      <c r="I12" s="36" t="s">
        <v>213</v>
      </c>
      <c r="J12" s="36" t="s">
        <v>212</v>
      </c>
      <c r="K12" s="37" t="s">
        <v>199</v>
      </c>
      <c r="L12" s="37" t="s">
        <v>199</v>
      </c>
      <c r="M12" s="37" t="s">
        <v>199</v>
      </c>
      <c r="N12" s="37" t="s">
        <v>199</v>
      </c>
    </row>
    <row r="13" spans="1:14" ht="29.1" customHeight="1">
      <c r="A13" s="29" t="s">
        <v>172</v>
      </c>
      <c r="B13" s="29">
        <f>C13-0.8</f>
        <v>20.399999999999999</v>
      </c>
      <c r="C13" s="29">
        <f>D13-0.8</f>
        <v>21.2</v>
      </c>
      <c r="D13" s="27">
        <v>22</v>
      </c>
      <c r="E13" s="29">
        <f>D13+0.8</f>
        <v>22.8</v>
      </c>
      <c r="F13" s="29">
        <f>E13+0.8</f>
        <v>23.6</v>
      </c>
      <c r="G13" s="29">
        <f>F13+1.1</f>
        <v>24.700000000000003</v>
      </c>
      <c r="H13" s="244"/>
      <c r="I13" s="36" t="s">
        <v>199</v>
      </c>
      <c r="J13" s="36" t="s">
        <v>199</v>
      </c>
      <c r="K13" s="36" t="s">
        <v>199</v>
      </c>
      <c r="L13" s="36" t="s">
        <v>199</v>
      </c>
      <c r="M13" s="36" t="s">
        <v>199</v>
      </c>
      <c r="N13" s="36" t="s">
        <v>199</v>
      </c>
    </row>
    <row r="14" spans="1:14" ht="29.1" customHeight="1">
      <c r="A14" s="29" t="s">
        <v>174</v>
      </c>
      <c r="B14" s="29">
        <f>C14-0.6</f>
        <v>17.299999999999997</v>
      </c>
      <c r="C14" s="29">
        <f>D14-0.6</f>
        <v>17.899999999999999</v>
      </c>
      <c r="D14" s="27">
        <v>18.5</v>
      </c>
      <c r="E14" s="29">
        <f>D14+0.6</f>
        <v>19.100000000000001</v>
      </c>
      <c r="F14" s="29">
        <f>E14+0.6</f>
        <v>19.700000000000003</v>
      </c>
      <c r="G14" s="29">
        <f>F14+0.95</f>
        <v>20.650000000000002</v>
      </c>
      <c r="H14" s="244"/>
      <c r="I14" s="36" t="s">
        <v>199</v>
      </c>
      <c r="J14" s="36" t="s">
        <v>199</v>
      </c>
      <c r="K14" s="36" t="s">
        <v>199</v>
      </c>
      <c r="L14" s="36" t="s">
        <v>199</v>
      </c>
      <c r="M14" s="36" t="s">
        <v>199</v>
      </c>
      <c r="N14" s="36" t="s">
        <v>199</v>
      </c>
    </row>
    <row r="15" spans="1:14" ht="29.1" customHeight="1">
      <c r="A15" s="29" t="s">
        <v>175</v>
      </c>
      <c r="B15" s="29">
        <f>C15-0.4</f>
        <v>12.7</v>
      </c>
      <c r="C15" s="29">
        <f>D15-0.4</f>
        <v>13.1</v>
      </c>
      <c r="D15" s="27">
        <v>13.5</v>
      </c>
      <c r="E15" s="29">
        <f>D15+0.4</f>
        <v>13.9</v>
      </c>
      <c r="F15" s="29">
        <f>E15+0.4</f>
        <v>14.3</v>
      </c>
      <c r="G15" s="29">
        <f t="shared" si="4"/>
        <v>14.9</v>
      </c>
      <c r="H15" s="244"/>
      <c r="I15" s="36" t="s">
        <v>199</v>
      </c>
      <c r="J15" s="36" t="s">
        <v>199</v>
      </c>
      <c r="K15" s="36" t="s">
        <v>199</v>
      </c>
      <c r="L15" s="36" t="s">
        <v>199</v>
      </c>
      <c r="M15" s="36" t="s">
        <v>199</v>
      </c>
      <c r="N15" s="36" t="s">
        <v>199</v>
      </c>
    </row>
    <row r="16" spans="1:14" ht="16.5">
      <c r="A16" s="29" t="s">
        <v>176</v>
      </c>
      <c r="B16" s="29">
        <f>C16-0.4</f>
        <v>10.199999999999999</v>
      </c>
      <c r="C16" s="29">
        <f>D16-0.4</f>
        <v>10.6</v>
      </c>
      <c r="D16" s="27">
        <v>11</v>
      </c>
      <c r="E16" s="29">
        <f>D16+0.4</f>
        <v>11.4</v>
      </c>
      <c r="F16" s="29">
        <f>E16+0.4</f>
        <v>11.8</v>
      </c>
      <c r="G16" s="29">
        <f t="shared" si="4"/>
        <v>12.4</v>
      </c>
      <c r="H16" s="244"/>
      <c r="I16" s="36" t="s">
        <v>199</v>
      </c>
      <c r="J16" s="36" t="s">
        <v>199</v>
      </c>
      <c r="K16" s="36" t="s">
        <v>199</v>
      </c>
      <c r="L16" s="36" t="s">
        <v>199</v>
      </c>
      <c r="M16" s="36" t="s">
        <v>199</v>
      </c>
      <c r="N16" s="36" t="s">
        <v>199</v>
      </c>
    </row>
    <row r="17" spans="1:14" ht="16.5">
      <c r="A17" s="29" t="s">
        <v>177</v>
      </c>
      <c r="B17" s="29">
        <f>C17-0.3</f>
        <v>6.4</v>
      </c>
      <c r="C17" s="29">
        <f>D17-0.3</f>
        <v>6.7</v>
      </c>
      <c r="D17" s="27">
        <v>7</v>
      </c>
      <c r="E17" s="29">
        <f>D17+0.3</f>
        <v>7.3</v>
      </c>
      <c r="F17" s="29">
        <f>E17+0.3</f>
        <v>7.6</v>
      </c>
      <c r="G17" s="29">
        <f t="shared" si="4"/>
        <v>8.1999999999999993</v>
      </c>
      <c r="H17" s="244"/>
      <c r="I17" s="36" t="s">
        <v>199</v>
      </c>
      <c r="J17" s="36" t="s">
        <v>199</v>
      </c>
      <c r="K17" s="36" t="s">
        <v>199</v>
      </c>
      <c r="L17" s="36" t="s">
        <v>199</v>
      </c>
      <c r="M17" s="36" t="s">
        <v>199</v>
      </c>
      <c r="N17" s="36" t="s">
        <v>199</v>
      </c>
    </row>
    <row r="18" spans="1:14" ht="26.1" customHeight="1">
      <c r="A18" s="29" t="s">
        <v>178</v>
      </c>
      <c r="B18" s="29">
        <f>C18-1</f>
        <v>45</v>
      </c>
      <c r="C18" s="29">
        <f>D18-1</f>
        <v>46</v>
      </c>
      <c r="D18" s="27">
        <v>47</v>
      </c>
      <c r="E18" s="29">
        <f>D18+1</f>
        <v>48</v>
      </c>
      <c r="F18" s="29">
        <f>E18+1</f>
        <v>49</v>
      </c>
      <c r="G18" s="29">
        <f>F18+1.5</f>
        <v>50.5</v>
      </c>
      <c r="H18" s="244"/>
      <c r="I18" s="36" t="s">
        <v>199</v>
      </c>
      <c r="J18" s="36" t="s">
        <v>199</v>
      </c>
      <c r="K18" s="36" t="s">
        <v>199</v>
      </c>
      <c r="L18" s="36" t="s">
        <v>199</v>
      </c>
      <c r="M18" s="36" t="s">
        <v>199</v>
      </c>
      <c r="N18" s="36" t="s">
        <v>199</v>
      </c>
    </row>
    <row r="19" spans="1:14" ht="26.1" customHeight="1">
      <c r="A19" s="29" t="s">
        <v>179</v>
      </c>
      <c r="B19" s="29">
        <f>C19-1</f>
        <v>47</v>
      </c>
      <c r="C19" s="29">
        <f>D19-1</f>
        <v>48</v>
      </c>
      <c r="D19" s="27">
        <v>49</v>
      </c>
      <c r="E19" s="29">
        <f>D19+1</f>
        <v>50</v>
      </c>
      <c r="F19" s="29">
        <f>E19+1</f>
        <v>51</v>
      </c>
      <c r="G19" s="29">
        <f>F19+1.5</f>
        <v>52.5</v>
      </c>
      <c r="H19" s="244"/>
      <c r="I19" s="36" t="s">
        <v>211</v>
      </c>
      <c r="J19" s="36" t="s">
        <v>199</v>
      </c>
      <c r="K19" s="36" t="s">
        <v>214</v>
      </c>
      <c r="L19" s="36" t="s">
        <v>199</v>
      </c>
      <c r="M19" s="36" t="s">
        <v>199</v>
      </c>
      <c r="N19" s="36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4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F6" sqref="F6"/>
    </sheetView>
  </sheetViews>
  <sheetFormatPr defaultColWidth="10.125" defaultRowHeight="14.25"/>
  <cols>
    <col min="1" max="1" width="9.625" style="38" customWidth="1"/>
    <col min="2" max="2" width="11.125" style="38" customWidth="1"/>
    <col min="3" max="3" width="9.125" style="38" customWidth="1"/>
    <col min="4" max="4" width="9.5" style="38" customWidth="1"/>
    <col min="5" max="5" width="9.125" style="38" customWidth="1"/>
    <col min="6" max="6" width="10.375" style="38" customWidth="1"/>
    <col min="7" max="7" width="9.5" style="38" customWidth="1"/>
    <col min="8" max="8" width="9.125" style="38" customWidth="1"/>
    <col min="9" max="9" width="8.125" style="38" customWidth="1"/>
    <col min="10" max="10" width="10.5" style="38" customWidth="1"/>
    <col min="11" max="11" width="12.125" style="38" customWidth="1"/>
    <col min="12" max="16384" width="10.125" style="38"/>
  </cols>
  <sheetData>
    <row r="1" spans="1:11" ht="25.5">
      <c r="A1" s="291" t="s">
        <v>215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>
      <c r="A2" s="39" t="s">
        <v>53</v>
      </c>
      <c r="B2" s="165" t="s">
        <v>54</v>
      </c>
      <c r="C2" s="165"/>
      <c r="D2" s="40" t="s">
        <v>62</v>
      </c>
      <c r="E2" s="41" t="s">
        <v>63</v>
      </c>
      <c r="F2" s="42" t="s">
        <v>216</v>
      </c>
      <c r="G2" s="292" t="s">
        <v>70</v>
      </c>
      <c r="H2" s="292"/>
      <c r="I2" s="59" t="s">
        <v>57</v>
      </c>
      <c r="J2" s="292" t="s">
        <v>58</v>
      </c>
      <c r="K2" s="293"/>
    </row>
    <row r="3" spans="1:11">
      <c r="A3" s="43" t="s">
        <v>76</v>
      </c>
      <c r="B3" s="294">
        <v>2350</v>
      </c>
      <c r="C3" s="294"/>
      <c r="D3" s="45" t="s">
        <v>217</v>
      </c>
      <c r="E3" s="295" t="s">
        <v>65</v>
      </c>
      <c r="F3" s="296"/>
      <c r="G3" s="296"/>
      <c r="H3" s="268" t="s">
        <v>218</v>
      </c>
      <c r="I3" s="268"/>
      <c r="J3" s="268"/>
      <c r="K3" s="269"/>
    </row>
    <row r="4" spans="1:11">
      <c r="A4" s="46" t="s">
        <v>73</v>
      </c>
      <c r="B4" s="47">
        <v>4</v>
      </c>
      <c r="C4" s="47">
        <v>6</v>
      </c>
      <c r="D4" s="48" t="s">
        <v>219</v>
      </c>
      <c r="E4" s="296"/>
      <c r="F4" s="296"/>
      <c r="G4" s="296"/>
      <c r="H4" s="215" t="s">
        <v>220</v>
      </c>
      <c r="I4" s="215"/>
      <c r="J4" s="57" t="s">
        <v>67</v>
      </c>
      <c r="K4" s="62" t="s">
        <v>68</v>
      </c>
    </row>
    <row r="5" spans="1:11">
      <c r="A5" s="46" t="s">
        <v>221</v>
      </c>
      <c r="B5" s="294">
        <v>1</v>
      </c>
      <c r="C5" s="294"/>
      <c r="D5" s="45" t="s">
        <v>222</v>
      </c>
      <c r="E5" s="45" t="s">
        <v>223</v>
      </c>
      <c r="F5" s="45" t="s">
        <v>224</v>
      </c>
      <c r="G5" s="45" t="s">
        <v>225</v>
      </c>
      <c r="H5" s="215" t="s">
        <v>226</v>
      </c>
      <c r="I5" s="215"/>
      <c r="J5" s="57" t="s">
        <v>67</v>
      </c>
      <c r="K5" s="62" t="s">
        <v>68</v>
      </c>
    </row>
    <row r="6" spans="1:11">
      <c r="A6" s="49" t="s">
        <v>227</v>
      </c>
      <c r="B6" s="297">
        <v>125</v>
      </c>
      <c r="C6" s="297"/>
      <c r="D6" s="50" t="s">
        <v>228</v>
      </c>
      <c r="E6" s="51"/>
      <c r="F6" s="52"/>
      <c r="G6" s="50">
        <v>2350</v>
      </c>
      <c r="H6" s="298" t="s">
        <v>229</v>
      </c>
      <c r="I6" s="298"/>
      <c r="J6" s="52" t="s">
        <v>67</v>
      </c>
      <c r="K6" s="63" t="s">
        <v>68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230</v>
      </c>
      <c r="B8" s="42" t="s">
        <v>231</v>
      </c>
      <c r="C8" s="42" t="s">
        <v>232</v>
      </c>
      <c r="D8" s="42" t="s">
        <v>233</v>
      </c>
      <c r="E8" s="42" t="s">
        <v>234</v>
      </c>
      <c r="F8" s="42" t="s">
        <v>235</v>
      </c>
      <c r="G8" s="299" t="s">
        <v>79</v>
      </c>
      <c r="H8" s="300"/>
      <c r="I8" s="300"/>
      <c r="J8" s="300"/>
      <c r="K8" s="301"/>
    </row>
    <row r="9" spans="1:11">
      <c r="A9" s="214" t="s">
        <v>236</v>
      </c>
      <c r="B9" s="215"/>
      <c r="C9" s="57" t="s">
        <v>67</v>
      </c>
      <c r="D9" s="57" t="s">
        <v>68</v>
      </c>
      <c r="E9" s="45" t="s">
        <v>237</v>
      </c>
      <c r="F9" s="58" t="s">
        <v>238</v>
      </c>
      <c r="G9" s="302"/>
      <c r="H9" s="303"/>
      <c r="I9" s="303"/>
      <c r="J9" s="303"/>
      <c r="K9" s="304"/>
    </row>
    <row r="10" spans="1:11">
      <c r="A10" s="214" t="s">
        <v>239</v>
      </c>
      <c r="B10" s="215"/>
      <c r="C10" s="57" t="s">
        <v>67</v>
      </c>
      <c r="D10" s="57" t="s">
        <v>68</v>
      </c>
      <c r="E10" s="45" t="s">
        <v>240</v>
      </c>
      <c r="F10" s="58" t="s">
        <v>241</v>
      </c>
      <c r="G10" s="302" t="s">
        <v>242</v>
      </c>
      <c r="H10" s="303"/>
      <c r="I10" s="303"/>
      <c r="J10" s="303"/>
      <c r="K10" s="304"/>
    </row>
    <row r="11" spans="1:11">
      <c r="A11" s="277" t="s">
        <v>188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>
      <c r="A12" s="43" t="s">
        <v>89</v>
      </c>
      <c r="B12" s="57" t="s">
        <v>85</v>
      </c>
      <c r="C12" s="57" t="s">
        <v>86</v>
      </c>
      <c r="D12" s="58"/>
      <c r="E12" s="45" t="s">
        <v>87</v>
      </c>
      <c r="F12" s="57" t="s">
        <v>85</v>
      </c>
      <c r="G12" s="57" t="s">
        <v>86</v>
      </c>
      <c r="H12" s="57"/>
      <c r="I12" s="45" t="s">
        <v>243</v>
      </c>
      <c r="J12" s="57" t="s">
        <v>85</v>
      </c>
      <c r="K12" s="62" t="s">
        <v>86</v>
      </c>
    </row>
    <row r="13" spans="1:11">
      <c r="A13" s="43" t="s">
        <v>92</v>
      </c>
      <c r="B13" s="57" t="s">
        <v>85</v>
      </c>
      <c r="C13" s="57" t="s">
        <v>86</v>
      </c>
      <c r="D13" s="58"/>
      <c r="E13" s="45" t="s">
        <v>97</v>
      </c>
      <c r="F13" s="57" t="s">
        <v>85</v>
      </c>
      <c r="G13" s="57" t="s">
        <v>86</v>
      </c>
      <c r="H13" s="57"/>
      <c r="I13" s="45" t="s">
        <v>244</v>
      </c>
      <c r="J13" s="57" t="s">
        <v>85</v>
      </c>
      <c r="K13" s="62" t="s">
        <v>86</v>
      </c>
    </row>
    <row r="14" spans="1:11">
      <c r="A14" s="49" t="s">
        <v>245</v>
      </c>
      <c r="B14" s="52" t="s">
        <v>85</v>
      </c>
      <c r="C14" s="52" t="s">
        <v>86</v>
      </c>
      <c r="D14" s="51"/>
      <c r="E14" s="50" t="s">
        <v>246</v>
      </c>
      <c r="F14" s="52" t="s">
        <v>85</v>
      </c>
      <c r="G14" s="52" t="s">
        <v>86</v>
      </c>
      <c r="H14" s="52"/>
      <c r="I14" s="50" t="s">
        <v>247</v>
      </c>
      <c r="J14" s="52" t="s">
        <v>85</v>
      </c>
      <c r="K14" s="63" t="s">
        <v>86</v>
      </c>
    </row>
    <row r="15" spans="1:11">
      <c r="A15" s="53"/>
      <c r="B15" s="55"/>
      <c r="C15" s="55"/>
      <c r="D15" s="54"/>
      <c r="E15" s="53"/>
      <c r="F15" s="55"/>
      <c r="G15" s="55"/>
      <c r="H15" s="55"/>
      <c r="I15" s="53"/>
      <c r="J15" s="55"/>
      <c r="K15" s="55"/>
    </row>
    <row r="16" spans="1:11">
      <c r="A16" s="267" t="s">
        <v>248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5"/>
    </row>
    <row r="17" spans="1:11">
      <c r="A17" s="214" t="s">
        <v>249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73"/>
    </row>
    <row r="18" spans="1:11">
      <c r="A18" s="214" t="s">
        <v>250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73"/>
    </row>
    <row r="19" spans="1:11">
      <c r="A19" s="305" t="s">
        <v>251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07"/>
    </row>
    <row r="20" spans="1:11">
      <c r="A20" s="256"/>
      <c r="B20" s="257"/>
      <c r="C20" s="257"/>
      <c r="D20" s="257"/>
      <c r="E20" s="257"/>
      <c r="F20" s="257"/>
      <c r="G20" s="257"/>
      <c r="H20" s="257"/>
      <c r="I20" s="257"/>
      <c r="J20" s="257"/>
      <c r="K20" s="308"/>
    </row>
    <row r="21" spans="1:11">
      <c r="A21" s="256"/>
      <c r="B21" s="257"/>
      <c r="C21" s="257"/>
      <c r="D21" s="257"/>
      <c r="E21" s="257"/>
      <c r="F21" s="257"/>
      <c r="G21" s="257"/>
      <c r="H21" s="257"/>
      <c r="I21" s="257"/>
      <c r="J21" s="257"/>
      <c r="K21" s="308"/>
    </row>
    <row r="22" spans="1:11">
      <c r="A22" s="256"/>
      <c r="B22" s="257"/>
      <c r="C22" s="257"/>
      <c r="D22" s="257"/>
      <c r="E22" s="257"/>
      <c r="F22" s="257"/>
      <c r="G22" s="257"/>
      <c r="H22" s="257"/>
      <c r="I22" s="257"/>
      <c r="J22" s="257"/>
      <c r="K22" s="308"/>
    </row>
    <row r="23" spans="1:11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1"/>
    </row>
    <row r="24" spans="1:11">
      <c r="A24" s="214" t="s">
        <v>127</v>
      </c>
      <c r="B24" s="215"/>
      <c r="C24" s="57" t="s">
        <v>67</v>
      </c>
      <c r="D24" s="57" t="s">
        <v>68</v>
      </c>
      <c r="E24" s="268"/>
      <c r="F24" s="268"/>
      <c r="G24" s="268"/>
      <c r="H24" s="268"/>
      <c r="I24" s="268"/>
      <c r="J24" s="268"/>
      <c r="K24" s="269"/>
    </row>
    <row r="25" spans="1:11">
      <c r="A25" s="60" t="s">
        <v>252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>
      <c r="A27" s="315" t="s">
        <v>253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1"/>
    </row>
    <row r="28" spans="1:11">
      <c r="A28" s="316" t="s">
        <v>254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8"/>
    </row>
    <row r="29" spans="1:11">
      <c r="A29" s="316" t="s">
        <v>255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>
      <c r="A30" s="316" t="s">
        <v>256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18"/>
    </row>
    <row r="32" spans="1:1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23.1" customHeight="1">
      <c r="A33" s="316"/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1" ht="23.1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308"/>
    </row>
    <row r="35" spans="1:11" ht="23.1" customHeight="1">
      <c r="A35" s="319"/>
      <c r="B35" s="257"/>
      <c r="C35" s="257"/>
      <c r="D35" s="257"/>
      <c r="E35" s="257"/>
      <c r="F35" s="257"/>
      <c r="G35" s="257"/>
      <c r="H35" s="257"/>
      <c r="I35" s="257"/>
      <c r="J35" s="257"/>
      <c r="K35" s="308"/>
    </row>
    <row r="36" spans="1:11" ht="23.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18.75" customHeight="1">
      <c r="A37" s="323" t="s">
        <v>257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spans="1:11" ht="18.75" customHeight="1">
      <c r="A38" s="214" t="s">
        <v>258</v>
      </c>
      <c r="B38" s="215"/>
      <c r="C38" s="215"/>
      <c r="D38" s="268" t="s">
        <v>259</v>
      </c>
      <c r="E38" s="268"/>
      <c r="F38" s="260" t="s">
        <v>260</v>
      </c>
      <c r="G38" s="326"/>
      <c r="H38" s="215" t="s">
        <v>261</v>
      </c>
      <c r="I38" s="215"/>
      <c r="J38" s="215" t="s">
        <v>262</v>
      </c>
      <c r="K38" s="273"/>
    </row>
    <row r="39" spans="1:11" ht="18.75" customHeight="1">
      <c r="A39" s="46" t="s">
        <v>128</v>
      </c>
      <c r="B39" s="215" t="s">
        <v>263</v>
      </c>
      <c r="C39" s="215"/>
      <c r="D39" s="215"/>
      <c r="E39" s="215"/>
      <c r="F39" s="215"/>
      <c r="G39" s="215"/>
      <c r="H39" s="215"/>
      <c r="I39" s="215"/>
      <c r="J39" s="215"/>
      <c r="K39" s="273"/>
    </row>
    <row r="40" spans="1:11" ht="30.9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73"/>
    </row>
    <row r="41" spans="1:11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73"/>
    </row>
    <row r="42" spans="1:11" ht="32.1" customHeight="1">
      <c r="A42" s="49" t="s">
        <v>138</v>
      </c>
      <c r="B42" s="327" t="s">
        <v>264</v>
      </c>
      <c r="C42" s="327"/>
      <c r="D42" s="50" t="s">
        <v>265</v>
      </c>
      <c r="E42" s="51"/>
      <c r="F42" s="50" t="s">
        <v>142</v>
      </c>
      <c r="G42" s="61">
        <v>45092</v>
      </c>
      <c r="H42" s="328" t="s">
        <v>143</v>
      </c>
      <c r="I42" s="328"/>
      <c r="J42" s="327" t="s">
        <v>146</v>
      </c>
      <c r="K42" s="32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"/>
  <sheetViews>
    <sheetView tabSelected="1" workbookViewId="0">
      <selection activeCell="Q8" sqref="Q8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14" width="9.5" style="24" customWidth="1"/>
    <col min="15" max="16384" width="9" style="24"/>
  </cols>
  <sheetData>
    <row r="1" spans="1:14" ht="14.25">
      <c r="A1" s="236" t="s">
        <v>147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.1" customHeight="1">
      <c r="A2" s="25" t="s">
        <v>62</v>
      </c>
      <c r="B2" s="238" t="s">
        <v>63</v>
      </c>
      <c r="C2" s="238"/>
      <c r="D2" s="26" t="s">
        <v>69</v>
      </c>
      <c r="E2" s="238" t="s">
        <v>70</v>
      </c>
      <c r="F2" s="238"/>
      <c r="G2" s="238"/>
      <c r="H2" s="243"/>
      <c r="I2" s="32" t="s">
        <v>57</v>
      </c>
      <c r="J2" s="238" t="s">
        <v>58</v>
      </c>
      <c r="K2" s="238"/>
      <c r="L2" s="238"/>
      <c r="M2" s="238"/>
      <c r="N2" s="239"/>
    </row>
    <row r="3" spans="1:14" ht="29.1" customHeight="1">
      <c r="A3" s="242" t="s">
        <v>148</v>
      </c>
      <c r="B3" s="240" t="s">
        <v>149</v>
      </c>
      <c r="C3" s="240"/>
      <c r="D3" s="240"/>
      <c r="E3" s="240"/>
      <c r="F3" s="240"/>
      <c r="G3" s="240"/>
      <c r="H3" s="244"/>
      <c r="I3" s="240" t="s">
        <v>150</v>
      </c>
      <c r="J3" s="240"/>
      <c r="K3" s="240"/>
      <c r="L3" s="240"/>
      <c r="M3" s="240"/>
      <c r="N3" s="241"/>
    </row>
    <row r="4" spans="1:14" ht="29.1" customHeight="1">
      <c r="A4" s="242"/>
      <c r="B4" s="27" t="s">
        <v>112</v>
      </c>
      <c r="C4" s="27" t="s">
        <v>113</v>
      </c>
      <c r="D4" s="27" t="s">
        <v>114</v>
      </c>
      <c r="E4" s="27" t="s">
        <v>115</v>
      </c>
      <c r="F4" s="27" t="s">
        <v>116</v>
      </c>
      <c r="G4" s="27" t="s">
        <v>117</v>
      </c>
      <c r="H4" s="244"/>
      <c r="I4" s="27" t="s">
        <v>112</v>
      </c>
      <c r="J4" s="27" t="s">
        <v>113</v>
      </c>
      <c r="K4" s="27" t="s">
        <v>114</v>
      </c>
      <c r="L4" s="27" t="s">
        <v>115</v>
      </c>
      <c r="M4" s="27" t="s">
        <v>116</v>
      </c>
      <c r="N4" s="27" t="s">
        <v>117</v>
      </c>
    </row>
    <row r="5" spans="1:14" ht="29.1" customHeight="1">
      <c r="A5" s="28" t="s">
        <v>153</v>
      </c>
      <c r="B5" s="27" t="s">
        <v>154</v>
      </c>
      <c r="C5" s="27" t="s">
        <v>155</v>
      </c>
      <c r="D5" s="27" t="s">
        <v>156</v>
      </c>
      <c r="E5" s="27" t="s">
        <v>157</v>
      </c>
      <c r="F5" s="27" t="s">
        <v>158</v>
      </c>
      <c r="G5" s="27" t="s">
        <v>159</v>
      </c>
      <c r="H5" s="244"/>
      <c r="I5" s="33" t="s">
        <v>121</v>
      </c>
      <c r="J5" s="33" t="s">
        <v>122</v>
      </c>
      <c r="K5" s="33" t="s">
        <v>121</v>
      </c>
      <c r="L5" s="34" t="s">
        <v>122</v>
      </c>
      <c r="M5" s="34" t="s">
        <v>120</v>
      </c>
      <c r="N5" s="35" t="s">
        <v>120</v>
      </c>
    </row>
    <row r="6" spans="1:14" ht="29.1" customHeight="1">
      <c r="A6" s="29" t="s">
        <v>160</v>
      </c>
      <c r="B6" s="29">
        <f>C6-1</f>
        <v>68</v>
      </c>
      <c r="C6" s="29">
        <f>D6-2</f>
        <v>69</v>
      </c>
      <c r="D6" s="27">
        <v>71</v>
      </c>
      <c r="E6" s="29">
        <f>D6+2</f>
        <v>73</v>
      </c>
      <c r="F6" s="29">
        <f>E6+2</f>
        <v>75</v>
      </c>
      <c r="G6" s="29">
        <f>F6+1</f>
        <v>76</v>
      </c>
      <c r="H6" s="244"/>
      <c r="I6" s="36" t="s">
        <v>199</v>
      </c>
      <c r="J6" s="36" t="s">
        <v>200</v>
      </c>
      <c r="K6" s="37" t="s">
        <v>201</v>
      </c>
      <c r="L6" s="37" t="s">
        <v>202</v>
      </c>
      <c r="M6" s="37" t="s">
        <v>203</v>
      </c>
      <c r="N6" s="37" t="s">
        <v>204</v>
      </c>
    </row>
    <row r="7" spans="1:14" ht="29.1" customHeight="1">
      <c r="A7" s="29" t="s">
        <v>163</v>
      </c>
      <c r="B7" s="29">
        <f t="shared" ref="B7:B8" si="0">C7-4</f>
        <v>106</v>
      </c>
      <c r="C7" s="29">
        <f t="shared" ref="C7:C8" si="1">D7-4</f>
        <v>110</v>
      </c>
      <c r="D7" s="27">
        <v>114</v>
      </c>
      <c r="E7" s="29">
        <f t="shared" ref="E7:E8" si="2">D7+4</f>
        <v>118</v>
      </c>
      <c r="F7" s="29">
        <f>E7+4</f>
        <v>122</v>
      </c>
      <c r="G7" s="29">
        <f t="shared" ref="G7:G8" si="3">F7+6</f>
        <v>128</v>
      </c>
      <c r="H7" s="244"/>
      <c r="I7" s="36" t="s">
        <v>210</v>
      </c>
      <c r="J7" s="36" t="s">
        <v>199</v>
      </c>
      <c r="K7" s="37" t="s">
        <v>211</v>
      </c>
      <c r="L7" s="37" t="s">
        <v>211</v>
      </c>
      <c r="M7" s="37" t="s">
        <v>199</v>
      </c>
      <c r="N7" s="372" t="s">
        <v>362</v>
      </c>
    </row>
    <row r="8" spans="1:14" ht="29.1" customHeight="1">
      <c r="A8" s="29" t="s">
        <v>168</v>
      </c>
      <c r="B8" s="29">
        <f t="shared" si="0"/>
        <v>102</v>
      </c>
      <c r="C8" s="29">
        <f t="shared" si="1"/>
        <v>106</v>
      </c>
      <c r="D8" s="27">
        <v>110</v>
      </c>
      <c r="E8" s="29">
        <f t="shared" si="2"/>
        <v>114</v>
      </c>
      <c r="F8" s="29">
        <f>E8+5</f>
        <v>119</v>
      </c>
      <c r="G8" s="29">
        <f t="shared" si="3"/>
        <v>125</v>
      </c>
      <c r="H8" s="244"/>
      <c r="I8" s="36" t="s">
        <v>199</v>
      </c>
      <c r="J8" s="36" t="s">
        <v>210</v>
      </c>
      <c r="K8" s="37" t="s">
        <v>199</v>
      </c>
      <c r="L8" s="37" t="s">
        <v>199</v>
      </c>
      <c r="M8" s="37" t="s">
        <v>199</v>
      </c>
      <c r="N8" s="37" t="s">
        <v>212</v>
      </c>
    </row>
    <row r="9" spans="1:14" ht="29.1" customHeight="1">
      <c r="A9" s="29" t="s">
        <v>170</v>
      </c>
      <c r="B9" s="29">
        <f>C9-1.2</f>
        <v>44.099999999999994</v>
      </c>
      <c r="C9" s="29">
        <f>D9-1.2</f>
        <v>45.3</v>
      </c>
      <c r="D9" s="27">
        <v>46.5</v>
      </c>
      <c r="E9" s="29">
        <f>D9+1.2</f>
        <v>47.7</v>
      </c>
      <c r="F9" s="29">
        <f>E9+1.2</f>
        <v>48.900000000000006</v>
      </c>
      <c r="G9" s="29">
        <f>F9+1.4</f>
        <v>50.300000000000004</v>
      </c>
      <c r="H9" s="244"/>
      <c r="I9" s="36" t="s">
        <v>199</v>
      </c>
      <c r="J9" s="36" t="s">
        <v>211</v>
      </c>
      <c r="K9" s="37" t="s">
        <v>199</v>
      </c>
      <c r="L9" s="37" t="s">
        <v>207</v>
      </c>
      <c r="M9" s="37" t="s">
        <v>212</v>
      </c>
      <c r="N9" s="37" t="s">
        <v>207</v>
      </c>
    </row>
    <row r="10" spans="1:14" ht="29.1" customHeight="1">
      <c r="A10" s="29" t="s">
        <v>171</v>
      </c>
      <c r="B10" s="29">
        <f>C10-0.6</f>
        <v>60.699999999999996</v>
      </c>
      <c r="C10" s="29">
        <f>D10-1.2</f>
        <v>61.3</v>
      </c>
      <c r="D10" s="27">
        <v>62.5</v>
      </c>
      <c r="E10" s="29">
        <f>D10+1.2</f>
        <v>63.7</v>
      </c>
      <c r="F10" s="29">
        <f>E10+1.2</f>
        <v>64.900000000000006</v>
      </c>
      <c r="G10" s="29">
        <f t="shared" ref="G10:G12" si="4">F10+0.6</f>
        <v>65.5</v>
      </c>
      <c r="H10" s="244"/>
      <c r="I10" s="36" t="s">
        <v>213</v>
      </c>
      <c r="J10" s="36" t="s">
        <v>212</v>
      </c>
      <c r="K10" s="37" t="s">
        <v>199</v>
      </c>
      <c r="L10" s="37" t="s">
        <v>199</v>
      </c>
      <c r="M10" s="37" t="s">
        <v>199</v>
      </c>
      <c r="N10" s="37" t="s">
        <v>199</v>
      </c>
    </row>
    <row r="11" spans="1:14" ht="29.1" customHeight="1">
      <c r="A11" s="29" t="s">
        <v>172</v>
      </c>
      <c r="B11" s="29">
        <f>C11-0.8</f>
        <v>20.399999999999999</v>
      </c>
      <c r="C11" s="29">
        <f>D11-0.8</f>
        <v>21.2</v>
      </c>
      <c r="D11" s="27">
        <v>22</v>
      </c>
      <c r="E11" s="29">
        <f>D11+0.8</f>
        <v>22.8</v>
      </c>
      <c r="F11" s="29">
        <f>E11+0.8</f>
        <v>23.6</v>
      </c>
      <c r="G11" s="29">
        <f>F11+1.1</f>
        <v>24.700000000000003</v>
      </c>
      <c r="H11" s="244"/>
      <c r="I11" s="36" t="s">
        <v>199</v>
      </c>
      <c r="J11" s="36" t="s">
        <v>199</v>
      </c>
      <c r="K11" s="36" t="s">
        <v>199</v>
      </c>
      <c r="L11" s="36" t="s">
        <v>199</v>
      </c>
      <c r="M11" s="36" t="s">
        <v>199</v>
      </c>
      <c r="N11" s="36" t="s">
        <v>199</v>
      </c>
    </row>
    <row r="12" spans="1:14" ht="16.5">
      <c r="A12" s="29" t="s">
        <v>176</v>
      </c>
      <c r="B12" s="29">
        <f>C12-0.4</f>
        <v>10.199999999999999</v>
      </c>
      <c r="C12" s="29">
        <f>D12-0.4</f>
        <v>10.6</v>
      </c>
      <c r="D12" s="27">
        <v>11</v>
      </c>
      <c r="E12" s="29">
        <f>D12+0.4</f>
        <v>11.4</v>
      </c>
      <c r="F12" s="29">
        <f>E12+0.4</f>
        <v>11.8</v>
      </c>
      <c r="G12" s="29">
        <f t="shared" si="4"/>
        <v>12.4</v>
      </c>
      <c r="H12" s="244"/>
      <c r="I12" s="36" t="s">
        <v>211</v>
      </c>
      <c r="J12" s="36" t="s">
        <v>199</v>
      </c>
      <c r="K12" s="36" t="s">
        <v>210</v>
      </c>
      <c r="L12" s="36" t="s">
        <v>214</v>
      </c>
      <c r="M12" s="36" t="s">
        <v>199</v>
      </c>
      <c r="N12" s="36" t="s">
        <v>199</v>
      </c>
    </row>
    <row r="13" spans="1:14" ht="26.1" customHeight="1">
      <c r="A13" s="29" t="s">
        <v>178</v>
      </c>
      <c r="B13" s="29">
        <f>C13-1</f>
        <v>45</v>
      </c>
      <c r="C13" s="29">
        <f>D13-1</f>
        <v>46</v>
      </c>
      <c r="D13" s="27">
        <v>47</v>
      </c>
      <c r="E13" s="29">
        <f>D13+1</f>
        <v>48</v>
      </c>
      <c r="F13" s="29">
        <f>E13+1</f>
        <v>49</v>
      </c>
      <c r="G13" s="29">
        <f>F13+1.5</f>
        <v>50.5</v>
      </c>
      <c r="H13" s="244"/>
      <c r="I13" s="36" t="s">
        <v>199</v>
      </c>
      <c r="J13" s="36" t="s">
        <v>199</v>
      </c>
      <c r="K13" s="36" t="s">
        <v>199</v>
      </c>
      <c r="L13" s="36" t="s">
        <v>199</v>
      </c>
      <c r="M13" s="36" t="s">
        <v>199</v>
      </c>
      <c r="N13" s="36" t="s">
        <v>199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honeticPr fontId="4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330" t="s">
        <v>266</v>
      </c>
      <c r="B1" s="330"/>
      <c r="C1" s="330"/>
      <c r="D1" s="330"/>
      <c r="E1" s="331"/>
      <c r="F1" s="330"/>
      <c r="G1" s="330"/>
      <c r="H1" s="330"/>
      <c r="I1" s="330"/>
      <c r="J1" s="330"/>
      <c r="K1" s="330"/>
      <c r="L1" s="330"/>
      <c r="M1" s="330"/>
    </row>
    <row r="2" spans="1:13" s="1" customFormat="1" ht="16.5">
      <c r="A2" s="332" t="s">
        <v>267</v>
      </c>
      <c r="B2" s="344" t="s">
        <v>268</v>
      </c>
      <c r="C2" s="344" t="s">
        <v>269</v>
      </c>
      <c r="D2" s="344" t="s">
        <v>270</v>
      </c>
      <c r="E2" s="346" t="s">
        <v>271</v>
      </c>
      <c r="F2" s="344" t="s">
        <v>272</v>
      </c>
      <c r="G2" s="332" t="s">
        <v>273</v>
      </c>
      <c r="H2" s="332"/>
      <c r="I2" s="332" t="s">
        <v>274</v>
      </c>
      <c r="J2" s="332"/>
      <c r="K2" s="348" t="s">
        <v>275</v>
      </c>
      <c r="L2" s="350" t="s">
        <v>276</v>
      </c>
      <c r="M2" s="352" t="s">
        <v>277</v>
      </c>
    </row>
    <row r="3" spans="1:13" s="1" customFormat="1" ht="16.5">
      <c r="A3" s="332"/>
      <c r="B3" s="345"/>
      <c r="C3" s="345"/>
      <c r="D3" s="345"/>
      <c r="E3" s="347"/>
      <c r="F3" s="345"/>
      <c r="G3" s="3" t="s">
        <v>278</v>
      </c>
      <c r="H3" s="3" t="s">
        <v>279</v>
      </c>
      <c r="I3" s="3" t="s">
        <v>278</v>
      </c>
      <c r="J3" s="3" t="s">
        <v>279</v>
      </c>
      <c r="K3" s="349"/>
      <c r="L3" s="351"/>
      <c r="M3" s="353"/>
    </row>
    <row r="4" spans="1:13" ht="31.5">
      <c r="A4" s="5">
        <v>1</v>
      </c>
      <c r="B4" s="145" t="s">
        <v>280</v>
      </c>
      <c r="C4" s="18">
        <v>18</v>
      </c>
      <c r="D4" s="146" t="s">
        <v>281</v>
      </c>
      <c r="E4" s="147" t="s">
        <v>282</v>
      </c>
      <c r="F4" s="6" t="s">
        <v>283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284</v>
      </c>
      <c r="M4" s="6" t="s">
        <v>285</v>
      </c>
    </row>
    <row r="5" spans="1:13" ht="31.5">
      <c r="A5" s="5">
        <v>2</v>
      </c>
      <c r="B5" s="145" t="s">
        <v>280</v>
      </c>
      <c r="C5" s="6">
        <v>16</v>
      </c>
      <c r="D5" s="146" t="s">
        <v>281</v>
      </c>
      <c r="E5" s="148" t="s">
        <v>286</v>
      </c>
      <c r="F5" s="6" t="s">
        <v>283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284</v>
      </c>
      <c r="M5" s="6" t="s">
        <v>285</v>
      </c>
    </row>
    <row r="6" spans="1:13" ht="31.5">
      <c r="A6" s="5">
        <v>3</v>
      </c>
      <c r="B6" s="145" t="s">
        <v>280</v>
      </c>
      <c r="C6" s="6">
        <v>33</v>
      </c>
      <c r="D6" s="146" t="s">
        <v>281</v>
      </c>
      <c r="E6" s="147" t="s">
        <v>287</v>
      </c>
      <c r="F6" s="6" t="s">
        <v>288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284</v>
      </c>
      <c r="M6" s="6" t="s">
        <v>285</v>
      </c>
    </row>
    <row r="7" spans="1:13" ht="31.5">
      <c r="A7" s="5">
        <v>4</v>
      </c>
      <c r="B7" s="145" t="s">
        <v>280</v>
      </c>
      <c r="C7" s="6">
        <v>111</v>
      </c>
      <c r="D7" s="146" t="s">
        <v>281</v>
      </c>
      <c r="E7" s="147" t="s">
        <v>289</v>
      </c>
      <c r="F7" s="6" t="s">
        <v>283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284</v>
      </c>
      <c r="M7" s="6" t="s">
        <v>285</v>
      </c>
    </row>
    <row r="8" spans="1:13">
      <c r="A8" s="5"/>
      <c r="B8" s="23"/>
      <c r="C8" s="6"/>
      <c r="D8" s="6"/>
      <c r="E8" s="19"/>
      <c r="F8" s="6"/>
      <c r="G8" s="6"/>
      <c r="H8" s="6"/>
      <c r="I8" s="6"/>
      <c r="J8" s="6"/>
      <c r="K8" s="5"/>
      <c r="L8" s="6"/>
      <c r="M8" s="5"/>
    </row>
    <row r="9" spans="1:13">
      <c r="A9" s="5"/>
      <c r="B9" s="23"/>
      <c r="C9" s="6"/>
      <c r="D9" s="6"/>
      <c r="E9" s="20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1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33" t="s">
        <v>290</v>
      </c>
      <c r="B12" s="334"/>
      <c r="C12" s="334"/>
      <c r="D12" s="334"/>
      <c r="E12" s="335"/>
      <c r="F12" s="336"/>
      <c r="G12" s="337"/>
      <c r="H12" s="333" t="s">
        <v>291</v>
      </c>
      <c r="I12" s="334"/>
      <c r="J12" s="334"/>
      <c r="K12" s="338"/>
      <c r="L12" s="339"/>
      <c r="M12" s="340"/>
    </row>
    <row r="13" spans="1:13" ht="16.5">
      <c r="A13" s="341" t="s">
        <v>292</v>
      </c>
      <c r="B13" s="341"/>
      <c r="C13" s="342"/>
      <c r="D13" s="342"/>
      <c r="E13" s="343"/>
      <c r="F13" s="342"/>
      <c r="G13" s="342"/>
      <c r="H13" s="342"/>
      <c r="I13" s="342"/>
      <c r="J13" s="342"/>
      <c r="K13" s="342"/>
      <c r="L13" s="342"/>
      <c r="M13" s="34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1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2023-06-18T02:23:54Z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