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EECL91915（美妙翻单\"/>
    </mc:Choice>
  </mc:AlternateContent>
  <xr:revisionPtr revIDLastSave="0" documentId="13_ncr:1_{956F8040-0F52-4F61-9F37-2222E55C4BD0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E16" i="13" l="1"/>
  <c r="F16" i="13" s="1"/>
  <c r="C16" i="13"/>
  <c r="B16" i="13"/>
  <c r="E15" i="13"/>
  <c r="F15" i="13" s="1"/>
  <c r="C15" i="13"/>
  <c r="B15" i="13"/>
  <c r="E14" i="13"/>
  <c r="F14" i="13" s="1"/>
  <c r="G14" i="13" s="1"/>
  <c r="C14" i="13"/>
  <c r="B14" i="13" s="1"/>
  <c r="E13" i="13"/>
  <c r="F13" i="13" s="1"/>
  <c r="G13" i="13" s="1"/>
  <c r="C13" i="13"/>
  <c r="B13" i="13" s="1"/>
  <c r="E12" i="13"/>
  <c r="F12" i="13" s="1"/>
  <c r="G12" i="13" s="1"/>
  <c r="C12" i="13"/>
  <c r="B12" i="13"/>
  <c r="H5" i="12"/>
  <c r="H4" i="12"/>
  <c r="K9" i="8"/>
  <c r="K8" i="8"/>
  <c r="K7" i="8"/>
  <c r="K6" i="8"/>
  <c r="K5" i="8"/>
  <c r="K4" i="8"/>
  <c r="N9" i="7"/>
  <c r="N8" i="7"/>
  <c r="N7" i="7"/>
  <c r="N6" i="7"/>
  <c r="N5" i="7"/>
  <c r="N4" i="7"/>
  <c r="F14" i="6"/>
  <c r="G14" i="6" s="1"/>
  <c r="E14" i="6"/>
  <c r="C14" i="6"/>
  <c r="B14" i="6"/>
  <c r="E13" i="6"/>
  <c r="F13" i="6" s="1"/>
  <c r="G13" i="6" s="1"/>
  <c r="C13" i="6"/>
  <c r="B13" i="6"/>
  <c r="E12" i="6"/>
  <c r="F12" i="6" s="1"/>
  <c r="G12" i="6" s="1"/>
  <c r="C12" i="6"/>
  <c r="B12" i="6" s="1"/>
  <c r="E11" i="6"/>
  <c r="F11" i="6" s="1"/>
  <c r="G11" i="6" s="1"/>
  <c r="C11" i="6"/>
  <c r="B11" i="6" s="1"/>
  <c r="F10" i="6"/>
  <c r="G10" i="6" s="1"/>
  <c r="E10" i="6"/>
  <c r="C10" i="6"/>
  <c r="B10" i="6" s="1"/>
  <c r="E9" i="6"/>
  <c r="F9" i="6" s="1"/>
  <c r="G9" i="6" s="1"/>
  <c r="C9" i="6"/>
  <c r="B9" i="6"/>
  <c r="E8" i="6"/>
  <c r="F8" i="6" s="1"/>
  <c r="G8" i="6" s="1"/>
  <c r="C8" i="6"/>
  <c r="B8" i="6" s="1"/>
  <c r="E7" i="6"/>
  <c r="F7" i="6" s="1"/>
  <c r="G7" i="6" s="1"/>
  <c r="C7" i="6"/>
  <c r="B7" i="6" s="1"/>
  <c r="F6" i="6"/>
  <c r="G6" i="6" s="1"/>
  <c r="E6" i="6"/>
  <c r="C6" i="6"/>
  <c r="B6" i="6" s="1"/>
  <c r="E14" i="14"/>
  <c r="F14" i="14" s="1"/>
  <c r="G14" i="14" s="1"/>
  <c r="C14" i="14"/>
  <c r="B14" i="14"/>
  <c r="E13" i="14"/>
  <c r="F13" i="14" s="1"/>
  <c r="G13" i="14" s="1"/>
  <c r="C13" i="14"/>
  <c r="B13" i="14" s="1"/>
  <c r="E12" i="14"/>
  <c r="F12" i="14" s="1"/>
  <c r="G12" i="14" s="1"/>
  <c r="C12" i="14"/>
  <c r="B12" i="14" s="1"/>
  <c r="F11" i="14"/>
  <c r="G11" i="14" s="1"/>
  <c r="E11" i="14"/>
  <c r="C11" i="14"/>
  <c r="B11" i="14"/>
  <c r="G10" i="14"/>
  <c r="F10" i="14"/>
  <c r="E10" i="14"/>
  <c r="C10" i="14"/>
  <c r="B10" i="14"/>
  <c r="E9" i="14"/>
  <c r="F9" i="14" s="1"/>
  <c r="G9" i="14" s="1"/>
  <c r="C9" i="14"/>
  <c r="B9" i="14" s="1"/>
  <c r="E8" i="14"/>
  <c r="F8" i="14" s="1"/>
  <c r="G8" i="14" s="1"/>
  <c r="C8" i="14"/>
  <c r="B8" i="14" s="1"/>
  <c r="F7" i="14"/>
  <c r="G7" i="14" s="1"/>
  <c r="E7" i="14"/>
  <c r="C7" i="14"/>
  <c r="B7" i="14" s="1"/>
  <c r="G6" i="14"/>
  <c r="F6" i="14"/>
  <c r="E6" i="14"/>
  <c r="C6" i="14"/>
  <c r="B6" i="14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<sst xmlns="http://schemas.openxmlformats.org/spreadsheetml/2006/main" count="885" uniqueCount="366">
  <si>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</si>
  <si>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</si>
  <si>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</si>
  <si>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</si>
  <si>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</si>
  <si>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</si>
  <si>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</si>
  <si>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</si>
  <si>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</si>
  <si>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</si>
  <si>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</si>
  <si>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</si>
  <si>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</si>
  <si>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</si>
  <si>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</si>
  <si>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</si>
  <si>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</si>
  <si>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</si>
  <si>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</si>
  <si>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</si>
  <si>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</si>
  <si>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</si>
  <si>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</si>
  <si>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</si>
  <si>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</si>
  <si>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</si>
  <si>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</si>
  <si>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</si>
  <si>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</si>
  <si>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</si>
  <si>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</si>
  <si>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</si>
  <si>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</si>
  <si>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</si>
  <si>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</si>
  <si>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</si>
  <si>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</si>
  <si>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</si>
  <si>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</si>
  <si>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</si>
  <si>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</si>
  <si>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</si>
  <si>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</si>
  <si>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</si>
  <si>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</si>
  <si>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</si>
  <si>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</si>
  <si>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</si>
  <si>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</si>
  <si>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</si>
  <si>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</si>
  <si>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</si>
  <si>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</si>
  <si>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</si>
  <si>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</si>
  <si>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</si>
  <si>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</si>
  <si>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</si>
  <si>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</si>
  <si>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</si>
  <si>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</si>
  <si>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</si>
  <si>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</si>
  <si>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</si>
  <si>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</si>
  <si>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</si>
  <si>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</si>
  <si>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</si>
  <si>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</si>
  <si>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</si>
  <si>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</si>
  <si>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</si>
  <si>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</si>
  <si>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</si>
  <si>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</si>
  <si>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</si>
  <si>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</si>
  <si>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</si>
  <si>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</si>
  <si>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</si>
  <si>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</si>
  <si>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</si>
  <si>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</si>
  <si>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</si>
  <si>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</si>
  <si>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</si>
  <si>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</si>
  <si>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</si>
  <si>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</si>
  <si>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</si>
  <si>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</si>
  <si>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</si>
  <si>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</si>
  <si>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</si>
  <si>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</si>
  <si>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</si>
  <si>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</si>
  <si>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</si>
  <si>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</si>
  <si>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</si>
  <si>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</si>
  <si>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</si>
  <si>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</si>
  <si>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</si>
  <si>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</si>
  <si>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</si>
  <si>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</si>
  <si>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</si>
  <si>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</si>
  <si>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</si>
  <si>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</si>
  <si>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</si>
  <si>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</si>
  <si>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</si>
  <si>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</si>
  <si>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</si>
  <si>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</si>
  <si>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</si>
  <si>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</si>
  <si>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铁蓝灰</t>
  </si>
  <si>
    <t>黑色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</si>
  <si>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</si>
  <si>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</si>
  <si>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</si>
  <si>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</si>
  <si>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</si>
  <si>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</si>
  <si>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</si>
  <si>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</si>
  <si>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</si>
  <si>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</si>
  <si>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</si>
  <si>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</si>
  <si>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</si>
  <si>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</si>
  <si>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</si>
  <si>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</si>
  <si>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</si>
  <si>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</si>
  <si>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</si>
  <si>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</si>
  <si>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</si>
  <si>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</si>
  <si>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</si>
  <si>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</si>
  <si>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</si>
  <si>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</si>
  <si>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</si>
  <si>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</si>
  <si>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</si>
  <si>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</si>
  <si>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</si>
  <si>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号型</t>
  </si>
  <si>
    <t>165/88B</t>
  </si>
  <si>
    <t>170/92B</t>
  </si>
  <si>
    <t>175/96B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</si>
  <si>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</si>
  <si>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rPr>
        <sz val="11"/>
        <rFont val="宋体"/>
        <family val="3"/>
        <charset val="134"/>
      </rP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</si>
  <si>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</si>
  <si>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后中长</t>
  </si>
  <si>
    <t>-0.8√-0.5</t>
  </si>
  <si>
    <t>前中长</t>
  </si>
  <si>
    <t>√√√</t>
  </si>
  <si>
    <t>胸围</t>
  </si>
  <si>
    <t>-1√-0.5</t>
  </si>
  <si>
    <t>腰围</t>
  </si>
  <si>
    <t>摆围</t>
  </si>
  <si>
    <t>√√-1.2</t>
  </si>
  <si>
    <t>肩宽</t>
  </si>
  <si>
    <t>下领围</t>
  </si>
  <si>
    <t>肩点袖长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</si>
  <si>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</si>
  <si>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</si>
  <si>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</si>
  <si>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</si>
  <si>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</si>
  <si>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</si>
  <si>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</si>
  <si>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</si>
  <si>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</si>
  <si>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</si>
  <si>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</si>
  <si>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</si>
  <si>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</si>
  <si>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</si>
  <si>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1.包缝线有漏包，</t>
  </si>
  <si>
    <t>【整改的严重缺陷及整改复核时间】</t>
  </si>
  <si>
    <t>【整改结果】</t>
  </si>
  <si>
    <t xml:space="preserve">     齐色齐码请洗测2-3件，有问题的另加测量数量。</t>
  </si>
  <si>
    <t>验货时间：</t>
  </si>
  <si>
    <t>QC出货报告书</t>
  </si>
  <si>
    <t>TAEECK91915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</si>
  <si>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</si>
  <si>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</si>
  <si>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</si>
  <si>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</si>
  <si>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</si>
  <si>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</si>
  <si>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</si>
  <si>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</si>
  <si>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</si>
  <si>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</si>
  <si>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</si>
  <si>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</si>
  <si>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</si>
  <si>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</si>
  <si>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</si>
  <si>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</si>
  <si>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</si>
  <si>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</si>
  <si>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</si>
  <si>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</si>
  <si>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</si>
  <si>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</si>
  <si>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</si>
  <si>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</si>
  <si>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</si>
  <si>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</si>
  <si>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</si>
  <si>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</si>
  <si>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</si>
  <si>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</si>
  <si>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</si>
  <si>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</si>
  <si>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</si>
  <si>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</si>
  <si>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</si>
  <si>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</si>
  <si>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</si>
  <si>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</si>
  <si>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1.脏污件，</t>
  </si>
  <si>
    <t>2.包缝线漏包1件，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</si>
  <si>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</si>
  <si>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</si>
  <si>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</si>
  <si>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</si>
  <si>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</si>
  <si>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</si>
  <si>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</si>
  <si>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</si>
  <si>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</si>
  <si>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</si>
  <si>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</si>
  <si>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</si>
  <si>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</si>
  <si>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</si>
  <si>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</si>
  <si>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</si>
  <si>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</si>
  <si>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</si>
  <si>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</si>
  <si>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</si>
  <si>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</si>
  <si>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</si>
  <si>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</si>
  <si>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</si>
  <si>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</si>
  <si>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</si>
  <si>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</si>
  <si>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</si>
  <si>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</si>
  <si>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t>上海汇良</t>
  </si>
  <si>
    <t>YES</t>
  </si>
  <si>
    <t>17SS深灰/774//17SS深灰</t>
  </si>
  <si>
    <t>14SS铁蓝灰/319//15FW藏蓝</t>
  </si>
  <si>
    <t>FW02470</t>
  </si>
  <si>
    <t>19SS黑色/E77//</t>
  </si>
  <si>
    <t>17SS深灰/774//</t>
  </si>
  <si>
    <t>14SS铁蓝灰/319//</t>
  </si>
  <si>
    <t>制表时间：2023-4-6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</si>
  <si>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</si>
  <si>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</si>
  <si>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</si>
  <si>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</si>
  <si>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</si>
  <si>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</si>
  <si>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</si>
  <si>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</si>
  <si>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</si>
  <si>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</si>
  <si>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</si>
  <si>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</si>
  <si>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</si>
  <si>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</si>
  <si>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</si>
  <si>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</si>
  <si>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</si>
  <si>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</si>
  <si>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</si>
  <si>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</si>
  <si>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</si>
  <si>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</si>
  <si>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</si>
  <si>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</si>
  <si>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</si>
  <si>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</si>
  <si>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</si>
  <si>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</si>
  <si>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</si>
  <si>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</si>
  <si>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</si>
  <si>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</si>
  <si>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</si>
  <si>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</si>
  <si>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</si>
  <si>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</si>
  <si>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</si>
  <si>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</si>
  <si>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</si>
  <si>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</si>
  <si>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</si>
  <si>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</si>
  <si>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</si>
  <si>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</si>
  <si>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</si>
  <si>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</si>
  <si>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</si>
  <si>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</si>
  <si>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</si>
  <si>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</si>
  <si>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</si>
  <si>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</si>
  <si>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</si>
  <si>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</si>
  <si>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</si>
  <si>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</si>
  <si>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</si>
  <si>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</si>
  <si>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</si>
  <si>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</si>
  <si>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</si>
  <si>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</si>
  <si>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</si>
  <si>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</si>
  <si>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19SS黑色/E77//20FW木炭灰</t>
  </si>
  <si>
    <t>17SS深灰/774//18SS深灰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</si>
  <si>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</si>
  <si>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</si>
  <si>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</si>
  <si>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</si>
  <si>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</si>
  <si>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</si>
  <si>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</si>
  <si>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</si>
  <si>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</si>
  <si>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袖肥/2（袖山高0.3时）</t>
  </si>
  <si>
    <t>袖肘围/2</t>
  </si>
  <si>
    <t>袖口围/2</t>
  </si>
  <si>
    <t>帽高</t>
  </si>
  <si>
    <t>帽宽</t>
  </si>
  <si>
    <t>天津探越</t>
    <phoneticPr fontId="41" type="noConversion"/>
  </si>
  <si>
    <t>黑色</t>
    <phoneticPr fontId="41" type="noConversion"/>
  </si>
  <si>
    <t>XXL</t>
    <phoneticPr fontId="41" type="noConversion"/>
  </si>
  <si>
    <t>+1</t>
    <phoneticPr fontId="41" type="noConversion"/>
  </si>
  <si>
    <t>+0.5</t>
    <phoneticPr fontId="41" type="noConversion"/>
  </si>
  <si>
    <t>+2</t>
    <phoneticPr fontId="41" type="noConversion"/>
  </si>
  <si>
    <t>左袖+2，右袖+2.5</t>
    <phoneticPr fontId="41" type="noConversion"/>
  </si>
  <si>
    <t>+1.4</t>
    <phoneticPr fontId="41" type="noConversion"/>
  </si>
  <si>
    <t>+0.9</t>
    <phoneticPr fontId="41" type="noConversion"/>
  </si>
  <si>
    <t>-0.5</t>
    <phoneticPr fontId="41" type="noConversion"/>
  </si>
  <si>
    <t>+0</t>
    <phoneticPr fontId="41" type="noConversion"/>
  </si>
  <si>
    <t>+1.5</t>
    <phoneticPr fontId="41" type="noConversion"/>
  </si>
  <si>
    <t>大货首件</t>
    <phoneticPr fontId="41" type="noConversion"/>
  </si>
  <si>
    <t>验货时间：</t>
    <phoneticPr fontId="41" type="noConversion"/>
  </si>
  <si>
    <t>袖口勾面粘扣带未车交叉线，大货要求加上</t>
    <phoneticPr fontId="41" type="noConversion"/>
  </si>
  <si>
    <t>备注：袖长+2.5cm，严重超公差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</si>
</sst>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b/>
      <sz val="9"/>
      <name val="仿宋_GB2312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5" fillId="0" borderId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13" fillId="0" borderId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20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0" xfId="3" applyFont="1" applyFill="1"/>
    <xf numFmtId="0" fontId="11" fillId="3" borderId="0" xfId="3" applyFont="1" applyFill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2" fillId="3" borderId="12" xfId="2" applyFont="1" applyFill="1" applyBorder="1">
      <alignment vertical="center"/>
    </xf>
    <xf numFmtId="0" fontId="11" fillId="3" borderId="2" xfId="3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0" fillId="3" borderId="0" xfId="4" applyFont="1" applyFill="1">
      <alignment vertical="center"/>
    </xf>
    <xf numFmtId="0" fontId="12" fillId="3" borderId="12" xfId="2" applyFont="1" applyFill="1" applyBorder="1" applyAlignment="1">
      <alignment horizontal="left" vertical="center"/>
    </xf>
    <xf numFmtId="49" fontId="19" fillId="0" borderId="2" xfId="5" applyNumberFormat="1" applyFont="1" applyBorder="1" applyAlignment="1">
      <alignment horizontal="center"/>
    </xf>
    <xf numFmtId="49" fontId="19" fillId="3" borderId="2" xfId="5" applyNumberFormat="1" applyFont="1" applyFill="1" applyBorder="1" applyAlignment="1">
      <alignment horizontal="center"/>
    </xf>
    <xf numFmtId="0" fontId="12" fillId="3" borderId="0" xfId="3" applyFont="1" applyFill="1"/>
    <xf numFmtId="14" fontId="12" fillId="3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3" fillId="0" borderId="18" xfId="2" applyFont="1" applyBorder="1">
      <alignment vertical="center"/>
    </xf>
    <xf numFmtId="0" fontId="22" fillId="0" borderId="18" xfId="2" applyFont="1" applyBorder="1">
      <alignment vertical="center"/>
    </xf>
    <xf numFmtId="0" fontId="22" fillId="0" borderId="19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22" fillId="0" borderId="20" xfId="2" applyFont="1" applyBorder="1">
      <alignment vertical="center"/>
    </xf>
    <xf numFmtId="0" fontId="22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right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>
      <alignment vertical="center"/>
    </xf>
    <xf numFmtId="0" fontId="22" fillId="0" borderId="22" xfId="2" applyFont="1" applyBorder="1">
      <alignment vertical="center"/>
    </xf>
    <xf numFmtId="0" fontId="23" fillId="0" borderId="22" xfId="2" applyFont="1" applyBorder="1">
      <alignment vertical="center"/>
    </xf>
    <xf numFmtId="0" fontId="23" fillId="0" borderId="22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2" fillId="0" borderId="17" xfId="2" applyFont="1" applyBorder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0" xfId="2" applyFont="1" applyBorder="1">
      <alignment vertical="center"/>
    </xf>
    <xf numFmtId="0" fontId="22" fillId="0" borderId="18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58" fontId="23" fillId="0" borderId="22" xfId="2" applyNumberFormat="1" applyFont="1" applyBorder="1">
      <alignment vertical="center"/>
    </xf>
    <xf numFmtId="0" fontId="23" fillId="0" borderId="34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178" fontId="15" fillId="4" borderId="2" xfId="0" applyNumberFormat="1" applyFont="1" applyFill="1" applyBorder="1" applyAlignment="1">
      <alignment horizontal="center"/>
    </xf>
    <xf numFmtId="49" fontId="19" fillId="4" borderId="2" xfId="5" applyNumberFormat="1" applyFont="1" applyFill="1" applyBorder="1" applyAlignment="1">
      <alignment horizontal="center"/>
    </xf>
    <xf numFmtId="0" fontId="14" fillId="0" borderId="4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5" fillId="0" borderId="34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19" xfId="2" applyFont="1" applyBorder="1" applyAlignment="1">
      <alignment horizontal="center" vertical="center"/>
    </xf>
    <xf numFmtId="0" fontId="20" fillId="0" borderId="20" xfId="2" applyBorder="1">
      <alignment vertical="center"/>
    </xf>
    <xf numFmtId="0" fontId="15" fillId="0" borderId="19" xfId="2" applyFont="1" applyBorder="1" applyAlignment="1">
      <alignment horizontal="left" vertical="center"/>
    </xf>
    <xf numFmtId="0" fontId="25" fillId="0" borderId="21" xfId="2" applyFont="1" applyBorder="1">
      <alignment vertical="center"/>
    </xf>
    <xf numFmtId="0" fontId="16" fillId="0" borderId="17" xfId="2" applyFont="1" applyBorder="1">
      <alignment vertical="center"/>
    </xf>
    <xf numFmtId="0" fontId="20" fillId="0" borderId="18" xfId="2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20" fillId="0" borderId="18" xfId="2" applyBorder="1">
      <alignment vertical="center"/>
    </xf>
    <xf numFmtId="0" fontId="16" fillId="0" borderId="18" xfId="2" applyFont="1" applyBorder="1">
      <alignment vertical="center"/>
    </xf>
    <xf numFmtId="0" fontId="20" fillId="0" borderId="20" xfId="2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4" fillId="0" borderId="42" xfId="2" applyFont="1" applyBorder="1">
      <alignment vertical="center"/>
    </xf>
    <xf numFmtId="0" fontId="14" fillId="0" borderId="43" xfId="2" applyFont="1" applyBorder="1">
      <alignment vertical="center"/>
    </xf>
    <xf numFmtId="0" fontId="15" fillId="0" borderId="43" xfId="2" applyFont="1" applyBorder="1">
      <alignment vertical="center"/>
    </xf>
    <xf numFmtId="58" fontId="20" fillId="0" borderId="43" xfId="2" applyNumberFormat="1" applyBorder="1">
      <alignment vertical="center"/>
    </xf>
    <xf numFmtId="0" fontId="15" fillId="0" borderId="33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1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52" xfId="4" applyNumberFormat="1" applyFont="1" applyFill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0" fontId="16" fillId="0" borderId="45" xfId="2" applyFont="1" applyBorder="1">
      <alignment vertical="center"/>
    </xf>
    <xf numFmtId="0" fontId="20" fillId="0" borderId="46" xfId="2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20" fillId="0" borderId="46" xfId="2" applyBorder="1">
      <alignment vertical="center"/>
    </xf>
    <xf numFmtId="0" fontId="16" fillId="0" borderId="46" xfId="2" applyFont="1" applyBorder="1">
      <alignment vertical="center"/>
    </xf>
    <xf numFmtId="0" fontId="16" fillId="0" borderId="45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0" fillId="0" borderId="46" xfId="2" applyBorder="1" applyAlignment="1">
      <alignment horizontal="center" vertical="center"/>
    </xf>
    <xf numFmtId="0" fontId="20" fillId="0" borderId="20" xfId="2" applyBorder="1" applyAlignment="1">
      <alignment horizontal="center" vertical="center"/>
    </xf>
    <xf numFmtId="0" fontId="28" fillId="0" borderId="55" xfId="2" applyFont="1" applyBorder="1" applyAlignment="1">
      <alignment horizontal="left" vertical="center" wrapText="1"/>
    </xf>
    <xf numFmtId="9" fontId="15" fillId="0" borderId="20" xfId="2" applyNumberFormat="1" applyFont="1" applyBorder="1" applyAlignment="1">
      <alignment horizontal="center" vertical="center"/>
    </xf>
    <xf numFmtId="0" fontId="14" fillId="0" borderId="40" xfId="2" applyFont="1" applyBorder="1">
      <alignment vertical="center"/>
    </xf>
    <xf numFmtId="0" fontId="14" fillId="0" borderId="41" xfId="2" applyFont="1" applyBorder="1">
      <alignment vertical="center"/>
    </xf>
    <xf numFmtId="0" fontId="15" fillId="0" borderId="59" xfId="2" applyFont="1" applyBorder="1">
      <alignment vertical="center"/>
    </xf>
    <xf numFmtId="0" fontId="14" fillId="0" borderId="59" xfId="2" applyFont="1" applyBorder="1">
      <alignment vertical="center"/>
    </xf>
    <xf numFmtId="58" fontId="20" fillId="0" borderId="41" xfId="2" applyNumberFormat="1" applyBorder="1">
      <alignment vertical="center"/>
    </xf>
    <xf numFmtId="0" fontId="20" fillId="0" borderId="59" xfId="2" applyBorder="1">
      <alignment vertical="center"/>
    </xf>
    <xf numFmtId="0" fontId="15" fillId="0" borderId="5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9" fillId="0" borderId="34" xfId="2" applyFont="1" applyBorder="1" applyAlignment="1">
      <alignment horizontal="left" vertical="center" wrapText="1"/>
    </xf>
    <xf numFmtId="0" fontId="29" fillId="0" borderId="34" xfId="2" applyFont="1" applyBorder="1" applyAlignment="1">
      <alignment horizontal="left" vertical="center"/>
    </xf>
    <xf numFmtId="0" fontId="31" fillId="0" borderId="65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8" fillId="0" borderId="8" xfId="6" quotePrefix="1" applyFont="1" applyBorder="1" applyAlignment="1">
      <alignment horizontal="center" vertical="center" wrapText="1"/>
    </xf>
    <xf numFmtId="0" fontId="10" fillId="0" borderId="0" xfId="7" quotePrefix="1" applyFont="1" applyAlignment="1">
      <alignment horizontal="center" vertical="center" wrapText="1"/>
    </xf>
    <xf numFmtId="0" fontId="8" fillId="0" borderId="0" xfId="6" quotePrefix="1" applyFont="1" applyAlignment="1">
      <alignment horizontal="center" vertical="center" wrapText="1"/>
    </xf>
    <xf numFmtId="0" fontId="10" fillId="0" borderId="8" xfId="7" quotePrefix="1" applyFont="1" applyBorder="1" applyAlignment="1">
      <alignment horizontal="center" vertical="center" wrapText="1"/>
    </xf>
    <xf numFmtId="0" fontId="8" fillId="0" borderId="10" xfId="6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27" fillId="0" borderId="16" xfId="2" applyFont="1" applyBorder="1" applyAlignment="1">
      <alignment horizontal="center" vertical="top"/>
    </xf>
    <xf numFmtId="0" fontId="15" fillId="0" borderId="41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20" fillId="0" borderId="41" xfId="2" applyBorder="1" applyAlignment="1">
      <alignment horizontal="center" vertical="center"/>
    </xf>
    <xf numFmtId="0" fontId="20" fillId="0" borderId="47" xfId="2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14" fontId="15" fillId="0" borderId="20" xfId="2" applyNumberFormat="1" applyFont="1" applyBorder="1" applyAlignment="1">
      <alignment horizontal="center" vertical="center"/>
    </xf>
    <xf numFmtId="14" fontId="15" fillId="0" borderId="34" xfId="2" applyNumberFormat="1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14" fontId="15" fillId="0" borderId="22" xfId="2" applyNumberFormat="1" applyFont="1" applyBorder="1" applyAlignment="1">
      <alignment horizontal="center" vertical="center"/>
    </xf>
    <xf numFmtId="14" fontId="15" fillId="0" borderId="35" xfId="2" applyNumberFormat="1" applyFont="1" applyBorder="1" applyAlignment="1">
      <alignment horizontal="center" vertical="center"/>
    </xf>
    <xf numFmtId="0" fontId="16" fillId="0" borderId="5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 wrapText="1"/>
    </xf>
    <xf numFmtId="0" fontId="16" fillId="0" borderId="31" xfId="2" applyFont="1" applyBorder="1" applyAlignment="1">
      <alignment horizontal="left" vertical="center" wrapText="1"/>
    </xf>
    <xf numFmtId="0" fontId="16" fillId="0" borderId="38" xfId="2" applyFont="1" applyBorder="1" applyAlignment="1">
      <alignment horizontal="left" vertical="center" wrapText="1"/>
    </xf>
    <xf numFmtId="0" fontId="16" fillId="0" borderId="4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24" xfId="2" applyNumberFormat="1" applyFont="1" applyBorder="1" applyAlignment="1">
      <alignment horizontal="left" vertical="center"/>
    </xf>
    <xf numFmtId="9" fontId="15" fillId="0" borderId="36" xfId="2" applyNumberFormat="1" applyFont="1" applyBorder="1" applyAlignment="1">
      <alignment horizontal="left" vertical="center"/>
    </xf>
    <xf numFmtId="9" fontId="15" fillId="0" borderId="30" xfId="2" applyNumberFormat="1" applyFont="1" applyBorder="1" applyAlignment="1">
      <alignment horizontal="left" vertical="center"/>
    </xf>
    <xf numFmtId="9" fontId="15" fillId="0" borderId="31" xfId="2" applyNumberFormat="1" applyFont="1" applyBorder="1" applyAlignment="1">
      <alignment horizontal="left" vertical="center"/>
    </xf>
    <xf numFmtId="9" fontId="15" fillId="0" borderId="38" xfId="2" applyNumberFormat="1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56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6" fillId="0" borderId="43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5" fillId="0" borderId="59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0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2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24" fillId="0" borderId="16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26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20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20" fillId="0" borderId="43" xfId="2" applyBorder="1" applyAlignment="1">
      <alignment horizontal="center" vertical="center"/>
    </xf>
    <xf numFmtId="0" fontId="20" fillId="0" borderId="48" xfId="2" applyBorder="1" applyAlignment="1">
      <alignment horizontal="center" vertical="center"/>
    </xf>
    <xf numFmtId="0" fontId="11" fillId="3" borderId="39" xfId="3" applyFont="1" applyFill="1" applyBorder="1" applyAlignment="1">
      <alignment horizontal="center"/>
    </xf>
    <xf numFmtId="0" fontId="21" fillId="0" borderId="16" xfId="2" applyFont="1" applyBorder="1" applyAlignment="1">
      <alignment horizontal="center" vertical="top"/>
    </xf>
    <xf numFmtId="0" fontId="15" fillId="0" borderId="18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58" fontId="23" fillId="0" borderId="20" xfId="2" applyNumberFormat="1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15" fillId="0" borderId="22" xfId="2" applyFont="1" applyBorder="1" applyAlignment="1">
      <alignment horizontal="righ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 wrapText="1"/>
    </xf>
    <xf numFmtId="0" fontId="23" fillId="0" borderId="20" xfId="2" applyFont="1" applyBorder="1" applyAlignment="1">
      <alignment horizontal="left" vertical="center" wrapText="1"/>
    </xf>
    <xf numFmtId="0" fontId="23" fillId="0" borderId="34" xfId="2" applyFont="1" applyBorder="1" applyAlignment="1">
      <alignment horizontal="left" vertical="center" wrapText="1"/>
    </xf>
    <xf numFmtId="0" fontId="20" fillId="0" borderId="22" xfId="2" applyBorder="1" applyAlignment="1">
      <alignment horizontal="center" vertical="center"/>
    </xf>
    <xf numFmtId="0" fontId="20" fillId="0" borderId="35" xfId="2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left" vertical="center"/>
    </xf>
    <xf numFmtId="0" fontId="20" fillId="0" borderId="27" xfId="2" applyBorder="1" applyAlignment="1">
      <alignment horizontal="left" vertical="center"/>
    </xf>
    <xf numFmtId="0" fontId="20" fillId="0" borderId="26" xfId="2" applyBorder="1" applyAlignment="1">
      <alignment horizontal="left" vertical="center"/>
    </xf>
    <xf numFmtId="0" fontId="20" fillId="0" borderId="37" xfId="2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3" fillId="0" borderId="22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9" borderId="2" xfId="0" applyFont="1" applyFill="1" applyBorder="1" applyAlignment="1">
      <alignment horizontal="center"/>
    </xf>
    <xf numFmtId="178" fontId="15" fillId="9" borderId="2" xfId="0" applyNumberFormat="1" applyFont="1" applyFill="1" applyBorder="1" applyAlignment="1">
      <alignment horizontal="center"/>
    </xf>
    <xf numFmtId="178" fontId="15" fillId="10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78" fontId="15" fillId="0" borderId="2" xfId="0" applyNumberFormat="1" applyFont="1" applyBorder="1" applyAlignment="1">
      <alignment horizontal="center"/>
    </xf>
    <xf numFmtId="178" fontId="17" fillId="0" borderId="2" xfId="0" applyNumberFormat="1" applyFont="1" applyBorder="1" applyAlignment="1">
      <alignment horizontal="center"/>
    </xf>
    <xf numFmtId="178" fontId="17" fillId="10" borderId="2" xfId="0" applyNumberFormat="1" applyFont="1" applyFill="1" applyBorder="1" applyAlignment="1">
      <alignment horizontal="center"/>
    </xf>
    <xf numFmtId="178" fontId="17" fillId="0" borderId="5" xfId="0" applyNumberFormat="1" applyFont="1" applyBorder="1" applyAlignment="1">
      <alignment horizontal="center"/>
    </xf>
    <xf numFmtId="178" fontId="15" fillId="4" borderId="3" xfId="0" applyNumberFormat="1" applyFont="1" applyFill="1" applyBorder="1" applyAlignment="1">
      <alignment horizontal="center"/>
    </xf>
    <xf numFmtId="178" fontId="15" fillId="3" borderId="3" xfId="0" applyNumberFormat="1" applyFont="1" applyFill="1" applyBorder="1" applyAlignment="1">
      <alignment horizontal="center"/>
    </xf>
    <xf numFmtId="49" fontId="19" fillId="4" borderId="3" xfId="5" applyNumberFormat="1" applyFont="1" applyFill="1" applyBorder="1" applyAlignment="1">
      <alignment horizontal="center"/>
    </xf>
    <xf numFmtId="49" fontId="19" fillId="0" borderId="3" xfId="5" applyNumberFormat="1" applyFont="1" applyBorder="1" applyAlignment="1">
      <alignment horizontal="center"/>
    </xf>
    <xf numFmtId="0" fontId="0" fillId="3" borderId="2" xfId="4" applyFont="1" applyFill="1" applyBorder="1">
      <alignment vertical="center"/>
    </xf>
    <xf numFmtId="49" fontId="19" fillId="11" borderId="3" xfId="5" applyNumberFormat="1" applyFont="1" applyFill="1" applyBorder="1" applyAlignment="1">
      <alignment horizontal="center"/>
    </xf>
    <xf numFmtId="0" fontId="38" fillId="3" borderId="0" xfId="4" applyFont="1" applyFill="1">
      <alignment vertical="center"/>
    </xf>
  </cellXfs>
  <cellStyles count="9">
    <cellStyle name="S10" xfId="7" xr:uid="{00000000-0005-0000-0000-000037000000}"/>
    <cellStyle name="S13" xfId="6" xr:uid="{00000000-0005-0000-0000-000036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190500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4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190500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4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78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14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14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78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9" customWidth="1"/>
    <col min="3" max="3" width="10.125" customWidth="1"/>
  </cols>
  <sheetData>
    <row r="1" spans="1:2" ht="21" customHeight="1">
      <c r="A1" s="140"/>
      <c r="B1" s="141" t="s">
        <v>0</v>
      </c>
    </row>
    <row r="2" spans="1:2">
      <c r="A2" s="5">
        <v>1</v>
      </c>
      <c r="B2" s="142" t="s">
        <v>1</v>
      </c>
    </row>
    <row r="3" spans="1:2">
      <c r="A3" s="5">
        <v>2</v>
      </c>
      <c r="B3" s="142" t="s">
        <v>2</v>
      </c>
    </row>
    <row r="4" spans="1:2">
      <c r="A4" s="5">
        <v>3</v>
      </c>
      <c r="B4" s="142" t="s">
        <v>3</v>
      </c>
    </row>
    <row r="5" spans="1:2">
      <c r="A5" s="5">
        <v>4</v>
      </c>
      <c r="B5" s="142" t="s">
        <v>4</v>
      </c>
    </row>
    <row r="6" spans="1:2">
      <c r="A6" s="5">
        <v>5</v>
      </c>
      <c r="B6" s="142" t="s">
        <v>5</v>
      </c>
    </row>
    <row r="7" spans="1:2">
      <c r="A7" s="5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8.95" customHeight="1">
      <c r="A9" s="140"/>
      <c r="B9" s="145" t="s">
        <v>8</v>
      </c>
    </row>
    <row r="10" spans="1:2" ht="15.95" customHeight="1">
      <c r="A10" s="5">
        <v>1</v>
      </c>
      <c r="B10" s="146" t="s">
        <v>9</v>
      </c>
    </row>
    <row r="11" spans="1:2">
      <c r="A11" s="5">
        <v>2</v>
      </c>
      <c r="B11" s="142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2" t="s">
        <v>17</v>
      </c>
    </row>
    <row r="19" spans="1:2">
      <c r="A19" s="5"/>
      <c r="B19" s="142"/>
    </row>
    <row r="20" spans="1:2" ht="20.25">
      <c r="A20" s="140"/>
      <c r="B20" s="141" t="s">
        <v>18</v>
      </c>
    </row>
    <row r="21" spans="1:2">
      <c r="A21" s="5">
        <v>1</v>
      </c>
      <c r="B21" s="142" t="s">
        <v>19</v>
      </c>
    </row>
    <row r="22" spans="1:2">
      <c r="A22" s="5">
        <v>2</v>
      </c>
      <c r="B22" s="142" t="s">
        <v>20</v>
      </c>
    </row>
    <row r="23" spans="1:2">
      <c r="A23" s="5">
        <v>3</v>
      </c>
      <c r="B23" s="142" t="s">
        <v>21</v>
      </c>
    </row>
    <row r="24" spans="1:2">
      <c r="A24" s="5">
        <v>4</v>
      </c>
      <c r="B24" s="142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2" t="s">
        <v>25</v>
      </c>
    </row>
    <row r="28" spans="1:2">
      <c r="A28" s="5"/>
      <c r="B28" s="142"/>
    </row>
    <row r="29" spans="1:2" ht="20.25">
      <c r="A29" s="140"/>
      <c r="B29" s="141" t="s">
        <v>26</v>
      </c>
    </row>
    <row r="30" spans="1:2">
      <c r="A30" s="5">
        <v>1</v>
      </c>
      <c r="B30" s="142" t="s">
        <v>27</v>
      </c>
    </row>
    <row r="31" spans="1:2">
      <c r="A31" s="5">
        <v>2</v>
      </c>
      <c r="B31" s="142" t="s">
        <v>28</v>
      </c>
    </row>
    <row r="32" spans="1:2">
      <c r="A32" s="5">
        <v>3</v>
      </c>
      <c r="B32" s="142" t="s">
        <v>29</v>
      </c>
    </row>
    <row r="33" spans="1:2" ht="28.5">
      <c r="A33" s="5">
        <v>4</v>
      </c>
      <c r="B33" s="142" t="s">
        <v>30</v>
      </c>
    </row>
    <row r="34" spans="1:2">
      <c r="A34" s="5">
        <v>5</v>
      </c>
      <c r="B34" s="142" t="s">
        <v>31</v>
      </c>
    </row>
    <row r="35" spans="1:2">
      <c r="A35" s="5">
        <v>6</v>
      </c>
      <c r="B35" s="142" t="s">
        <v>32</v>
      </c>
    </row>
    <row r="36" spans="1:2">
      <c r="A36" s="5">
        <v>7</v>
      </c>
      <c r="B36" s="142" t="s">
        <v>33</v>
      </c>
    </row>
    <row r="37" spans="1:2">
      <c r="A37" s="5"/>
      <c r="B37" s="142"/>
    </row>
    <row r="39" spans="1:2">
      <c r="A39" s="148" t="s">
        <v>34</v>
      </c>
      <c r="B39" s="149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3" t="s">
        <v>272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s="1" customFormat="1" ht="16.5">
      <c r="A2" s="344" t="s">
        <v>243</v>
      </c>
      <c r="B2" s="345" t="s">
        <v>248</v>
      </c>
      <c r="C2" s="345" t="s">
        <v>244</v>
      </c>
      <c r="D2" s="345" t="s">
        <v>245</v>
      </c>
      <c r="E2" s="345" t="s">
        <v>246</v>
      </c>
      <c r="F2" s="345" t="s">
        <v>247</v>
      </c>
      <c r="G2" s="344" t="s">
        <v>273</v>
      </c>
      <c r="H2" s="344"/>
      <c r="I2" s="344" t="s">
        <v>274</v>
      </c>
      <c r="J2" s="344"/>
      <c r="K2" s="350" t="s">
        <v>275</v>
      </c>
      <c r="L2" s="352" t="s">
        <v>276</v>
      </c>
      <c r="M2" s="354" t="s">
        <v>277</v>
      </c>
    </row>
    <row r="3" spans="1:13" s="1" customFormat="1" ht="16.5">
      <c r="A3" s="344"/>
      <c r="B3" s="346"/>
      <c r="C3" s="346"/>
      <c r="D3" s="346"/>
      <c r="E3" s="346"/>
      <c r="F3" s="346"/>
      <c r="G3" s="3" t="s">
        <v>278</v>
      </c>
      <c r="H3" s="3" t="s">
        <v>279</v>
      </c>
      <c r="I3" s="3" t="s">
        <v>278</v>
      </c>
      <c r="J3" s="3" t="s">
        <v>279</v>
      </c>
      <c r="K3" s="351"/>
      <c r="L3" s="353"/>
      <c r="M3" s="355"/>
    </row>
    <row r="4" spans="1:13" ht="31.5">
      <c r="A4" s="5">
        <v>1</v>
      </c>
      <c r="B4" s="151" t="s">
        <v>261</v>
      </c>
      <c r="C4" s="6">
        <v>11</v>
      </c>
      <c r="D4" s="6" t="s">
        <v>259</v>
      </c>
      <c r="E4" s="150" t="s">
        <v>260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280</v>
      </c>
      <c r="M4" s="6" t="s">
        <v>262</v>
      </c>
    </row>
    <row r="5" spans="1:13" ht="21">
      <c r="A5" s="5">
        <v>2</v>
      </c>
      <c r="B5" s="153" t="s">
        <v>261</v>
      </c>
      <c r="C5" s="6">
        <v>16</v>
      </c>
      <c r="D5" s="6" t="s">
        <v>259</v>
      </c>
      <c r="E5" s="152" t="s">
        <v>263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280</v>
      </c>
      <c r="M5" s="6" t="s">
        <v>262</v>
      </c>
    </row>
    <row r="6" spans="1:13" ht="21">
      <c r="A6" s="5">
        <v>3</v>
      </c>
      <c r="B6" s="151" t="s">
        <v>261</v>
      </c>
      <c r="C6" s="6">
        <v>20</v>
      </c>
      <c r="D6" s="6" t="s">
        <v>259</v>
      </c>
      <c r="E6" s="150" t="s">
        <v>264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280</v>
      </c>
      <c r="M6" s="6" t="s">
        <v>262</v>
      </c>
    </row>
    <row r="7" spans="1:13">
      <c r="A7" s="5">
        <v>4</v>
      </c>
      <c r="B7" s="153" t="s">
        <v>261</v>
      </c>
      <c r="C7" s="6">
        <v>111</v>
      </c>
      <c r="D7" s="6" t="s">
        <v>265</v>
      </c>
      <c r="E7" s="152" t="s">
        <v>266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280</v>
      </c>
      <c r="M7" s="6" t="s">
        <v>262</v>
      </c>
    </row>
    <row r="8" spans="1:13">
      <c r="A8" s="5">
        <v>5</v>
      </c>
      <c r="B8" s="151" t="s">
        <v>261</v>
      </c>
      <c r="C8" s="6">
        <v>130</v>
      </c>
      <c r="D8" s="6" t="s">
        <v>265</v>
      </c>
      <c r="E8" s="150" t="s">
        <v>267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280</v>
      </c>
      <c r="M8" s="5" t="s">
        <v>262</v>
      </c>
    </row>
    <row r="9" spans="1:13" ht="21">
      <c r="A9" s="5">
        <v>6</v>
      </c>
      <c r="B9" s="153" t="s">
        <v>261</v>
      </c>
      <c r="C9" s="6">
        <v>120</v>
      </c>
      <c r="D9" s="6" t="s">
        <v>265</v>
      </c>
      <c r="E9" s="154" t="s">
        <v>268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280</v>
      </c>
      <c r="M9" s="5" t="s">
        <v>262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34" t="s">
        <v>269</v>
      </c>
      <c r="B12" s="340"/>
      <c r="C12" s="340"/>
      <c r="D12" s="340"/>
      <c r="E12" s="336"/>
      <c r="F12" s="337"/>
      <c r="G12" s="339"/>
      <c r="H12" s="334" t="s">
        <v>281</v>
      </c>
      <c r="I12" s="340"/>
      <c r="J12" s="340"/>
      <c r="K12" s="336"/>
      <c r="L12" s="347"/>
      <c r="M12" s="348"/>
    </row>
    <row r="13" spans="1:13" ht="16.5">
      <c r="A13" s="349" t="s">
        <v>282</v>
      </c>
      <c r="B13" s="349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3" t="s">
        <v>283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</row>
    <row r="2" spans="1:23" s="1" customFormat="1" ht="15.95" customHeight="1">
      <c r="A2" s="345" t="s">
        <v>284</v>
      </c>
      <c r="B2" s="345" t="s">
        <v>248</v>
      </c>
      <c r="C2" s="345" t="s">
        <v>244</v>
      </c>
      <c r="D2" s="345" t="s">
        <v>245</v>
      </c>
      <c r="E2" s="345" t="s">
        <v>246</v>
      </c>
      <c r="F2" s="345" t="s">
        <v>247</v>
      </c>
      <c r="G2" s="356" t="s">
        <v>285</v>
      </c>
      <c r="H2" s="357"/>
      <c r="I2" s="358"/>
      <c r="J2" s="356" t="s">
        <v>286</v>
      </c>
      <c r="K2" s="357"/>
      <c r="L2" s="358"/>
      <c r="M2" s="356" t="s">
        <v>287</v>
      </c>
      <c r="N2" s="357"/>
      <c r="O2" s="358"/>
      <c r="P2" s="356" t="s">
        <v>288</v>
      </c>
      <c r="Q2" s="357"/>
      <c r="R2" s="358"/>
      <c r="S2" s="357" t="s">
        <v>289</v>
      </c>
      <c r="T2" s="357"/>
      <c r="U2" s="358"/>
      <c r="V2" s="367" t="s">
        <v>290</v>
      </c>
      <c r="W2" s="367" t="s">
        <v>257</v>
      </c>
    </row>
    <row r="3" spans="1:23" s="1" customFormat="1" ht="16.5">
      <c r="A3" s="346"/>
      <c r="B3" s="364"/>
      <c r="C3" s="364"/>
      <c r="D3" s="364"/>
      <c r="E3" s="364"/>
      <c r="F3" s="364"/>
      <c r="G3" s="3" t="s">
        <v>291</v>
      </c>
      <c r="H3" s="3" t="s">
        <v>68</v>
      </c>
      <c r="I3" s="3" t="s">
        <v>248</v>
      </c>
      <c r="J3" s="3" t="s">
        <v>291</v>
      </c>
      <c r="K3" s="3" t="s">
        <v>68</v>
      </c>
      <c r="L3" s="3" t="s">
        <v>248</v>
      </c>
      <c r="M3" s="3" t="s">
        <v>291</v>
      </c>
      <c r="N3" s="3" t="s">
        <v>68</v>
      </c>
      <c r="O3" s="3" t="s">
        <v>248</v>
      </c>
      <c r="P3" s="3" t="s">
        <v>291</v>
      </c>
      <c r="Q3" s="3" t="s">
        <v>68</v>
      </c>
      <c r="R3" s="3" t="s">
        <v>248</v>
      </c>
      <c r="S3" s="3" t="s">
        <v>291</v>
      </c>
      <c r="T3" s="3" t="s">
        <v>68</v>
      </c>
      <c r="U3" s="3" t="s">
        <v>248</v>
      </c>
      <c r="V3" s="368"/>
      <c r="W3" s="368"/>
    </row>
    <row r="4" spans="1:23" ht="31.5">
      <c r="A4" s="359" t="s">
        <v>292</v>
      </c>
      <c r="B4" s="365" t="s">
        <v>261</v>
      </c>
      <c r="C4" s="6">
        <v>11</v>
      </c>
      <c r="D4" s="6" t="s">
        <v>259</v>
      </c>
      <c r="E4" s="150" t="s">
        <v>260</v>
      </c>
      <c r="F4" s="362" t="s">
        <v>63</v>
      </c>
      <c r="G4" s="155" t="s">
        <v>293</v>
      </c>
      <c r="H4" s="155" t="s">
        <v>294</v>
      </c>
      <c r="I4" s="155" t="s">
        <v>295</v>
      </c>
      <c r="J4" s="155" t="s">
        <v>296</v>
      </c>
      <c r="K4" s="6" t="s">
        <v>297</v>
      </c>
      <c r="L4" s="155" t="s">
        <v>298</v>
      </c>
      <c r="M4" s="155" t="s">
        <v>299</v>
      </c>
      <c r="N4" s="155" t="s">
        <v>300</v>
      </c>
      <c r="O4" s="155" t="s">
        <v>301</v>
      </c>
      <c r="P4" s="6"/>
      <c r="Q4" s="6"/>
      <c r="R4" s="6"/>
      <c r="S4" s="6"/>
      <c r="T4" s="6"/>
      <c r="U4" s="6"/>
      <c r="V4" s="6"/>
      <c r="W4" s="6"/>
    </row>
    <row r="5" spans="1:23" ht="21">
      <c r="A5" s="360"/>
      <c r="B5" s="366"/>
      <c r="C5" s="6">
        <v>16</v>
      </c>
      <c r="D5" s="6" t="s">
        <v>259</v>
      </c>
      <c r="E5" s="152" t="s">
        <v>263</v>
      </c>
      <c r="F5" s="366"/>
      <c r="G5" s="356" t="s">
        <v>302</v>
      </c>
      <c r="H5" s="357"/>
      <c r="I5" s="358"/>
      <c r="J5" s="356" t="s">
        <v>303</v>
      </c>
      <c r="K5" s="357"/>
      <c r="L5" s="358"/>
      <c r="M5" s="356" t="s">
        <v>304</v>
      </c>
      <c r="N5" s="357"/>
      <c r="O5" s="358"/>
      <c r="P5" s="356" t="s">
        <v>305</v>
      </c>
      <c r="Q5" s="357"/>
      <c r="R5" s="358"/>
      <c r="S5" s="357" t="s">
        <v>306</v>
      </c>
      <c r="T5" s="357"/>
      <c r="U5" s="358"/>
      <c r="V5" s="6"/>
      <c r="W5" s="6"/>
    </row>
    <row r="6" spans="1:23" ht="21">
      <c r="A6" s="360"/>
      <c r="B6" s="366"/>
      <c r="C6" s="6">
        <v>20</v>
      </c>
      <c r="D6" s="6" t="s">
        <v>259</v>
      </c>
      <c r="E6" s="150" t="s">
        <v>264</v>
      </c>
      <c r="F6" s="366"/>
      <c r="G6" s="3" t="s">
        <v>291</v>
      </c>
      <c r="H6" s="3" t="s">
        <v>68</v>
      </c>
      <c r="I6" s="3" t="s">
        <v>248</v>
      </c>
      <c r="J6" s="3" t="s">
        <v>291</v>
      </c>
      <c r="K6" s="3" t="s">
        <v>68</v>
      </c>
      <c r="L6" s="3" t="s">
        <v>248</v>
      </c>
      <c r="M6" s="3" t="s">
        <v>291</v>
      </c>
      <c r="N6" s="3" t="s">
        <v>68</v>
      </c>
      <c r="O6" s="3" t="s">
        <v>248</v>
      </c>
      <c r="P6" s="3" t="s">
        <v>291</v>
      </c>
      <c r="Q6" s="3" t="s">
        <v>68</v>
      </c>
      <c r="R6" s="3" t="s">
        <v>248</v>
      </c>
      <c r="S6" s="3" t="s">
        <v>291</v>
      </c>
      <c r="T6" s="3" t="s">
        <v>68</v>
      </c>
      <c r="U6" s="3" t="s">
        <v>248</v>
      </c>
      <c r="V6" s="6"/>
      <c r="W6" s="6"/>
    </row>
    <row r="7" spans="1:23">
      <c r="A7" s="361"/>
      <c r="B7" s="363"/>
      <c r="C7" s="6">
        <v>111</v>
      </c>
      <c r="D7" s="6" t="s">
        <v>265</v>
      </c>
      <c r="E7" s="152" t="s">
        <v>266</v>
      </c>
      <c r="F7" s="363"/>
      <c r="G7" s="6" t="s">
        <v>307</v>
      </c>
      <c r="H7" s="6" t="s">
        <v>308</v>
      </c>
      <c r="I7" s="6" t="s">
        <v>309</v>
      </c>
      <c r="J7" s="6" t="s">
        <v>310</v>
      </c>
      <c r="K7" s="6" t="s">
        <v>311</v>
      </c>
      <c r="L7" s="6" t="s">
        <v>309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2" t="s">
        <v>312</v>
      </c>
      <c r="B8" s="365" t="s">
        <v>261</v>
      </c>
      <c r="C8" s="6">
        <v>130</v>
      </c>
      <c r="D8" s="6" t="s">
        <v>265</v>
      </c>
      <c r="E8" s="150" t="s">
        <v>267</v>
      </c>
      <c r="F8" s="362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363"/>
      <c r="B9" s="363"/>
      <c r="C9" s="6">
        <v>120</v>
      </c>
      <c r="D9" s="6" t="s">
        <v>265</v>
      </c>
      <c r="E9" s="154" t="s">
        <v>268</v>
      </c>
      <c r="F9" s="36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2" t="s">
        <v>313</v>
      </c>
      <c r="B10" s="362"/>
      <c r="C10" s="362"/>
      <c r="D10" s="362"/>
      <c r="E10" s="362"/>
      <c r="F10" s="36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3"/>
      <c r="B11" s="363"/>
      <c r="C11" s="363"/>
      <c r="D11" s="363"/>
      <c r="E11" s="363"/>
      <c r="F11" s="36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2" t="s">
        <v>314</v>
      </c>
      <c r="B12" s="362"/>
      <c r="C12" s="362"/>
      <c r="D12" s="362"/>
      <c r="E12" s="362"/>
      <c r="F12" s="36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3"/>
      <c r="B13" s="363"/>
      <c r="C13" s="363"/>
      <c r="D13" s="363"/>
      <c r="E13" s="363"/>
      <c r="F13" s="36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2" t="s">
        <v>315</v>
      </c>
      <c r="B14" s="362"/>
      <c r="C14" s="362"/>
      <c r="D14" s="362"/>
      <c r="E14" s="362"/>
      <c r="F14" s="36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3"/>
      <c r="B15" s="363"/>
      <c r="C15" s="363"/>
      <c r="D15" s="363"/>
      <c r="E15" s="363"/>
      <c r="F15" s="36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34" t="s">
        <v>269</v>
      </c>
      <c r="B17" s="340"/>
      <c r="C17" s="340"/>
      <c r="D17" s="340"/>
      <c r="E17" s="336"/>
      <c r="F17" s="337"/>
      <c r="G17" s="339"/>
      <c r="H17" s="14"/>
      <c r="I17" s="14"/>
      <c r="J17" s="334" t="s">
        <v>281</v>
      </c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36"/>
      <c r="V17" s="8"/>
      <c r="W17" s="9"/>
    </row>
    <row r="18" spans="1:23" ht="16.5">
      <c r="A18" s="341" t="s">
        <v>316</v>
      </c>
      <c r="B18" s="341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</row>
  </sheetData>
  <mergeCells count="47"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3" t="s">
        <v>317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" customFormat="1" ht="16.5">
      <c r="A2" s="10" t="s">
        <v>318</v>
      </c>
      <c r="B2" s="11" t="s">
        <v>244</v>
      </c>
      <c r="C2" s="11" t="s">
        <v>245</v>
      </c>
      <c r="D2" s="11" t="s">
        <v>246</v>
      </c>
      <c r="E2" s="11" t="s">
        <v>247</v>
      </c>
      <c r="F2" s="11" t="s">
        <v>248</v>
      </c>
      <c r="G2" s="10" t="s">
        <v>319</v>
      </c>
      <c r="H2" s="10" t="s">
        <v>320</v>
      </c>
      <c r="I2" s="10" t="s">
        <v>321</v>
      </c>
      <c r="J2" s="10" t="s">
        <v>320</v>
      </c>
      <c r="K2" s="10" t="s">
        <v>322</v>
      </c>
      <c r="L2" s="10" t="s">
        <v>320</v>
      </c>
      <c r="M2" s="11" t="s">
        <v>290</v>
      </c>
      <c r="N2" s="11" t="s">
        <v>257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318</v>
      </c>
      <c r="B4" s="13" t="s">
        <v>323</v>
      </c>
      <c r="C4" s="13" t="s">
        <v>291</v>
      </c>
      <c r="D4" s="13" t="s">
        <v>246</v>
      </c>
      <c r="E4" s="11" t="s">
        <v>247</v>
      </c>
      <c r="F4" s="11" t="s">
        <v>248</v>
      </c>
      <c r="G4" s="10" t="s">
        <v>319</v>
      </c>
      <c r="H4" s="10" t="s">
        <v>320</v>
      </c>
      <c r="I4" s="10" t="s">
        <v>321</v>
      </c>
      <c r="J4" s="10" t="s">
        <v>320</v>
      </c>
      <c r="K4" s="10" t="s">
        <v>322</v>
      </c>
      <c r="L4" s="10" t="s">
        <v>320</v>
      </c>
      <c r="M4" s="11" t="s">
        <v>290</v>
      </c>
      <c r="N4" s="11" t="s">
        <v>257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4" t="s">
        <v>324</v>
      </c>
      <c r="B11" s="340"/>
      <c r="C11" s="340"/>
      <c r="D11" s="336"/>
      <c r="E11" s="337"/>
      <c r="F11" s="338"/>
      <c r="G11" s="339"/>
      <c r="H11" s="14"/>
      <c r="I11" s="334" t="s">
        <v>325</v>
      </c>
      <c r="J11" s="340"/>
      <c r="K11" s="340"/>
      <c r="L11" s="8"/>
      <c r="M11" s="8"/>
      <c r="N11" s="9"/>
    </row>
    <row r="12" spans="1:14" ht="16.5">
      <c r="A12" s="341" t="s">
        <v>326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33" t="s">
        <v>327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2" s="1" customFormat="1" ht="16.5">
      <c r="A2" s="3" t="s">
        <v>284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290</v>
      </c>
      <c r="L2" s="4" t="s">
        <v>257</v>
      </c>
    </row>
    <row r="3" spans="1:12" ht="31.5">
      <c r="A3" s="5" t="s">
        <v>292</v>
      </c>
      <c r="B3" s="5" t="s">
        <v>261</v>
      </c>
      <c r="C3" s="6">
        <v>11</v>
      </c>
      <c r="D3" s="6" t="s">
        <v>259</v>
      </c>
      <c r="E3" s="150" t="s">
        <v>260</v>
      </c>
      <c r="F3" s="6" t="s">
        <v>63</v>
      </c>
      <c r="G3" s="155" t="s">
        <v>332</v>
      </c>
      <c r="H3" s="155" t="s">
        <v>333</v>
      </c>
      <c r="I3" s="6"/>
      <c r="J3" s="6"/>
      <c r="K3" s="6"/>
      <c r="L3" s="6" t="s">
        <v>262</v>
      </c>
    </row>
    <row r="4" spans="1:12" ht="21">
      <c r="A4" s="5" t="s">
        <v>312</v>
      </c>
      <c r="B4" s="5" t="s">
        <v>261</v>
      </c>
      <c r="C4" s="6">
        <v>16</v>
      </c>
      <c r="D4" s="6" t="s">
        <v>259</v>
      </c>
      <c r="E4" s="152" t="s">
        <v>263</v>
      </c>
      <c r="F4" s="6" t="s">
        <v>63</v>
      </c>
      <c r="G4" s="155" t="s">
        <v>332</v>
      </c>
      <c r="H4" s="155" t="s">
        <v>333</v>
      </c>
      <c r="I4" s="6"/>
      <c r="J4" s="6"/>
      <c r="K4" s="6"/>
      <c r="L4" s="6" t="s">
        <v>262</v>
      </c>
    </row>
    <row r="5" spans="1:12" ht="21">
      <c r="A5" s="5" t="s">
        <v>313</v>
      </c>
      <c r="B5" s="5" t="s">
        <v>261</v>
      </c>
      <c r="C5" s="6">
        <v>20</v>
      </c>
      <c r="D5" s="6" t="s">
        <v>259</v>
      </c>
      <c r="E5" s="150" t="s">
        <v>264</v>
      </c>
      <c r="F5" s="6" t="s">
        <v>63</v>
      </c>
      <c r="G5" s="155" t="s">
        <v>332</v>
      </c>
      <c r="H5" s="155" t="s">
        <v>333</v>
      </c>
      <c r="I5" s="6"/>
      <c r="J5" s="6"/>
      <c r="K5" s="6"/>
      <c r="L5" s="6" t="s">
        <v>262</v>
      </c>
    </row>
    <row r="6" spans="1:12" ht="31.5">
      <c r="A6" s="5" t="s">
        <v>314</v>
      </c>
      <c r="B6" s="5" t="s">
        <v>261</v>
      </c>
      <c r="C6" s="6">
        <v>24.6666666666667</v>
      </c>
      <c r="D6" s="6" t="s">
        <v>259</v>
      </c>
      <c r="E6" s="150" t="s">
        <v>334</v>
      </c>
      <c r="F6" s="6" t="s">
        <v>63</v>
      </c>
      <c r="G6" s="155" t="s">
        <v>332</v>
      </c>
      <c r="H6" s="155" t="s">
        <v>333</v>
      </c>
      <c r="I6" s="6"/>
      <c r="J6" s="6"/>
      <c r="K6" s="6"/>
      <c r="L6" s="6" t="s">
        <v>262</v>
      </c>
    </row>
    <row r="7" spans="1:12" ht="21">
      <c r="A7" s="5" t="s">
        <v>315</v>
      </c>
      <c r="B7" s="5" t="s">
        <v>261</v>
      </c>
      <c r="C7" s="6">
        <v>29.1666666666667</v>
      </c>
      <c r="D7" s="6" t="s">
        <v>259</v>
      </c>
      <c r="E7" s="152" t="s">
        <v>335</v>
      </c>
      <c r="F7" s="6" t="s">
        <v>63</v>
      </c>
      <c r="G7" s="155" t="s">
        <v>332</v>
      </c>
      <c r="H7" s="155" t="s">
        <v>333</v>
      </c>
      <c r="I7" s="5"/>
      <c r="J7" s="5"/>
      <c r="K7" s="5"/>
      <c r="L7" s="5" t="s">
        <v>262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4" t="s">
        <v>269</v>
      </c>
      <c r="B11" s="340"/>
      <c r="C11" s="340"/>
      <c r="D11" s="340"/>
      <c r="E11" s="336"/>
      <c r="F11" s="337"/>
      <c r="G11" s="339"/>
      <c r="H11" s="334" t="s">
        <v>281</v>
      </c>
      <c r="I11" s="340"/>
      <c r="J11" s="340"/>
      <c r="K11" s="8"/>
      <c r="L11" s="9"/>
    </row>
    <row r="12" spans="1:12" ht="16.5">
      <c r="A12" s="341" t="s">
        <v>336</v>
      </c>
      <c r="B12" s="341"/>
      <c r="C12" s="343"/>
      <c r="D12" s="343"/>
      <c r="E12" s="343"/>
      <c r="F12" s="343"/>
      <c r="G12" s="343"/>
      <c r="H12" s="343"/>
      <c r="I12" s="343"/>
      <c r="J12" s="343"/>
      <c r="K12" s="343"/>
      <c r="L12" s="343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3" t="s">
        <v>337</v>
      </c>
      <c r="B1" s="333"/>
      <c r="C1" s="333"/>
      <c r="D1" s="333"/>
      <c r="E1" s="333"/>
      <c r="F1" s="333"/>
      <c r="G1" s="333"/>
      <c r="H1" s="333"/>
      <c r="I1" s="333"/>
    </row>
    <row r="2" spans="1:9" s="1" customFormat="1" ht="16.5">
      <c r="A2" s="344" t="s">
        <v>243</v>
      </c>
      <c r="B2" s="345" t="s">
        <v>248</v>
      </c>
      <c r="C2" s="345" t="s">
        <v>291</v>
      </c>
      <c r="D2" s="345" t="s">
        <v>246</v>
      </c>
      <c r="E2" s="345" t="s">
        <v>247</v>
      </c>
      <c r="F2" s="3" t="s">
        <v>338</v>
      </c>
      <c r="G2" s="3" t="s">
        <v>274</v>
      </c>
      <c r="H2" s="350" t="s">
        <v>275</v>
      </c>
      <c r="I2" s="354" t="s">
        <v>277</v>
      </c>
    </row>
    <row r="3" spans="1:9" s="1" customFormat="1" ht="16.5">
      <c r="A3" s="344"/>
      <c r="B3" s="346"/>
      <c r="C3" s="346"/>
      <c r="D3" s="346"/>
      <c r="E3" s="346"/>
      <c r="F3" s="3" t="s">
        <v>339</v>
      </c>
      <c r="G3" s="3" t="s">
        <v>278</v>
      </c>
      <c r="H3" s="351"/>
      <c r="I3" s="355"/>
    </row>
    <row r="4" spans="1:9">
      <c r="A4" s="5"/>
      <c r="B4" s="156" t="s">
        <v>340</v>
      </c>
      <c r="C4" s="6" t="s">
        <v>296</v>
      </c>
      <c r="D4" s="155" t="s">
        <v>341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262</v>
      </c>
    </row>
    <row r="5" spans="1:9">
      <c r="A5" s="5"/>
      <c r="B5" s="156" t="s">
        <v>298</v>
      </c>
      <c r="C5" s="6" t="s">
        <v>342</v>
      </c>
      <c r="D5" s="155" t="s">
        <v>343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262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4" t="s">
        <v>269</v>
      </c>
      <c r="B12" s="335"/>
      <c r="C12" s="335"/>
      <c r="D12" s="336"/>
      <c r="E12" s="7"/>
      <c r="F12" s="334" t="s">
        <v>281</v>
      </c>
      <c r="G12" s="340"/>
      <c r="H12" s="336"/>
      <c r="I12" s="9"/>
    </row>
    <row r="13" spans="1:9" ht="16.5">
      <c r="A13" s="341" t="s">
        <v>344</v>
      </c>
      <c r="B13" s="341"/>
      <c r="C13" s="343"/>
      <c r="D13" s="343"/>
      <c r="E13" s="343"/>
      <c r="F13" s="343"/>
      <c r="G13" s="343"/>
      <c r="H13" s="343"/>
      <c r="I13" s="3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7.95" customHeight="1">
      <c r="B3" s="126"/>
      <c r="C3" s="127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7.95" customHeight="1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7.95" customHeight="1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E34" sqref="E34:K34"/>
    </sheetView>
  </sheetViews>
  <sheetFormatPr defaultColWidth="10.375" defaultRowHeight="16.5" customHeight="1"/>
  <cols>
    <col min="1" max="1" width="11.125" style="34" customWidth="1"/>
    <col min="2" max="9" width="10.375" style="34"/>
    <col min="10" max="10" width="8.875" style="34" customWidth="1"/>
    <col min="11" max="11" width="12" style="34" customWidth="1"/>
    <col min="12" max="16384" width="10.375" style="34"/>
  </cols>
  <sheetData>
    <row r="1" spans="1:11" ht="20.25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4.25">
      <c r="A2" s="67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68" t="s">
        <v>57</v>
      </c>
      <c r="I2" s="168" t="s">
        <v>58</v>
      </c>
      <c r="J2" s="168"/>
      <c r="K2" s="169"/>
    </row>
    <row r="3" spans="1:11" ht="14.25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spans="1:11" ht="14.25">
      <c r="A4" s="71" t="s">
        <v>62</v>
      </c>
      <c r="B4" s="176" t="s">
        <v>63</v>
      </c>
      <c r="C4" s="177"/>
      <c r="D4" s="178" t="s">
        <v>64</v>
      </c>
      <c r="E4" s="179"/>
      <c r="F4" s="180">
        <v>45112</v>
      </c>
      <c r="G4" s="181"/>
      <c r="H4" s="178" t="s">
        <v>65</v>
      </c>
      <c r="I4" s="179"/>
      <c r="J4" s="72" t="s">
        <v>66</v>
      </c>
      <c r="K4" s="73" t="s">
        <v>67</v>
      </c>
    </row>
    <row r="5" spans="1:11" ht="14.25">
      <c r="A5" s="74" t="s">
        <v>68</v>
      </c>
      <c r="B5" s="176" t="s">
        <v>69</v>
      </c>
      <c r="C5" s="177"/>
      <c r="D5" s="178" t="s">
        <v>70</v>
      </c>
      <c r="E5" s="179"/>
      <c r="F5" s="180">
        <v>45078</v>
      </c>
      <c r="G5" s="181"/>
      <c r="H5" s="178" t="s">
        <v>71</v>
      </c>
      <c r="I5" s="179"/>
      <c r="J5" s="72" t="s">
        <v>66</v>
      </c>
      <c r="K5" s="73" t="s">
        <v>67</v>
      </c>
    </row>
    <row r="6" spans="1:11" ht="14.25">
      <c r="A6" s="71" t="s">
        <v>72</v>
      </c>
      <c r="B6" s="75">
        <v>3</v>
      </c>
      <c r="C6" s="76">
        <v>6</v>
      </c>
      <c r="D6" s="74" t="s">
        <v>73</v>
      </c>
      <c r="E6" s="77"/>
      <c r="F6" s="180">
        <v>45107</v>
      </c>
      <c r="G6" s="181"/>
      <c r="H6" s="178" t="s">
        <v>74</v>
      </c>
      <c r="I6" s="179"/>
      <c r="J6" s="72" t="s">
        <v>66</v>
      </c>
      <c r="K6" s="73" t="s">
        <v>67</v>
      </c>
    </row>
    <row r="7" spans="1:11" ht="14.25">
      <c r="A7" s="71" t="s">
        <v>75</v>
      </c>
      <c r="B7" s="182">
        <v>3000</v>
      </c>
      <c r="C7" s="183"/>
      <c r="D7" s="74" t="s">
        <v>76</v>
      </c>
      <c r="E7" s="79"/>
      <c r="F7" s="180">
        <v>45107</v>
      </c>
      <c r="G7" s="181"/>
      <c r="H7" s="178" t="s">
        <v>77</v>
      </c>
      <c r="I7" s="179"/>
      <c r="J7" s="72" t="s">
        <v>66</v>
      </c>
      <c r="K7" s="73" t="s">
        <v>67</v>
      </c>
    </row>
    <row r="8" spans="1:11" ht="14.25">
      <c r="A8" s="81" t="s">
        <v>78</v>
      </c>
      <c r="B8" s="184"/>
      <c r="C8" s="185"/>
      <c r="D8" s="186" t="s">
        <v>79</v>
      </c>
      <c r="E8" s="187"/>
      <c r="F8" s="188">
        <v>45112</v>
      </c>
      <c r="G8" s="189"/>
      <c r="H8" s="186" t="s">
        <v>80</v>
      </c>
      <c r="I8" s="187"/>
      <c r="J8" s="88" t="s">
        <v>66</v>
      </c>
      <c r="K8" s="95" t="s">
        <v>67</v>
      </c>
    </row>
    <row r="9" spans="1:11" ht="14.25">
      <c r="A9" s="190" t="s">
        <v>81</v>
      </c>
      <c r="B9" s="191"/>
      <c r="C9" s="191"/>
      <c r="D9" s="191"/>
      <c r="E9" s="191"/>
      <c r="F9" s="191"/>
      <c r="G9" s="191"/>
      <c r="H9" s="191"/>
      <c r="I9" s="191"/>
      <c r="J9" s="191"/>
      <c r="K9" s="192"/>
    </row>
    <row r="10" spans="1:11" ht="14.25">
      <c r="A10" s="193" t="s">
        <v>82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4.25">
      <c r="A11" s="104" t="s">
        <v>83</v>
      </c>
      <c r="B11" s="105" t="s">
        <v>84</v>
      </c>
      <c r="C11" s="106" t="s">
        <v>85</v>
      </c>
      <c r="D11" s="107"/>
      <c r="E11" s="108" t="s">
        <v>86</v>
      </c>
      <c r="F11" s="105" t="s">
        <v>84</v>
      </c>
      <c r="G11" s="106" t="s">
        <v>85</v>
      </c>
      <c r="H11" s="106" t="s">
        <v>87</v>
      </c>
      <c r="I11" s="108" t="s">
        <v>88</v>
      </c>
      <c r="J11" s="105" t="s">
        <v>84</v>
      </c>
      <c r="K11" s="122" t="s">
        <v>85</v>
      </c>
    </row>
    <row r="12" spans="1:11" ht="14.25">
      <c r="A12" s="74" t="s">
        <v>89</v>
      </c>
      <c r="B12" s="87" t="s">
        <v>84</v>
      </c>
      <c r="C12" s="72" t="s">
        <v>85</v>
      </c>
      <c r="D12" s="79"/>
      <c r="E12" s="77" t="s">
        <v>90</v>
      </c>
      <c r="F12" s="87" t="s">
        <v>84</v>
      </c>
      <c r="G12" s="72" t="s">
        <v>85</v>
      </c>
      <c r="H12" s="72" t="s">
        <v>87</v>
      </c>
      <c r="I12" s="77" t="s">
        <v>91</v>
      </c>
      <c r="J12" s="87" t="s">
        <v>84</v>
      </c>
      <c r="K12" s="73" t="s">
        <v>85</v>
      </c>
    </row>
    <row r="13" spans="1:11" ht="14.25">
      <c r="A13" s="74" t="s">
        <v>92</v>
      </c>
      <c r="B13" s="87" t="s">
        <v>84</v>
      </c>
      <c r="C13" s="72" t="s">
        <v>85</v>
      </c>
      <c r="D13" s="79"/>
      <c r="E13" s="77" t="s">
        <v>93</v>
      </c>
      <c r="F13" s="72" t="s">
        <v>94</v>
      </c>
      <c r="G13" s="72" t="s">
        <v>95</v>
      </c>
      <c r="H13" s="72" t="s">
        <v>87</v>
      </c>
      <c r="I13" s="77" t="s">
        <v>96</v>
      </c>
      <c r="J13" s="87" t="s">
        <v>84</v>
      </c>
      <c r="K13" s="73" t="s">
        <v>85</v>
      </c>
    </row>
    <row r="14" spans="1:11" ht="14.25">
      <c r="A14" s="186" t="s">
        <v>97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96"/>
    </row>
    <row r="15" spans="1:11" ht="14.25">
      <c r="A15" s="193" t="s">
        <v>98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4.25">
      <c r="A16" s="109" t="s">
        <v>99</v>
      </c>
      <c r="B16" s="106" t="s">
        <v>94</v>
      </c>
      <c r="C16" s="106" t="s">
        <v>95</v>
      </c>
      <c r="D16" s="110"/>
      <c r="E16" s="111" t="s">
        <v>100</v>
      </c>
      <c r="F16" s="106" t="s">
        <v>94</v>
      </c>
      <c r="G16" s="106" t="s">
        <v>95</v>
      </c>
      <c r="H16" s="112"/>
      <c r="I16" s="111" t="s">
        <v>101</v>
      </c>
      <c r="J16" s="106" t="s">
        <v>94</v>
      </c>
      <c r="K16" s="122" t="s">
        <v>95</v>
      </c>
    </row>
    <row r="17" spans="1:22" ht="16.5" customHeight="1">
      <c r="A17" s="78" t="s">
        <v>102</v>
      </c>
      <c r="B17" s="72" t="s">
        <v>94</v>
      </c>
      <c r="C17" s="72" t="s">
        <v>95</v>
      </c>
      <c r="D17" s="40"/>
      <c r="E17" s="89" t="s">
        <v>103</v>
      </c>
      <c r="F17" s="72" t="s">
        <v>94</v>
      </c>
      <c r="G17" s="72" t="s">
        <v>95</v>
      </c>
      <c r="H17" s="113"/>
      <c r="I17" s="89" t="s">
        <v>104</v>
      </c>
      <c r="J17" s="72" t="s">
        <v>94</v>
      </c>
      <c r="K17" s="73" t="s">
        <v>95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>
      <c r="A18" s="197" t="s">
        <v>105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9"/>
    </row>
    <row r="19" spans="1:22" ht="18" customHeight="1">
      <c r="A19" s="193" t="s">
        <v>106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>
      <c r="A20" s="200" t="s">
        <v>107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spans="1:22" ht="21.75" customHeight="1">
      <c r="A21" s="114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60" t="s">
        <v>118</v>
      </c>
    </row>
    <row r="22" spans="1:22" ht="16.5" customHeight="1">
      <c r="A22" s="80" t="s">
        <v>119</v>
      </c>
      <c r="B22" s="115"/>
      <c r="C22" s="115"/>
      <c r="D22" s="115">
        <v>1</v>
      </c>
      <c r="E22" s="115">
        <v>1</v>
      </c>
      <c r="F22" s="115">
        <v>1</v>
      </c>
      <c r="G22" s="115">
        <v>1</v>
      </c>
      <c r="H22" s="115">
        <v>1</v>
      </c>
      <c r="I22" s="115">
        <v>1</v>
      </c>
      <c r="J22" s="115"/>
      <c r="K22" s="124"/>
    </row>
    <row r="23" spans="1:22" ht="16.5" customHeight="1">
      <c r="A23" s="80" t="s">
        <v>120</v>
      </c>
      <c r="B23" s="115"/>
      <c r="C23" s="115"/>
      <c r="D23" s="115">
        <v>1</v>
      </c>
      <c r="E23" s="115">
        <v>1</v>
      </c>
      <c r="F23" s="115">
        <v>1</v>
      </c>
      <c r="G23" s="115">
        <v>1</v>
      </c>
      <c r="H23" s="115">
        <v>1</v>
      </c>
      <c r="I23" s="115">
        <v>1</v>
      </c>
      <c r="J23" s="115"/>
      <c r="K23" s="125"/>
    </row>
    <row r="24" spans="1:22" ht="16.5" customHeight="1">
      <c r="A24" s="80" t="s">
        <v>121</v>
      </c>
      <c r="B24" s="115"/>
      <c r="C24" s="115"/>
      <c r="D24" s="115">
        <v>1</v>
      </c>
      <c r="E24" s="115">
        <v>1</v>
      </c>
      <c r="F24" s="115">
        <v>1</v>
      </c>
      <c r="G24" s="115">
        <v>1</v>
      </c>
      <c r="H24" s="115">
        <v>1</v>
      </c>
      <c r="I24" s="115">
        <v>1</v>
      </c>
      <c r="J24" s="115"/>
      <c r="K24" s="125"/>
    </row>
    <row r="25" spans="1:22" ht="16.5" customHeight="1">
      <c r="A25" s="80"/>
      <c r="B25" s="115"/>
      <c r="C25" s="115"/>
      <c r="D25" s="115"/>
      <c r="E25" s="115"/>
      <c r="F25" s="115"/>
      <c r="G25" s="115"/>
      <c r="H25" s="115"/>
      <c r="I25" s="115"/>
      <c r="J25" s="115"/>
      <c r="K25" s="58"/>
    </row>
    <row r="26" spans="1:22" ht="16.5" customHeight="1">
      <c r="A26" s="80"/>
      <c r="B26" s="115"/>
      <c r="C26" s="115"/>
      <c r="D26" s="115"/>
      <c r="E26" s="115"/>
      <c r="F26" s="115"/>
      <c r="G26" s="115"/>
      <c r="H26" s="115"/>
      <c r="I26" s="115"/>
      <c r="J26" s="115"/>
      <c r="K26" s="58"/>
    </row>
    <row r="27" spans="1:22" ht="16.5" customHeight="1">
      <c r="A27" s="80"/>
      <c r="B27" s="115"/>
      <c r="C27" s="115"/>
      <c r="D27" s="115"/>
      <c r="E27" s="115"/>
      <c r="F27" s="115"/>
      <c r="G27" s="115"/>
      <c r="H27" s="115"/>
      <c r="I27" s="115"/>
      <c r="J27" s="115"/>
      <c r="K27" s="58"/>
    </row>
    <row r="28" spans="1:22" ht="16.5" customHeight="1">
      <c r="A28" s="80"/>
      <c r="B28" s="115"/>
      <c r="C28" s="115"/>
      <c r="D28" s="115"/>
      <c r="E28" s="115"/>
      <c r="F28" s="115"/>
      <c r="G28" s="115"/>
      <c r="H28" s="115"/>
      <c r="I28" s="115"/>
      <c r="J28" s="115"/>
      <c r="K28" s="58"/>
    </row>
    <row r="29" spans="1:22" ht="18" customHeight="1">
      <c r="A29" s="203" t="s">
        <v>122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06" t="s">
        <v>123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8.75" customHeight="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8" customHeight="1">
      <c r="A32" s="203" t="s">
        <v>124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4.25">
      <c r="A33" s="212" t="s">
        <v>125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4.25">
      <c r="A34" s="215" t="s">
        <v>126</v>
      </c>
      <c r="B34" s="216"/>
      <c r="C34" s="72" t="s">
        <v>66</v>
      </c>
      <c r="D34" s="72" t="s">
        <v>67</v>
      </c>
      <c r="E34" s="217" t="s">
        <v>365</v>
      </c>
      <c r="F34" s="218"/>
      <c r="G34" s="218"/>
      <c r="H34" s="218"/>
      <c r="I34" s="218"/>
      <c r="J34" s="218"/>
      <c r="K34" s="219"/>
    </row>
    <row r="35" spans="1:11" ht="14.25">
      <c r="A35" s="220" t="s">
        <v>128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ht="14.25">
      <c r="A36" s="221" t="s">
        <v>129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4.25">
      <c r="A37" s="224" t="s">
        <v>130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183"/>
    </row>
    <row r="38" spans="1:11" ht="14.25">
      <c r="A38" s="224" t="s">
        <v>131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183"/>
    </row>
    <row r="39" spans="1:11" ht="14.25">
      <c r="A39" s="224" t="s">
        <v>364</v>
      </c>
      <c r="B39" s="225"/>
      <c r="C39" s="225"/>
      <c r="D39" s="225"/>
      <c r="E39" s="225"/>
      <c r="F39" s="225"/>
      <c r="G39" s="225"/>
      <c r="H39" s="225"/>
      <c r="I39" s="225"/>
      <c r="J39" s="225"/>
      <c r="K39" s="183"/>
    </row>
    <row r="40" spans="1:11" ht="14.2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3"/>
    </row>
    <row r="41" spans="1:11" ht="14.2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3"/>
    </row>
    <row r="42" spans="1:11" ht="14.2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3"/>
    </row>
    <row r="43" spans="1:11" ht="14.25">
      <c r="A43" s="226" t="s">
        <v>132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4.25">
      <c r="A44" s="193" t="s">
        <v>133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4.25">
      <c r="A45" s="109" t="s">
        <v>134</v>
      </c>
      <c r="B45" s="106" t="s">
        <v>94</v>
      </c>
      <c r="C45" s="106" t="s">
        <v>95</v>
      </c>
      <c r="D45" s="106" t="s">
        <v>87</v>
      </c>
      <c r="E45" s="111" t="s">
        <v>135</v>
      </c>
      <c r="F45" s="106" t="s">
        <v>94</v>
      </c>
      <c r="G45" s="106" t="s">
        <v>95</v>
      </c>
      <c r="H45" s="106" t="s">
        <v>87</v>
      </c>
      <c r="I45" s="111" t="s">
        <v>136</v>
      </c>
      <c r="J45" s="106" t="s">
        <v>94</v>
      </c>
      <c r="K45" s="122" t="s">
        <v>95</v>
      </c>
    </row>
    <row r="46" spans="1:11" ht="14.25">
      <c r="A46" s="78" t="s">
        <v>86</v>
      </c>
      <c r="B46" s="72" t="s">
        <v>94</v>
      </c>
      <c r="C46" s="72" t="s">
        <v>95</v>
      </c>
      <c r="D46" s="72" t="s">
        <v>87</v>
      </c>
      <c r="E46" s="89" t="s">
        <v>93</v>
      </c>
      <c r="F46" s="72" t="s">
        <v>94</v>
      </c>
      <c r="G46" s="72" t="s">
        <v>95</v>
      </c>
      <c r="H46" s="72" t="s">
        <v>87</v>
      </c>
      <c r="I46" s="89" t="s">
        <v>104</v>
      </c>
      <c r="J46" s="72" t="s">
        <v>94</v>
      </c>
      <c r="K46" s="73" t="s">
        <v>95</v>
      </c>
    </row>
    <row r="47" spans="1:11" ht="14.25">
      <c r="A47" s="186" t="s">
        <v>97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96"/>
    </row>
    <row r="48" spans="1:11" ht="14.25">
      <c r="A48" s="220" t="s">
        <v>137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</row>
    <row r="49" spans="1:11" ht="14.25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4.25">
      <c r="A50" s="116" t="s">
        <v>138</v>
      </c>
      <c r="B50" s="229" t="s">
        <v>139</v>
      </c>
      <c r="C50" s="229"/>
      <c r="D50" s="117" t="s">
        <v>140</v>
      </c>
      <c r="E50" s="118" t="s">
        <v>141</v>
      </c>
      <c r="F50" s="119" t="s">
        <v>142</v>
      </c>
      <c r="G50" s="120"/>
      <c r="H50" s="230" t="s">
        <v>143</v>
      </c>
      <c r="I50" s="231"/>
      <c r="J50" s="232"/>
      <c r="K50" s="233"/>
    </row>
    <row r="51" spans="1:11" ht="14.25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</row>
    <row r="52" spans="1:11" ht="14.2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4.25">
      <c r="A53" s="116" t="s">
        <v>138</v>
      </c>
      <c r="B53" s="229" t="s">
        <v>139</v>
      </c>
      <c r="C53" s="229"/>
      <c r="D53" s="117" t="s">
        <v>140</v>
      </c>
      <c r="E53" s="121" t="s">
        <v>144</v>
      </c>
      <c r="F53" s="119" t="s">
        <v>145</v>
      </c>
      <c r="G53" s="120">
        <v>45097</v>
      </c>
      <c r="H53" s="230" t="s">
        <v>143</v>
      </c>
      <c r="I53" s="231"/>
      <c r="J53" s="232" t="s">
        <v>146</v>
      </c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M12" sqref="M12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10" width="19.125" style="16" customWidth="1"/>
    <col min="11" max="11" width="18.5" style="16" customWidth="1"/>
    <col min="12" max="12" width="16.625" style="16" customWidth="1"/>
    <col min="13" max="13" width="14.125" style="16" customWidth="1"/>
    <col min="14" max="14" width="16.375" style="16" customWidth="1"/>
    <col min="15" max="16384" width="9" style="16"/>
  </cols>
  <sheetData>
    <row r="1" spans="1:14" ht="30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.1" customHeight="1">
      <c r="A2" s="18" t="s">
        <v>62</v>
      </c>
      <c r="B2" s="239" t="s">
        <v>63</v>
      </c>
      <c r="C2" s="239"/>
      <c r="D2" s="19" t="s">
        <v>68</v>
      </c>
      <c r="E2" s="239" t="s">
        <v>69</v>
      </c>
      <c r="F2" s="239"/>
      <c r="G2" s="239"/>
      <c r="H2" s="244"/>
      <c r="I2" s="29" t="s">
        <v>57</v>
      </c>
      <c r="J2" s="239" t="s">
        <v>350</v>
      </c>
      <c r="K2" s="239"/>
      <c r="L2" s="239"/>
      <c r="M2" s="239"/>
      <c r="N2" s="240"/>
    </row>
    <row r="3" spans="1:14" ht="29.1" customHeight="1">
      <c r="A3" s="243" t="s">
        <v>148</v>
      </c>
      <c r="B3" s="241" t="s">
        <v>149</v>
      </c>
      <c r="C3" s="241"/>
      <c r="D3" s="241"/>
      <c r="E3" s="241"/>
      <c r="F3" s="241"/>
      <c r="G3" s="241"/>
      <c r="H3" s="245"/>
      <c r="I3" s="241" t="s">
        <v>150</v>
      </c>
      <c r="J3" s="241"/>
      <c r="K3" s="241"/>
      <c r="L3" s="241"/>
      <c r="M3" s="241"/>
      <c r="N3" s="242"/>
    </row>
    <row r="4" spans="1:14" ht="29.1" customHeight="1">
      <c r="A4" s="243"/>
      <c r="B4" s="61" t="s">
        <v>111</v>
      </c>
      <c r="C4" s="61" t="s">
        <v>112</v>
      </c>
      <c r="D4" s="22" t="s">
        <v>113</v>
      </c>
      <c r="E4" s="61" t="s">
        <v>114</v>
      </c>
      <c r="F4" s="61" t="s">
        <v>115</v>
      </c>
      <c r="G4" s="61" t="s">
        <v>116</v>
      </c>
      <c r="H4" s="245"/>
      <c r="I4" s="96" t="s">
        <v>151</v>
      </c>
      <c r="J4" s="96"/>
      <c r="K4" s="96" t="s">
        <v>351</v>
      </c>
      <c r="L4" s="96"/>
      <c r="M4" s="96"/>
      <c r="N4" s="97"/>
    </row>
    <row r="5" spans="1:14" ht="21.75" customHeight="1">
      <c r="A5" s="63" t="s">
        <v>152</v>
      </c>
      <c r="B5" s="62" t="s">
        <v>153</v>
      </c>
      <c r="C5" s="62" t="s">
        <v>154</v>
      </c>
      <c r="D5" s="24" t="s">
        <v>155</v>
      </c>
      <c r="E5" s="62" t="s">
        <v>156</v>
      </c>
      <c r="F5" s="62" t="s">
        <v>157</v>
      </c>
      <c r="G5" s="62" t="s">
        <v>158</v>
      </c>
      <c r="H5" s="245"/>
      <c r="I5" s="62" t="s">
        <v>157</v>
      </c>
      <c r="J5" s="98"/>
      <c r="K5" s="99" t="s">
        <v>352</v>
      </c>
      <c r="L5" s="99"/>
      <c r="M5" s="99"/>
      <c r="N5" s="100"/>
    </row>
    <row r="6" spans="1:14" ht="21.75" customHeight="1">
      <c r="A6" s="25" t="s">
        <v>159</v>
      </c>
      <c r="B6" s="26">
        <f t="shared" ref="B6" si="0">C6-1</f>
        <v>68</v>
      </c>
      <c r="C6" s="26">
        <f t="shared" ref="C6" si="1">D6-2</f>
        <v>69</v>
      </c>
      <c r="D6" s="26">
        <v>71</v>
      </c>
      <c r="E6" s="26">
        <f t="shared" ref="E6" si="2">D6+2</f>
        <v>73</v>
      </c>
      <c r="F6" s="26">
        <f t="shared" ref="F6" si="3">E6+2</f>
        <v>75</v>
      </c>
      <c r="G6" s="26">
        <f t="shared" ref="G6" si="4">F6+1</f>
        <v>76</v>
      </c>
      <c r="H6" s="245"/>
      <c r="I6" s="66" t="s">
        <v>160</v>
      </c>
      <c r="J6" s="30"/>
      <c r="K6" s="101" t="s">
        <v>353</v>
      </c>
      <c r="L6" s="101"/>
      <c r="M6" s="101"/>
      <c r="N6" s="102"/>
    </row>
    <row r="7" spans="1:14" ht="21.75" customHeight="1">
      <c r="A7" s="63" t="s">
        <v>163</v>
      </c>
      <c r="B7" s="64">
        <f t="shared" ref="B7:B8" si="5">C7-4</f>
        <v>106</v>
      </c>
      <c r="C7" s="64">
        <f t="shared" ref="C7:C8" si="6">D7-4</f>
        <v>110</v>
      </c>
      <c r="D7" s="64">
        <v>114</v>
      </c>
      <c r="E7" s="64">
        <f t="shared" ref="E7:E8" si="7">D7+4</f>
        <v>118</v>
      </c>
      <c r="F7" s="64">
        <f>E7+4</f>
        <v>122</v>
      </c>
      <c r="G7" s="64">
        <f t="shared" ref="G7:G8" si="8">F7+6</f>
        <v>128</v>
      </c>
      <c r="H7" s="245"/>
      <c r="I7" s="66" t="s">
        <v>164</v>
      </c>
      <c r="J7" s="30"/>
      <c r="K7" s="101" t="s">
        <v>353</v>
      </c>
      <c r="L7" s="101"/>
      <c r="M7" s="101"/>
      <c r="N7" s="103"/>
    </row>
    <row r="8" spans="1:14" ht="21.75" customHeight="1">
      <c r="A8" s="63" t="s">
        <v>166</v>
      </c>
      <c r="B8" s="65">
        <f t="shared" si="5"/>
        <v>102</v>
      </c>
      <c r="C8" s="65">
        <f t="shared" si="6"/>
        <v>106</v>
      </c>
      <c r="D8" s="26">
        <v>110</v>
      </c>
      <c r="E8" s="65">
        <f t="shared" si="7"/>
        <v>114</v>
      </c>
      <c r="F8" s="26">
        <f>E8+5</f>
        <v>119</v>
      </c>
      <c r="G8" s="26">
        <f t="shared" si="8"/>
        <v>125</v>
      </c>
      <c r="H8" s="245"/>
      <c r="I8" s="66" t="s">
        <v>167</v>
      </c>
      <c r="J8" s="30"/>
      <c r="K8" s="101" t="s">
        <v>353</v>
      </c>
      <c r="L8" s="101"/>
      <c r="M8" s="101"/>
      <c r="N8" s="103"/>
    </row>
    <row r="9" spans="1:14" ht="21.75" customHeight="1">
      <c r="A9" s="63" t="s">
        <v>168</v>
      </c>
      <c r="B9" s="65">
        <f>C9-1.2</f>
        <v>45.599999999999994</v>
      </c>
      <c r="C9" s="65">
        <f>D9-1.2</f>
        <v>46.8</v>
      </c>
      <c r="D9" s="26">
        <v>48</v>
      </c>
      <c r="E9" s="65">
        <f>D9+1.2</f>
        <v>49.2</v>
      </c>
      <c r="F9" s="65">
        <f>E9+1.2</f>
        <v>50.400000000000006</v>
      </c>
      <c r="G9" s="65">
        <f>F9+1.4</f>
        <v>51.800000000000004</v>
      </c>
      <c r="H9" s="245"/>
      <c r="I9" s="66" t="s">
        <v>162</v>
      </c>
      <c r="J9" s="30"/>
      <c r="K9" s="101" t="s">
        <v>354</v>
      </c>
      <c r="L9" s="101"/>
      <c r="M9" s="101"/>
      <c r="N9" s="103"/>
    </row>
    <row r="10" spans="1:14" ht="21.75" customHeight="1">
      <c r="A10" s="63" t="s">
        <v>169</v>
      </c>
      <c r="B10" s="65">
        <f>C10-1</f>
        <v>48.5</v>
      </c>
      <c r="C10" s="65">
        <f>D10-1</f>
        <v>49.5</v>
      </c>
      <c r="D10" s="26">
        <v>50.5</v>
      </c>
      <c r="E10" s="65">
        <f>D10+1</f>
        <v>51.5</v>
      </c>
      <c r="F10" s="65">
        <f>E10+1</f>
        <v>52.5</v>
      </c>
      <c r="G10" s="65">
        <f>F10+1.5</f>
        <v>54</v>
      </c>
      <c r="H10" s="245"/>
      <c r="I10" s="66" t="s">
        <v>162</v>
      </c>
      <c r="J10" s="30"/>
      <c r="K10" s="30" t="s">
        <v>361</v>
      </c>
      <c r="L10" s="30"/>
      <c r="M10" s="30"/>
      <c r="N10" s="30"/>
    </row>
    <row r="11" spans="1:14" ht="21.75" customHeight="1">
      <c r="A11" s="25" t="s">
        <v>170</v>
      </c>
      <c r="B11" s="65">
        <f>C11-0.6</f>
        <v>61.199999999999996</v>
      </c>
      <c r="C11" s="377">
        <f>D11-1.2</f>
        <v>61.8</v>
      </c>
      <c r="D11" s="378">
        <v>63</v>
      </c>
      <c r="E11" s="377">
        <f>D11+1.2</f>
        <v>64.2</v>
      </c>
      <c r="F11" s="377">
        <f>E11+1.2</f>
        <v>65.400000000000006</v>
      </c>
      <c r="G11" s="377">
        <f>F11+0.6</f>
        <v>66</v>
      </c>
      <c r="H11" s="17"/>
      <c r="I11" s="379" t="s">
        <v>162</v>
      </c>
      <c r="J11" s="30"/>
      <c r="K11" s="382" t="s">
        <v>356</v>
      </c>
      <c r="L11" s="380"/>
      <c r="M11" s="380"/>
      <c r="N11" s="380"/>
    </row>
    <row r="12" spans="1:14" ht="21.75" customHeight="1">
      <c r="A12" s="369" t="s">
        <v>345</v>
      </c>
      <c r="B12" s="370">
        <f>C12-0.8</f>
        <v>19.899999999999999</v>
      </c>
      <c r="C12" s="370">
        <f>D12-0.8</f>
        <v>20.7</v>
      </c>
      <c r="D12" s="371">
        <v>21.5</v>
      </c>
      <c r="E12" s="370">
        <f>D12+0.8</f>
        <v>22.3</v>
      </c>
      <c r="F12" s="370">
        <f>E12+0.8</f>
        <v>23.1</v>
      </c>
      <c r="G12" s="370">
        <f>F12+1.3</f>
        <v>24.400000000000002</v>
      </c>
      <c r="H12" s="20"/>
      <c r="I12" s="30"/>
      <c r="J12" s="30"/>
      <c r="K12" s="30" t="s">
        <v>357</v>
      </c>
      <c r="L12" s="30"/>
      <c r="M12" s="30"/>
      <c r="N12" s="30"/>
    </row>
    <row r="13" spans="1:14" ht="21.75" customHeight="1">
      <c r="A13" s="372" t="s">
        <v>346</v>
      </c>
      <c r="B13" s="373">
        <f>C13-0.7</f>
        <v>15.8</v>
      </c>
      <c r="C13" s="373">
        <f>D13-0.7</f>
        <v>16.5</v>
      </c>
      <c r="D13" s="371">
        <v>17.2</v>
      </c>
      <c r="E13" s="373">
        <f>D13+0.7</f>
        <v>17.899999999999999</v>
      </c>
      <c r="F13" s="373">
        <f>E13+0.7</f>
        <v>18.599999999999998</v>
      </c>
      <c r="G13" s="373">
        <f>F13+1</f>
        <v>19.599999999999998</v>
      </c>
      <c r="H13" s="20"/>
      <c r="I13" s="30"/>
      <c r="J13" s="30"/>
      <c r="K13" s="30" t="s">
        <v>358</v>
      </c>
      <c r="L13" s="30"/>
      <c r="M13" s="30"/>
      <c r="N13" s="30"/>
    </row>
    <row r="14" spans="1:14" ht="16.5">
      <c r="A14" s="372" t="s">
        <v>347</v>
      </c>
      <c r="B14" s="374">
        <f t="shared" ref="B14:C16" si="9">C14-0.5</f>
        <v>11.5</v>
      </c>
      <c r="C14" s="374">
        <f t="shared" si="9"/>
        <v>12</v>
      </c>
      <c r="D14" s="375">
        <v>12.5</v>
      </c>
      <c r="E14" s="374">
        <f t="shared" ref="E14:F16" si="10">D14+0.5</f>
        <v>13</v>
      </c>
      <c r="F14" s="374">
        <f t="shared" si="10"/>
        <v>13.5</v>
      </c>
      <c r="G14" s="373">
        <f>F14+0.7</f>
        <v>14.2</v>
      </c>
      <c r="H14" s="381"/>
      <c r="I14" s="30"/>
      <c r="J14" s="30"/>
      <c r="K14" s="30" t="s">
        <v>359</v>
      </c>
      <c r="L14" s="30"/>
      <c r="M14" s="30"/>
      <c r="N14" s="30"/>
    </row>
    <row r="15" spans="1:14" ht="16.5">
      <c r="A15" s="372" t="s">
        <v>348</v>
      </c>
      <c r="B15" s="376">
        <f t="shared" si="9"/>
        <v>34</v>
      </c>
      <c r="C15" s="374">
        <f t="shared" si="9"/>
        <v>34.5</v>
      </c>
      <c r="D15" s="375">
        <v>35</v>
      </c>
      <c r="E15" s="374">
        <f t="shared" si="10"/>
        <v>35.5</v>
      </c>
      <c r="F15" s="374">
        <f t="shared" si="10"/>
        <v>36</v>
      </c>
      <c r="G15" s="373"/>
      <c r="H15" s="381"/>
      <c r="I15" s="30"/>
      <c r="J15" s="30"/>
      <c r="K15" s="30" t="s">
        <v>360</v>
      </c>
      <c r="L15" s="30"/>
      <c r="M15" s="30"/>
      <c r="N15" s="30"/>
    </row>
    <row r="16" spans="1:14" ht="16.5">
      <c r="A16" s="372" t="s">
        <v>349</v>
      </c>
      <c r="B16" s="374">
        <f t="shared" si="9"/>
        <v>23</v>
      </c>
      <c r="C16" s="374">
        <f t="shared" si="9"/>
        <v>23.5</v>
      </c>
      <c r="D16" s="375">
        <v>24</v>
      </c>
      <c r="E16" s="374">
        <f t="shared" si="10"/>
        <v>24.5</v>
      </c>
      <c r="F16" s="374">
        <f t="shared" si="10"/>
        <v>25</v>
      </c>
      <c r="G16" s="373"/>
      <c r="H16" s="381"/>
      <c r="I16" s="30"/>
      <c r="J16" s="30"/>
      <c r="K16" s="30" t="s">
        <v>355</v>
      </c>
      <c r="L16" s="30"/>
      <c r="M16" s="30"/>
      <c r="N16" s="30"/>
    </row>
    <row r="17" spans="1:14" ht="14.25">
      <c r="A17" s="16" t="s">
        <v>171</v>
      </c>
      <c r="D17" s="28"/>
      <c r="E17" s="28"/>
      <c r="F17" s="28"/>
      <c r="G17" s="28"/>
      <c r="H17" s="28"/>
      <c r="I17" s="28"/>
      <c r="J17" s="28"/>
      <c r="K17" s="383" t="s">
        <v>362</v>
      </c>
      <c r="L17" s="28"/>
      <c r="M17" s="28"/>
      <c r="N17" s="28"/>
    </row>
    <row r="18" spans="1:14" ht="14.25">
      <c r="A18" s="28"/>
      <c r="B18" s="28"/>
      <c r="C18" s="28"/>
      <c r="D18" s="28"/>
      <c r="E18" s="28"/>
      <c r="F18" s="28"/>
      <c r="G18" s="28"/>
      <c r="H18" s="28"/>
      <c r="I18" s="32" t="s">
        <v>363</v>
      </c>
      <c r="J18" s="33">
        <v>45097</v>
      </c>
      <c r="K18" s="32" t="s">
        <v>172</v>
      </c>
      <c r="L18" s="32"/>
      <c r="M18" s="32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0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B4" sqref="B4:G8"/>
    </sheetView>
  </sheetViews>
  <sheetFormatPr defaultColWidth="10" defaultRowHeight="16.5" customHeight="1"/>
  <cols>
    <col min="1" max="1" width="10.875" style="34" customWidth="1"/>
    <col min="2" max="16384" width="10" style="34"/>
  </cols>
  <sheetData>
    <row r="1" spans="1:11" ht="22.5" customHeight="1">
      <c r="A1" s="246" t="s">
        <v>174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>
      <c r="A2" s="67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68" t="s">
        <v>57</v>
      </c>
      <c r="I2" s="168" t="s">
        <v>58</v>
      </c>
      <c r="J2" s="168"/>
      <c r="K2" s="169"/>
    </row>
    <row r="3" spans="1:11" ht="16.5" customHeight="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spans="1:11" ht="16.5" customHeight="1">
      <c r="A4" s="71" t="s">
        <v>62</v>
      </c>
      <c r="B4" s="176" t="s">
        <v>63</v>
      </c>
      <c r="C4" s="177"/>
      <c r="D4" s="178" t="s">
        <v>64</v>
      </c>
      <c r="E4" s="179"/>
      <c r="F4" s="180">
        <v>45112</v>
      </c>
      <c r="G4" s="181"/>
      <c r="H4" s="178" t="s">
        <v>175</v>
      </c>
      <c r="I4" s="179"/>
      <c r="J4" s="72" t="s">
        <v>66</v>
      </c>
      <c r="K4" s="73" t="s">
        <v>67</v>
      </c>
    </row>
    <row r="5" spans="1:11" ht="16.5" customHeight="1">
      <c r="A5" s="74" t="s">
        <v>68</v>
      </c>
      <c r="B5" s="176" t="s">
        <v>69</v>
      </c>
      <c r="C5" s="177"/>
      <c r="D5" s="178" t="s">
        <v>70</v>
      </c>
      <c r="E5" s="179"/>
      <c r="F5" s="180">
        <v>45078</v>
      </c>
      <c r="G5" s="181"/>
      <c r="H5" s="178" t="s">
        <v>176</v>
      </c>
      <c r="I5" s="179"/>
      <c r="J5" s="72" t="s">
        <v>66</v>
      </c>
      <c r="K5" s="73" t="s">
        <v>67</v>
      </c>
    </row>
    <row r="6" spans="1:11" ht="16.5" customHeight="1">
      <c r="A6" s="71" t="s">
        <v>72</v>
      </c>
      <c r="B6" s="75">
        <v>3</v>
      </c>
      <c r="C6" s="76">
        <v>6</v>
      </c>
      <c r="D6" s="74" t="s">
        <v>73</v>
      </c>
      <c r="E6" s="77"/>
      <c r="F6" s="180">
        <v>45107</v>
      </c>
      <c r="G6" s="181"/>
      <c r="H6" s="247" t="s">
        <v>177</v>
      </c>
      <c r="I6" s="248"/>
      <c r="J6" s="248"/>
      <c r="K6" s="249"/>
    </row>
    <row r="7" spans="1:11" ht="16.5" customHeight="1">
      <c r="A7" s="71" t="s">
        <v>75</v>
      </c>
      <c r="B7" s="182">
        <v>3000</v>
      </c>
      <c r="C7" s="183"/>
      <c r="D7" s="74" t="s">
        <v>76</v>
      </c>
      <c r="E7" s="79"/>
      <c r="F7" s="180">
        <v>45107</v>
      </c>
      <c r="G7" s="181"/>
      <c r="H7" s="250"/>
      <c r="I7" s="176"/>
      <c r="J7" s="176"/>
      <c r="K7" s="177"/>
    </row>
    <row r="8" spans="1:11" ht="16.5" customHeight="1">
      <c r="A8" s="81" t="s">
        <v>78</v>
      </c>
      <c r="B8" s="184"/>
      <c r="C8" s="185"/>
      <c r="D8" s="186" t="s">
        <v>79</v>
      </c>
      <c r="E8" s="187"/>
      <c r="F8" s="188">
        <v>45112</v>
      </c>
      <c r="G8" s="189"/>
      <c r="H8" s="186"/>
      <c r="I8" s="187"/>
      <c r="J8" s="187"/>
      <c r="K8" s="196"/>
    </row>
    <row r="9" spans="1:11" ht="16.5" customHeight="1">
      <c r="A9" s="251" t="s">
        <v>178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>
      <c r="A10" s="82" t="s">
        <v>83</v>
      </c>
      <c r="B10" s="83" t="s">
        <v>84</v>
      </c>
      <c r="C10" s="84" t="s">
        <v>85</v>
      </c>
      <c r="D10" s="85"/>
      <c r="E10" s="86" t="s">
        <v>88</v>
      </c>
      <c r="F10" s="83" t="s">
        <v>84</v>
      </c>
      <c r="G10" s="84" t="s">
        <v>85</v>
      </c>
      <c r="H10" s="83"/>
      <c r="I10" s="86" t="s">
        <v>86</v>
      </c>
      <c r="J10" s="83" t="s">
        <v>84</v>
      </c>
      <c r="K10" s="94" t="s">
        <v>85</v>
      </c>
    </row>
    <row r="11" spans="1:11" ht="16.5" customHeight="1">
      <c r="A11" s="74" t="s">
        <v>89</v>
      </c>
      <c r="B11" s="87" t="s">
        <v>84</v>
      </c>
      <c r="C11" s="72" t="s">
        <v>85</v>
      </c>
      <c r="D11" s="79"/>
      <c r="E11" s="77" t="s">
        <v>91</v>
      </c>
      <c r="F11" s="87" t="s">
        <v>84</v>
      </c>
      <c r="G11" s="72" t="s">
        <v>85</v>
      </c>
      <c r="H11" s="87"/>
      <c r="I11" s="77" t="s">
        <v>96</v>
      </c>
      <c r="J11" s="87" t="s">
        <v>84</v>
      </c>
      <c r="K11" s="73" t="s">
        <v>85</v>
      </c>
    </row>
    <row r="12" spans="1:11" ht="16.5" customHeight="1">
      <c r="A12" s="186" t="s">
        <v>127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96"/>
    </row>
    <row r="13" spans="1:11" ht="16.5" customHeight="1">
      <c r="A13" s="252" t="s">
        <v>179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>
      <c r="A14" s="253" t="s">
        <v>180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>
      <c r="A15" s="257"/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spans="1:11" ht="16.5" customHeight="1">
      <c r="A17" s="252" t="s">
        <v>181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>
      <c r="A18" s="253" t="s">
        <v>182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>
      <c r="A19" s="257"/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11" ht="16.5" customHeight="1">
      <c r="A21" s="267" t="s">
        <v>124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ht="16.5" customHeight="1">
      <c r="A22" s="268" t="s">
        <v>125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</row>
    <row r="23" spans="1:11" ht="16.5" customHeight="1">
      <c r="A23" s="215" t="s">
        <v>126</v>
      </c>
      <c r="B23" s="216"/>
      <c r="C23" s="72" t="s">
        <v>66</v>
      </c>
      <c r="D23" s="72" t="s">
        <v>67</v>
      </c>
      <c r="E23" s="269"/>
      <c r="F23" s="269"/>
      <c r="G23" s="269"/>
      <c r="H23" s="269"/>
      <c r="I23" s="269"/>
      <c r="J23" s="269"/>
      <c r="K23" s="270"/>
    </row>
    <row r="24" spans="1:11" ht="16.5" customHeight="1">
      <c r="A24" s="178" t="s">
        <v>183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7"/>
    </row>
    <row r="25" spans="1:11" ht="16.5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>
      <c r="A26" s="251" t="s">
        <v>133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>
      <c r="A27" s="69" t="s">
        <v>134</v>
      </c>
      <c r="B27" s="84" t="s">
        <v>94</v>
      </c>
      <c r="C27" s="84" t="s">
        <v>95</v>
      </c>
      <c r="D27" s="84" t="s">
        <v>87</v>
      </c>
      <c r="E27" s="70" t="s">
        <v>135</v>
      </c>
      <c r="F27" s="84" t="s">
        <v>94</v>
      </c>
      <c r="G27" s="84" t="s">
        <v>95</v>
      </c>
      <c r="H27" s="84" t="s">
        <v>87</v>
      </c>
      <c r="I27" s="70" t="s">
        <v>136</v>
      </c>
      <c r="J27" s="84" t="s">
        <v>94</v>
      </c>
      <c r="K27" s="94" t="s">
        <v>95</v>
      </c>
    </row>
    <row r="28" spans="1:11" ht="16.5" customHeight="1">
      <c r="A28" s="78" t="s">
        <v>86</v>
      </c>
      <c r="B28" s="72" t="s">
        <v>94</v>
      </c>
      <c r="C28" s="72" t="s">
        <v>95</v>
      </c>
      <c r="D28" s="72" t="s">
        <v>87</v>
      </c>
      <c r="E28" s="89" t="s">
        <v>93</v>
      </c>
      <c r="F28" s="72" t="s">
        <v>94</v>
      </c>
      <c r="G28" s="72" t="s">
        <v>95</v>
      </c>
      <c r="H28" s="72" t="s">
        <v>87</v>
      </c>
      <c r="I28" s="89" t="s">
        <v>104</v>
      </c>
      <c r="J28" s="72" t="s">
        <v>94</v>
      </c>
      <c r="K28" s="73" t="s">
        <v>95</v>
      </c>
    </row>
    <row r="29" spans="1:11" ht="16.5" customHeight="1">
      <c r="A29" s="178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74"/>
    </row>
    <row r="30" spans="1:11" ht="16.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>
      <c r="A31" s="251" t="s">
        <v>184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1" ht="17.25" customHeight="1">
      <c r="A32" s="275" t="s">
        <v>185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183"/>
    </row>
    <row r="34" spans="1:11" ht="17.25" customHeight="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183"/>
    </row>
    <row r="35" spans="1:11" ht="17.25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183"/>
    </row>
    <row r="36" spans="1:11" ht="17.25" customHeight="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183"/>
    </row>
    <row r="37" spans="1:11" ht="17.25" customHeight="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183"/>
    </row>
    <row r="38" spans="1:11" ht="17.2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183"/>
    </row>
    <row r="39" spans="1:11" ht="17.25" customHeight="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183"/>
    </row>
    <row r="40" spans="1:11" ht="17.25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3"/>
    </row>
    <row r="41" spans="1:11" ht="17.2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3"/>
    </row>
    <row r="42" spans="1:11" ht="17.25" customHeight="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3"/>
    </row>
    <row r="43" spans="1:11" ht="17.25" customHeight="1">
      <c r="A43" s="226" t="s">
        <v>132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>
      <c r="A44" s="251" t="s">
        <v>186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pans="1:11" ht="18" customHeight="1">
      <c r="A45" s="278" t="s">
        <v>127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21" customHeight="1">
      <c r="A48" s="90" t="s">
        <v>138</v>
      </c>
      <c r="B48" s="281" t="s">
        <v>139</v>
      </c>
      <c r="C48" s="281"/>
      <c r="D48" s="91" t="s">
        <v>140</v>
      </c>
      <c r="E48" s="92"/>
      <c r="F48" s="91" t="s">
        <v>142</v>
      </c>
      <c r="G48" s="93"/>
      <c r="H48" s="282" t="s">
        <v>143</v>
      </c>
      <c r="I48" s="282"/>
      <c r="J48" s="281"/>
      <c r="K48" s="283"/>
    </row>
    <row r="49" spans="1:11" ht="16.5" customHeight="1">
      <c r="A49" s="193" t="s">
        <v>187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6.5" customHeight="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90" t="s">
        <v>138</v>
      </c>
      <c r="B52" s="281" t="s">
        <v>139</v>
      </c>
      <c r="C52" s="281"/>
      <c r="D52" s="91" t="s">
        <v>140</v>
      </c>
      <c r="E52" s="91"/>
      <c r="F52" s="91" t="s">
        <v>142</v>
      </c>
      <c r="G52" s="91"/>
      <c r="H52" s="282" t="s">
        <v>143</v>
      </c>
      <c r="I52" s="282"/>
      <c r="J52" s="290"/>
      <c r="K52" s="29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workbookViewId="0">
      <selection activeCell="B2" sqref="B2:C2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9" width="16.5" style="16" customWidth="1"/>
    <col min="10" max="10" width="17" style="16" customWidth="1"/>
    <col min="11" max="11" width="18.5" style="16" customWidth="1"/>
    <col min="12" max="12" width="16.625" style="16" customWidth="1"/>
    <col min="13" max="13" width="14.125" style="16" customWidth="1"/>
    <col min="14" max="14" width="16.375" style="16" customWidth="1"/>
    <col min="15" max="16384" width="9" style="16"/>
  </cols>
  <sheetData>
    <row r="1" spans="1:14" ht="30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.1" customHeight="1">
      <c r="A2" s="18" t="s">
        <v>62</v>
      </c>
      <c r="B2" s="239" t="s">
        <v>63</v>
      </c>
      <c r="C2" s="239"/>
      <c r="D2" s="19" t="s">
        <v>68</v>
      </c>
      <c r="E2" s="239" t="s">
        <v>69</v>
      </c>
      <c r="F2" s="239"/>
      <c r="G2" s="239"/>
      <c r="H2" s="244"/>
      <c r="I2" s="29" t="s">
        <v>57</v>
      </c>
      <c r="J2" s="239" t="s">
        <v>58</v>
      </c>
      <c r="K2" s="239"/>
      <c r="L2" s="239"/>
      <c r="M2" s="239"/>
      <c r="N2" s="240"/>
    </row>
    <row r="3" spans="1:14" ht="29.1" customHeight="1">
      <c r="A3" s="243" t="s">
        <v>148</v>
      </c>
      <c r="B3" s="241" t="s">
        <v>149</v>
      </c>
      <c r="C3" s="241"/>
      <c r="D3" s="241"/>
      <c r="E3" s="241"/>
      <c r="F3" s="241"/>
      <c r="G3" s="241"/>
      <c r="H3" s="245"/>
      <c r="I3" s="241" t="s">
        <v>150</v>
      </c>
      <c r="J3" s="241"/>
      <c r="K3" s="241"/>
      <c r="L3" s="241"/>
      <c r="M3" s="241"/>
      <c r="N3" s="242"/>
    </row>
    <row r="4" spans="1:14" ht="29.1" customHeight="1">
      <c r="A4" s="243"/>
      <c r="B4" s="61" t="s">
        <v>111</v>
      </c>
      <c r="C4" s="61" t="s">
        <v>112</v>
      </c>
      <c r="D4" s="22" t="s">
        <v>113</v>
      </c>
      <c r="E4" s="61" t="s">
        <v>114</v>
      </c>
      <c r="F4" s="61" t="s">
        <v>115</v>
      </c>
      <c r="G4" s="61" t="s">
        <v>116</v>
      </c>
      <c r="H4" s="245"/>
      <c r="I4" s="61" t="s">
        <v>111</v>
      </c>
      <c r="J4" s="61" t="s">
        <v>112</v>
      </c>
      <c r="K4" s="22" t="s">
        <v>113</v>
      </c>
      <c r="L4" s="61" t="s">
        <v>114</v>
      </c>
      <c r="M4" s="61" t="s">
        <v>115</v>
      </c>
      <c r="N4" s="61" t="s">
        <v>116</v>
      </c>
    </row>
    <row r="5" spans="1:14" ht="29.1" customHeight="1">
      <c r="A5" s="243"/>
      <c r="B5" s="62" t="s">
        <v>153</v>
      </c>
      <c r="C5" s="62" t="s">
        <v>154</v>
      </c>
      <c r="D5" s="24" t="s">
        <v>155</v>
      </c>
      <c r="E5" s="62" t="s">
        <v>156</v>
      </c>
      <c r="F5" s="62" t="s">
        <v>157</v>
      </c>
      <c r="G5" s="62" t="s">
        <v>158</v>
      </c>
      <c r="H5" s="245"/>
      <c r="I5" s="62"/>
      <c r="J5" s="62"/>
      <c r="K5" s="24"/>
      <c r="L5" s="62"/>
      <c r="M5" s="62"/>
      <c r="N5" s="62"/>
    </row>
    <row r="6" spans="1:14" ht="29.1" customHeight="1">
      <c r="A6" s="25" t="s">
        <v>159</v>
      </c>
      <c r="B6" s="26">
        <f t="shared" ref="B6:B8" si="0">C6-1</f>
        <v>68</v>
      </c>
      <c r="C6" s="26">
        <f t="shared" ref="C6:C8" si="1">D6-2</f>
        <v>69</v>
      </c>
      <c r="D6" s="26">
        <v>71</v>
      </c>
      <c r="E6" s="26">
        <f t="shared" ref="E6:E8" si="2">D6+2</f>
        <v>73</v>
      </c>
      <c r="F6" s="26">
        <f t="shared" ref="F6:F8" si="3">E6+2</f>
        <v>75</v>
      </c>
      <c r="G6" s="26">
        <f t="shared" ref="G6:G8" si="4">F6+1</f>
        <v>76</v>
      </c>
      <c r="H6" s="245"/>
      <c r="I6" s="66"/>
      <c r="J6" s="66"/>
      <c r="K6" s="66"/>
      <c r="L6" s="66"/>
      <c r="M6" s="66"/>
      <c r="N6" s="66"/>
    </row>
    <row r="7" spans="1:14" ht="29.1" customHeight="1">
      <c r="A7" s="25" t="s">
        <v>161</v>
      </c>
      <c r="B7" s="26">
        <f t="shared" si="0"/>
        <v>65</v>
      </c>
      <c r="C7" s="26">
        <f t="shared" si="1"/>
        <v>66</v>
      </c>
      <c r="D7" s="26">
        <v>68</v>
      </c>
      <c r="E7" s="26">
        <f t="shared" si="2"/>
        <v>70</v>
      </c>
      <c r="F7" s="26">
        <f t="shared" si="3"/>
        <v>72</v>
      </c>
      <c r="G7" s="26">
        <f t="shared" si="4"/>
        <v>73</v>
      </c>
      <c r="H7" s="245"/>
      <c r="I7" s="66"/>
      <c r="J7" s="66"/>
      <c r="K7" s="66"/>
      <c r="L7" s="66"/>
      <c r="M7" s="66"/>
      <c r="N7" s="66"/>
    </row>
    <row r="8" spans="1:14" ht="29.1" customHeight="1">
      <c r="A8" s="25" t="s">
        <v>161</v>
      </c>
      <c r="B8" s="26">
        <f t="shared" si="0"/>
        <v>65</v>
      </c>
      <c r="C8" s="26">
        <f t="shared" si="1"/>
        <v>66</v>
      </c>
      <c r="D8" s="26">
        <v>68</v>
      </c>
      <c r="E8" s="26">
        <f t="shared" si="2"/>
        <v>70</v>
      </c>
      <c r="F8" s="26">
        <f t="shared" si="3"/>
        <v>72</v>
      </c>
      <c r="G8" s="26">
        <f t="shared" si="4"/>
        <v>73</v>
      </c>
      <c r="H8" s="245"/>
      <c r="I8" s="66"/>
      <c r="J8" s="66"/>
      <c r="K8" s="66"/>
      <c r="L8" s="66"/>
      <c r="M8" s="66"/>
      <c r="N8" s="66"/>
    </row>
    <row r="9" spans="1:14" ht="29.1" customHeight="1">
      <c r="A9" s="63" t="s">
        <v>163</v>
      </c>
      <c r="B9" s="64">
        <f t="shared" ref="B9:B11" si="5">C9-4</f>
        <v>106</v>
      </c>
      <c r="C9" s="64">
        <f t="shared" ref="C9:C11" si="6">D9-4</f>
        <v>110</v>
      </c>
      <c r="D9" s="64">
        <v>114</v>
      </c>
      <c r="E9" s="64">
        <f t="shared" ref="E9:E11" si="7">D9+4</f>
        <v>118</v>
      </c>
      <c r="F9" s="64">
        <f>E9+4</f>
        <v>122</v>
      </c>
      <c r="G9" s="64">
        <f t="shared" ref="G9:G11" si="8">F9+6</f>
        <v>128</v>
      </c>
      <c r="H9" s="245"/>
      <c r="I9" s="66"/>
      <c r="J9" s="66"/>
      <c r="K9" s="66"/>
      <c r="L9" s="66"/>
      <c r="M9" s="66"/>
      <c r="N9" s="66"/>
    </row>
    <row r="10" spans="1:14" ht="29.1" customHeight="1">
      <c r="A10" s="63" t="s">
        <v>165</v>
      </c>
      <c r="B10" s="65">
        <f t="shared" si="5"/>
        <v>104</v>
      </c>
      <c r="C10" s="65">
        <f t="shared" si="6"/>
        <v>108</v>
      </c>
      <c r="D10" s="26">
        <v>112</v>
      </c>
      <c r="E10" s="65">
        <f t="shared" si="7"/>
        <v>116</v>
      </c>
      <c r="F10" s="26">
        <f>E10+5</f>
        <v>121</v>
      </c>
      <c r="G10" s="26">
        <f t="shared" si="8"/>
        <v>127</v>
      </c>
      <c r="H10" s="245"/>
      <c r="I10" s="66"/>
      <c r="J10" s="66"/>
      <c r="K10" s="66"/>
      <c r="L10" s="66"/>
      <c r="M10" s="66"/>
      <c r="N10" s="66"/>
    </row>
    <row r="11" spans="1:14" ht="29.1" customHeight="1">
      <c r="A11" s="63" t="s">
        <v>166</v>
      </c>
      <c r="B11" s="65">
        <f t="shared" si="5"/>
        <v>102</v>
      </c>
      <c r="C11" s="65">
        <f t="shared" si="6"/>
        <v>106</v>
      </c>
      <c r="D11" s="26">
        <v>110</v>
      </c>
      <c r="E11" s="65">
        <f t="shared" si="7"/>
        <v>114</v>
      </c>
      <c r="F11" s="26">
        <f>E11+5</f>
        <v>119</v>
      </c>
      <c r="G11" s="26">
        <f t="shared" si="8"/>
        <v>125</v>
      </c>
      <c r="H11" s="245"/>
      <c r="I11" s="66"/>
      <c r="J11" s="66"/>
      <c r="K11" s="66"/>
      <c r="L11" s="66"/>
      <c r="M11" s="66"/>
      <c r="N11" s="66"/>
    </row>
    <row r="12" spans="1:14" ht="29.1" customHeight="1">
      <c r="A12" s="63" t="s">
        <v>168</v>
      </c>
      <c r="B12" s="65">
        <f>C12-1.2</f>
        <v>45.599999999999994</v>
      </c>
      <c r="C12" s="65">
        <f>D12-1.2</f>
        <v>46.8</v>
      </c>
      <c r="D12" s="26">
        <v>48</v>
      </c>
      <c r="E12" s="65">
        <f>D12+1.2</f>
        <v>49.2</v>
      </c>
      <c r="F12" s="65">
        <f>E12+1.2</f>
        <v>50.400000000000006</v>
      </c>
      <c r="G12" s="65">
        <f>F12+1.4</f>
        <v>51.800000000000004</v>
      </c>
      <c r="H12" s="245"/>
      <c r="I12" s="66"/>
      <c r="J12" s="66"/>
      <c r="K12" s="66"/>
      <c r="L12" s="66"/>
      <c r="M12" s="66"/>
      <c r="N12" s="66"/>
    </row>
    <row r="13" spans="1:14" ht="29.1" customHeight="1">
      <c r="A13" s="63" t="s">
        <v>169</v>
      </c>
      <c r="B13" s="65">
        <f>C13-1</f>
        <v>48.5</v>
      </c>
      <c r="C13" s="65">
        <f>D13-1</f>
        <v>49.5</v>
      </c>
      <c r="D13" s="26">
        <v>50.5</v>
      </c>
      <c r="E13" s="65">
        <f>D13+1</f>
        <v>51.5</v>
      </c>
      <c r="F13" s="65">
        <f>E13+1</f>
        <v>52.5</v>
      </c>
      <c r="G13" s="65">
        <f>F13+1.5</f>
        <v>54</v>
      </c>
      <c r="H13" s="245"/>
      <c r="I13" s="66"/>
      <c r="J13" s="66"/>
      <c r="K13" s="66"/>
      <c r="L13" s="66"/>
      <c r="M13" s="66"/>
      <c r="N13" s="66"/>
    </row>
    <row r="14" spans="1:14" ht="29.1" customHeight="1">
      <c r="A14" s="25" t="s">
        <v>170</v>
      </c>
      <c r="B14" s="65">
        <f>C14-0.6</f>
        <v>61.199999999999996</v>
      </c>
      <c r="C14" s="65">
        <f>D14-1.2</f>
        <v>61.8</v>
      </c>
      <c r="D14" s="26">
        <v>63</v>
      </c>
      <c r="E14" s="65">
        <f>D14+1.2</f>
        <v>64.2</v>
      </c>
      <c r="F14" s="65">
        <f>E14+1.2</f>
        <v>65.400000000000006</v>
      </c>
      <c r="G14" s="65">
        <f>F14+0.6</f>
        <v>66</v>
      </c>
      <c r="H14" s="292"/>
      <c r="I14" s="66"/>
      <c r="J14" s="66"/>
      <c r="K14" s="66"/>
      <c r="L14" s="66"/>
      <c r="M14" s="66"/>
      <c r="N14" s="66"/>
    </row>
    <row r="15" spans="1:14" ht="14.25">
      <c r="A15" s="32" t="s">
        <v>127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>
      <c r="A16" s="16" t="s">
        <v>188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3" ht="14.25">
      <c r="A17" s="28"/>
      <c r="B17" s="28"/>
      <c r="C17" s="28"/>
      <c r="D17" s="28"/>
      <c r="E17" s="28"/>
      <c r="F17" s="28"/>
      <c r="G17" s="28"/>
      <c r="H17" s="28"/>
      <c r="I17" s="32" t="s">
        <v>189</v>
      </c>
      <c r="J17" s="33"/>
      <c r="K17" s="32" t="s">
        <v>172</v>
      </c>
      <c r="L17" s="32"/>
      <c r="M17" s="32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34" customWidth="1"/>
    <col min="2" max="2" width="11.125" style="34" customWidth="1"/>
    <col min="3" max="3" width="9.125" style="34" customWidth="1"/>
    <col min="4" max="4" width="9.5" style="34" customWidth="1"/>
    <col min="5" max="5" width="9.125" style="34" customWidth="1"/>
    <col min="6" max="6" width="10.375" style="34" customWidth="1"/>
    <col min="7" max="7" width="9.5" style="34" customWidth="1"/>
    <col min="8" max="8" width="9.125" style="34" customWidth="1"/>
    <col min="9" max="9" width="8.125" style="34" customWidth="1"/>
    <col min="10" max="10" width="10.5" style="34" customWidth="1"/>
    <col min="11" max="11" width="12.125" style="34" customWidth="1"/>
    <col min="12" max="16384" width="10.125" style="34"/>
  </cols>
  <sheetData>
    <row r="1" spans="1:11" ht="25.5">
      <c r="A1" s="293" t="s">
        <v>190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>
      <c r="A2" s="35" t="s">
        <v>53</v>
      </c>
      <c r="B2" s="294" t="s">
        <v>54</v>
      </c>
      <c r="C2" s="294"/>
      <c r="D2" s="36" t="s">
        <v>62</v>
      </c>
      <c r="E2" s="37" t="s">
        <v>191</v>
      </c>
      <c r="F2" s="38" t="s">
        <v>192</v>
      </c>
      <c r="G2" s="295" t="s">
        <v>69</v>
      </c>
      <c r="H2" s="295"/>
      <c r="I2" s="55" t="s">
        <v>57</v>
      </c>
      <c r="J2" s="295" t="s">
        <v>58</v>
      </c>
      <c r="K2" s="296"/>
    </row>
    <row r="3" spans="1:11">
      <c r="A3" s="39" t="s">
        <v>75</v>
      </c>
      <c r="B3" s="297">
        <v>3000</v>
      </c>
      <c r="C3" s="297"/>
      <c r="D3" s="41" t="s">
        <v>193</v>
      </c>
      <c r="E3" s="298"/>
      <c r="F3" s="299"/>
      <c r="G3" s="299"/>
      <c r="H3" s="269" t="s">
        <v>194</v>
      </c>
      <c r="I3" s="269"/>
      <c r="J3" s="269"/>
      <c r="K3" s="270"/>
    </row>
    <row r="4" spans="1:11">
      <c r="A4" s="42" t="s">
        <v>72</v>
      </c>
      <c r="B4" s="43">
        <v>3</v>
      </c>
      <c r="C4" s="43">
        <v>6</v>
      </c>
      <c r="D4" s="44" t="s">
        <v>195</v>
      </c>
      <c r="E4" s="299"/>
      <c r="F4" s="299"/>
      <c r="G4" s="299"/>
      <c r="H4" s="216" t="s">
        <v>196</v>
      </c>
      <c r="I4" s="216"/>
      <c r="J4" s="53" t="s">
        <v>66</v>
      </c>
      <c r="K4" s="58" t="s">
        <v>67</v>
      </c>
    </row>
    <row r="5" spans="1:11">
      <c r="A5" s="42" t="s">
        <v>197</v>
      </c>
      <c r="B5" s="297">
        <v>1</v>
      </c>
      <c r="C5" s="297"/>
      <c r="D5" s="41" t="s">
        <v>198</v>
      </c>
      <c r="E5" s="41" t="s">
        <v>199</v>
      </c>
      <c r="F5" s="41" t="s">
        <v>200</v>
      </c>
      <c r="G5" s="41" t="s">
        <v>201</v>
      </c>
      <c r="H5" s="216" t="s">
        <v>202</v>
      </c>
      <c r="I5" s="216"/>
      <c r="J5" s="53" t="s">
        <v>66</v>
      </c>
      <c r="K5" s="58" t="s">
        <v>67</v>
      </c>
    </row>
    <row r="6" spans="1:11">
      <c r="A6" s="45" t="s">
        <v>203</v>
      </c>
      <c r="B6" s="300">
        <v>125</v>
      </c>
      <c r="C6" s="300"/>
      <c r="D6" s="46" t="s">
        <v>204</v>
      </c>
      <c r="E6" s="47"/>
      <c r="F6" s="48"/>
      <c r="G6" s="46">
        <v>1980</v>
      </c>
      <c r="H6" s="301" t="s">
        <v>205</v>
      </c>
      <c r="I6" s="301"/>
      <c r="J6" s="48" t="s">
        <v>66</v>
      </c>
      <c r="K6" s="59" t="s">
        <v>67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206</v>
      </c>
      <c r="B8" s="38" t="s">
        <v>207</v>
      </c>
      <c r="C8" s="38" t="s">
        <v>208</v>
      </c>
      <c r="D8" s="38" t="s">
        <v>209</v>
      </c>
      <c r="E8" s="38" t="s">
        <v>210</v>
      </c>
      <c r="F8" s="38" t="s">
        <v>211</v>
      </c>
      <c r="G8" s="302" t="s">
        <v>78</v>
      </c>
      <c r="H8" s="303"/>
      <c r="I8" s="303"/>
      <c r="J8" s="303"/>
      <c r="K8" s="304"/>
    </row>
    <row r="9" spans="1:11">
      <c r="A9" s="215" t="s">
        <v>212</v>
      </c>
      <c r="B9" s="216"/>
      <c r="C9" s="53" t="s">
        <v>66</v>
      </c>
      <c r="D9" s="53" t="s">
        <v>67</v>
      </c>
      <c r="E9" s="41" t="s">
        <v>213</v>
      </c>
      <c r="F9" s="54" t="s">
        <v>214</v>
      </c>
      <c r="G9" s="305"/>
      <c r="H9" s="306"/>
      <c r="I9" s="306"/>
      <c r="J9" s="306"/>
      <c r="K9" s="307"/>
    </row>
    <row r="10" spans="1:11">
      <c r="A10" s="215" t="s">
        <v>215</v>
      </c>
      <c r="B10" s="216"/>
      <c r="C10" s="53" t="s">
        <v>66</v>
      </c>
      <c r="D10" s="53" t="s">
        <v>67</v>
      </c>
      <c r="E10" s="41" t="s">
        <v>216</v>
      </c>
      <c r="F10" s="54" t="s">
        <v>217</v>
      </c>
      <c r="G10" s="305" t="s">
        <v>218</v>
      </c>
      <c r="H10" s="306"/>
      <c r="I10" s="306"/>
      <c r="J10" s="306"/>
      <c r="K10" s="307"/>
    </row>
    <row r="11" spans="1:11">
      <c r="A11" s="278" t="s">
        <v>178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>
      <c r="A12" s="39" t="s">
        <v>88</v>
      </c>
      <c r="B12" s="53" t="s">
        <v>84</v>
      </c>
      <c r="C12" s="53" t="s">
        <v>85</v>
      </c>
      <c r="D12" s="54"/>
      <c r="E12" s="41" t="s">
        <v>86</v>
      </c>
      <c r="F12" s="53" t="s">
        <v>84</v>
      </c>
      <c r="G12" s="53" t="s">
        <v>85</v>
      </c>
      <c r="H12" s="53"/>
      <c r="I12" s="41" t="s">
        <v>219</v>
      </c>
      <c r="J12" s="53" t="s">
        <v>84</v>
      </c>
      <c r="K12" s="58" t="s">
        <v>85</v>
      </c>
    </row>
    <row r="13" spans="1:11">
      <c r="A13" s="39" t="s">
        <v>91</v>
      </c>
      <c r="B13" s="53" t="s">
        <v>84</v>
      </c>
      <c r="C13" s="53" t="s">
        <v>85</v>
      </c>
      <c r="D13" s="54"/>
      <c r="E13" s="41" t="s">
        <v>96</v>
      </c>
      <c r="F13" s="53" t="s">
        <v>84</v>
      </c>
      <c r="G13" s="53" t="s">
        <v>85</v>
      </c>
      <c r="H13" s="53"/>
      <c r="I13" s="41" t="s">
        <v>220</v>
      </c>
      <c r="J13" s="53" t="s">
        <v>84</v>
      </c>
      <c r="K13" s="58" t="s">
        <v>85</v>
      </c>
    </row>
    <row r="14" spans="1:11">
      <c r="A14" s="45" t="s">
        <v>221</v>
      </c>
      <c r="B14" s="48" t="s">
        <v>84</v>
      </c>
      <c r="C14" s="48" t="s">
        <v>85</v>
      </c>
      <c r="D14" s="47"/>
      <c r="E14" s="46" t="s">
        <v>222</v>
      </c>
      <c r="F14" s="48" t="s">
        <v>84</v>
      </c>
      <c r="G14" s="48" t="s">
        <v>85</v>
      </c>
      <c r="H14" s="48"/>
      <c r="I14" s="46" t="s">
        <v>223</v>
      </c>
      <c r="J14" s="48" t="s">
        <v>84</v>
      </c>
      <c r="K14" s="59" t="s">
        <v>85</v>
      </c>
    </row>
    <row r="15" spans="1:11">
      <c r="A15" s="49"/>
      <c r="B15" s="51"/>
      <c r="C15" s="51"/>
      <c r="D15" s="50"/>
      <c r="E15" s="49"/>
      <c r="F15" s="51"/>
      <c r="G15" s="51"/>
      <c r="H15" s="51"/>
      <c r="I15" s="49"/>
      <c r="J15" s="51"/>
      <c r="K15" s="51"/>
    </row>
    <row r="16" spans="1:11">
      <c r="A16" s="268" t="s">
        <v>224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>
      <c r="A17" s="215" t="s">
        <v>225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74"/>
    </row>
    <row r="18" spans="1:11">
      <c r="A18" s="215" t="s">
        <v>226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74"/>
    </row>
    <row r="19" spans="1:11">
      <c r="A19" s="308" t="s">
        <v>227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311"/>
    </row>
    <row r="21" spans="1:1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311"/>
    </row>
    <row r="22" spans="1:11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311"/>
    </row>
    <row r="23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>
      <c r="A24" s="215" t="s">
        <v>126</v>
      </c>
      <c r="B24" s="216"/>
      <c r="C24" s="53" t="s">
        <v>66</v>
      </c>
      <c r="D24" s="53" t="s">
        <v>67</v>
      </c>
      <c r="E24" s="269"/>
      <c r="F24" s="269"/>
      <c r="G24" s="269"/>
      <c r="H24" s="269"/>
      <c r="I24" s="269"/>
      <c r="J24" s="269"/>
      <c r="K24" s="270"/>
    </row>
    <row r="25" spans="1:11">
      <c r="A25" s="56" t="s">
        <v>228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>
      <c r="A27" s="318" t="s">
        <v>229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>
      <c r="A28" s="319" t="s">
        <v>230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 t="s">
        <v>231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311"/>
    </row>
    <row r="35" spans="1:11" ht="23.1" customHeight="1">
      <c r="A35" s="322"/>
      <c r="B35" s="258"/>
      <c r="C35" s="258"/>
      <c r="D35" s="258"/>
      <c r="E35" s="258"/>
      <c r="F35" s="258"/>
      <c r="G35" s="258"/>
      <c r="H35" s="258"/>
      <c r="I35" s="258"/>
      <c r="J35" s="258"/>
      <c r="K35" s="311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232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5" t="s">
        <v>233</v>
      </c>
      <c r="B38" s="216"/>
      <c r="C38" s="216"/>
      <c r="D38" s="269" t="s">
        <v>234</v>
      </c>
      <c r="E38" s="269"/>
      <c r="F38" s="261" t="s">
        <v>235</v>
      </c>
      <c r="G38" s="329"/>
      <c r="H38" s="216" t="s">
        <v>236</v>
      </c>
      <c r="I38" s="216"/>
      <c r="J38" s="216" t="s">
        <v>237</v>
      </c>
      <c r="K38" s="274"/>
    </row>
    <row r="39" spans="1:11" ht="18.75" customHeight="1">
      <c r="A39" s="42" t="s">
        <v>127</v>
      </c>
      <c r="B39" s="216" t="s">
        <v>238</v>
      </c>
      <c r="C39" s="216"/>
      <c r="D39" s="216"/>
      <c r="E39" s="216"/>
      <c r="F39" s="216"/>
      <c r="G39" s="216"/>
      <c r="H39" s="216"/>
      <c r="I39" s="216"/>
      <c r="J39" s="216"/>
      <c r="K39" s="274"/>
    </row>
    <row r="40" spans="1:11" ht="30.95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74"/>
    </row>
    <row r="41" spans="1:11" ht="18.7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74"/>
    </row>
    <row r="42" spans="1:11" ht="32.1" customHeight="1">
      <c r="A42" s="45" t="s">
        <v>138</v>
      </c>
      <c r="B42" s="330" t="s">
        <v>239</v>
      </c>
      <c r="C42" s="330"/>
      <c r="D42" s="46" t="s">
        <v>240</v>
      </c>
      <c r="E42" s="47"/>
      <c r="F42" s="46" t="s">
        <v>142</v>
      </c>
      <c r="G42" s="57"/>
      <c r="H42" s="331" t="s">
        <v>143</v>
      </c>
      <c r="I42" s="331"/>
      <c r="J42" s="330" t="s">
        <v>146</v>
      </c>
      <c r="K42" s="33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workbookViewId="0">
      <selection activeCell="J9" sqref="J9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14" width="12.5" style="16" customWidth="1"/>
    <col min="15" max="16384" width="9" style="16"/>
  </cols>
  <sheetData>
    <row r="1" spans="1:14" ht="29.1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.1" customHeight="1">
      <c r="A2" s="18" t="s">
        <v>62</v>
      </c>
      <c r="B2" s="239" t="s">
        <v>63</v>
      </c>
      <c r="C2" s="239"/>
      <c r="D2" s="19" t="s">
        <v>68</v>
      </c>
      <c r="E2" s="239" t="s">
        <v>69</v>
      </c>
      <c r="F2" s="239"/>
      <c r="G2" s="239"/>
      <c r="H2" s="244"/>
      <c r="I2" s="29" t="s">
        <v>57</v>
      </c>
      <c r="J2" s="239" t="s">
        <v>58</v>
      </c>
      <c r="K2" s="239"/>
      <c r="L2" s="239"/>
      <c r="M2" s="239"/>
      <c r="N2" s="240"/>
    </row>
    <row r="3" spans="1:14" ht="29.1" customHeight="1">
      <c r="A3" s="243" t="s">
        <v>148</v>
      </c>
      <c r="B3" s="241" t="s">
        <v>149</v>
      </c>
      <c r="C3" s="241"/>
      <c r="D3" s="241"/>
      <c r="E3" s="241"/>
      <c r="F3" s="241"/>
      <c r="G3" s="241"/>
      <c r="H3" s="245"/>
      <c r="I3" s="241" t="s">
        <v>150</v>
      </c>
      <c r="J3" s="241"/>
      <c r="K3" s="241"/>
      <c r="L3" s="241"/>
      <c r="M3" s="241"/>
      <c r="N3" s="242"/>
    </row>
    <row r="4" spans="1:14" ht="29.1" customHeight="1">
      <c r="A4" s="243"/>
      <c r="B4" s="21" t="s">
        <v>111</v>
      </c>
      <c r="C4" s="21" t="s">
        <v>112</v>
      </c>
      <c r="D4" s="22" t="s">
        <v>113</v>
      </c>
      <c r="E4" s="21" t="s">
        <v>114</v>
      </c>
      <c r="F4" s="21" t="s">
        <v>115</v>
      </c>
      <c r="G4" s="21" t="s">
        <v>116</v>
      </c>
      <c r="H4" s="245"/>
      <c r="I4" s="21" t="s">
        <v>111</v>
      </c>
      <c r="J4" s="21" t="s">
        <v>112</v>
      </c>
      <c r="K4" s="22" t="s">
        <v>113</v>
      </c>
      <c r="L4" s="21" t="s">
        <v>114</v>
      </c>
      <c r="M4" s="21" t="s">
        <v>115</v>
      </c>
      <c r="N4" s="21" t="s">
        <v>116</v>
      </c>
    </row>
    <row r="5" spans="1:14" ht="29.1" customHeight="1">
      <c r="A5" s="243"/>
      <c r="B5" s="23" t="s">
        <v>153</v>
      </c>
      <c r="C5" s="23" t="s">
        <v>154</v>
      </c>
      <c r="D5" s="24" t="s">
        <v>155</v>
      </c>
      <c r="E5" s="23" t="s">
        <v>156</v>
      </c>
      <c r="F5" s="23" t="s">
        <v>157</v>
      </c>
      <c r="G5" s="23" t="s">
        <v>158</v>
      </c>
      <c r="H5" s="245"/>
      <c r="I5" s="23" t="s">
        <v>153</v>
      </c>
      <c r="J5" s="23" t="s">
        <v>154</v>
      </c>
      <c r="K5" s="24" t="s">
        <v>155</v>
      </c>
      <c r="L5" s="23" t="s">
        <v>156</v>
      </c>
      <c r="M5" s="23" t="s">
        <v>157</v>
      </c>
      <c r="N5" s="23" t="s">
        <v>158</v>
      </c>
    </row>
    <row r="6" spans="1:14" ht="29.1" customHeight="1">
      <c r="A6" s="25" t="s">
        <v>159</v>
      </c>
      <c r="B6" s="26">
        <f t="shared" ref="B6:B8" si="0">C6-1</f>
        <v>68</v>
      </c>
      <c r="C6" s="26">
        <f t="shared" ref="C6:C8" si="1">D6-2</f>
        <v>69</v>
      </c>
      <c r="D6" s="26">
        <v>71</v>
      </c>
      <c r="E6" s="26">
        <f t="shared" ref="E6:E8" si="2">D6+2</f>
        <v>73</v>
      </c>
      <c r="F6" s="26">
        <f t="shared" ref="F6:F8" si="3">E6+2</f>
        <v>75</v>
      </c>
      <c r="G6" s="26">
        <f t="shared" ref="G6:G8" si="4">F6+1</f>
        <v>76</v>
      </c>
      <c r="H6" s="245"/>
      <c r="I6" s="30"/>
      <c r="J6" s="30"/>
      <c r="K6" s="30"/>
      <c r="L6" s="30"/>
      <c r="M6" s="30"/>
      <c r="N6" s="30"/>
    </row>
    <row r="7" spans="1:14" ht="29.1" customHeight="1">
      <c r="A7" s="25" t="s">
        <v>161</v>
      </c>
      <c r="B7" s="26">
        <f t="shared" si="0"/>
        <v>65</v>
      </c>
      <c r="C7" s="26">
        <f t="shared" si="1"/>
        <v>66</v>
      </c>
      <c r="D7" s="26">
        <v>68</v>
      </c>
      <c r="E7" s="26">
        <f t="shared" si="2"/>
        <v>70</v>
      </c>
      <c r="F7" s="26">
        <f t="shared" si="3"/>
        <v>72</v>
      </c>
      <c r="G7" s="26">
        <f t="shared" si="4"/>
        <v>73</v>
      </c>
      <c r="H7" s="245"/>
      <c r="I7" s="30"/>
      <c r="J7" s="30"/>
      <c r="K7" s="30"/>
      <c r="L7" s="30"/>
      <c r="M7" s="30"/>
      <c r="N7" s="30"/>
    </row>
    <row r="8" spans="1:14" ht="29.1" customHeight="1">
      <c r="A8" s="25" t="s">
        <v>161</v>
      </c>
      <c r="B8" s="26">
        <f t="shared" si="0"/>
        <v>65</v>
      </c>
      <c r="C8" s="26">
        <f t="shared" si="1"/>
        <v>66</v>
      </c>
      <c r="D8" s="26">
        <v>68</v>
      </c>
      <c r="E8" s="26">
        <f t="shared" si="2"/>
        <v>70</v>
      </c>
      <c r="F8" s="26">
        <f t="shared" si="3"/>
        <v>72</v>
      </c>
      <c r="G8" s="26">
        <f t="shared" si="4"/>
        <v>73</v>
      </c>
      <c r="H8" s="245"/>
      <c r="I8" s="31"/>
      <c r="J8" s="31"/>
      <c r="K8" s="31"/>
      <c r="L8" s="31"/>
      <c r="M8" s="31"/>
      <c r="N8" s="31"/>
    </row>
    <row r="9" spans="1:14" ht="29.1" customHeight="1">
      <c r="A9" s="25" t="s">
        <v>163</v>
      </c>
      <c r="B9" s="27">
        <f t="shared" ref="B9:B11" si="5">C9-4</f>
        <v>106</v>
      </c>
      <c r="C9" s="27">
        <f t="shared" ref="C9:C11" si="6">D9-4</f>
        <v>110</v>
      </c>
      <c r="D9" s="27">
        <v>114</v>
      </c>
      <c r="E9" s="27">
        <f t="shared" ref="E9:E11" si="7">D9+4</f>
        <v>118</v>
      </c>
      <c r="F9" s="27">
        <f>E9+4</f>
        <v>122</v>
      </c>
      <c r="G9" s="27">
        <f t="shared" ref="G9:G11" si="8">F9+6</f>
        <v>128</v>
      </c>
      <c r="H9" s="245"/>
      <c r="I9" s="30"/>
      <c r="J9" s="30"/>
      <c r="K9" s="30"/>
      <c r="L9" s="30"/>
      <c r="M9" s="30"/>
      <c r="N9" s="30"/>
    </row>
    <row r="10" spans="1:14" ht="29.1" customHeight="1">
      <c r="A10" s="25" t="s">
        <v>165</v>
      </c>
      <c r="B10" s="26">
        <f t="shared" si="5"/>
        <v>104</v>
      </c>
      <c r="C10" s="26">
        <f t="shared" si="6"/>
        <v>108</v>
      </c>
      <c r="D10" s="26">
        <v>112</v>
      </c>
      <c r="E10" s="26">
        <f t="shared" si="7"/>
        <v>116</v>
      </c>
      <c r="F10" s="26">
        <f>E10+5</f>
        <v>121</v>
      </c>
      <c r="G10" s="26">
        <f t="shared" si="8"/>
        <v>127</v>
      </c>
      <c r="H10" s="245"/>
      <c r="I10" s="30"/>
      <c r="J10" s="30"/>
      <c r="K10" s="30"/>
      <c r="L10" s="30"/>
      <c r="M10" s="30"/>
      <c r="N10" s="30"/>
    </row>
    <row r="11" spans="1:14" ht="29.1" customHeight="1">
      <c r="A11" s="25" t="s">
        <v>166</v>
      </c>
      <c r="B11" s="26">
        <f t="shared" si="5"/>
        <v>102</v>
      </c>
      <c r="C11" s="26">
        <f t="shared" si="6"/>
        <v>106</v>
      </c>
      <c r="D11" s="26">
        <v>110</v>
      </c>
      <c r="E11" s="26">
        <f t="shared" si="7"/>
        <v>114</v>
      </c>
      <c r="F11" s="26">
        <f>E11+5</f>
        <v>119</v>
      </c>
      <c r="G11" s="26">
        <f t="shared" si="8"/>
        <v>125</v>
      </c>
      <c r="H11" s="245"/>
      <c r="I11" s="30"/>
      <c r="J11" s="30"/>
      <c r="K11" s="30"/>
      <c r="L11" s="30"/>
      <c r="M11" s="30"/>
      <c r="N11" s="30"/>
    </row>
    <row r="12" spans="1:14" ht="29.1" customHeight="1">
      <c r="A12" s="25" t="s">
        <v>168</v>
      </c>
      <c r="B12" s="26">
        <f>C12-1.2</f>
        <v>45.599999999999994</v>
      </c>
      <c r="C12" s="26">
        <f>D12-1.2</f>
        <v>46.8</v>
      </c>
      <c r="D12" s="26">
        <v>48</v>
      </c>
      <c r="E12" s="26">
        <f>D12+1.2</f>
        <v>49.2</v>
      </c>
      <c r="F12" s="26">
        <f>E12+1.2</f>
        <v>50.400000000000006</v>
      </c>
      <c r="G12" s="26">
        <f>F12+1.4</f>
        <v>51.800000000000004</v>
      </c>
      <c r="H12" s="245"/>
      <c r="I12" s="30"/>
      <c r="J12" s="30"/>
      <c r="K12" s="30"/>
      <c r="L12" s="30"/>
      <c r="M12" s="30"/>
      <c r="N12" s="30"/>
    </row>
    <row r="13" spans="1:14" ht="29.1" customHeight="1">
      <c r="A13" s="25" t="s">
        <v>169</v>
      </c>
      <c r="B13" s="26">
        <f>C13-1</f>
        <v>48.5</v>
      </c>
      <c r="C13" s="26">
        <f>D13-1</f>
        <v>49.5</v>
      </c>
      <c r="D13" s="26">
        <v>50.5</v>
      </c>
      <c r="E13" s="26">
        <f>D13+1</f>
        <v>51.5</v>
      </c>
      <c r="F13" s="26">
        <f>E13+1</f>
        <v>52.5</v>
      </c>
      <c r="G13" s="26">
        <f>F13+1.5</f>
        <v>54</v>
      </c>
      <c r="H13" s="245"/>
      <c r="I13" s="30"/>
      <c r="J13" s="30"/>
      <c r="K13" s="30"/>
      <c r="L13" s="30"/>
      <c r="M13" s="30"/>
      <c r="N13" s="30"/>
    </row>
    <row r="14" spans="1:14" ht="29.1" customHeight="1">
      <c r="A14" s="25" t="s">
        <v>170</v>
      </c>
      <c r="B14" s="26">
        <f>C14-0.6</f>
        <v>61.199999999999996</v>
      </c>
      <c r="C14" s="26">
        <f>D14-1.2</f>
        <v>61.8</v>
      </c>
      <c r="D14" s="26">
        <v>63</v>
      </c>
      <c r="E14" s="26">
        <f>D14+1.2</f>
        <v>64.2</v>
      </c>
      <c r="F14" s="26">
        <f>E14+1.2</f>
        <v>65.400000000000006</v>
      </c>
      <c r="G14" s="26">
        <f>F14+0.6</f>
        <v>66</v>
      </c>
      <c r="H14" s="245"/>
      <c r="I14" s="30"/>
      <c r="J14" s="30"/>
      <c r="K14" s="30"/>
      <c r="L14" s="30"/>
      <c r="M14" s="30"/>
      <c r="N14" s="30"/>
    </row>
    <row r="15" spans="1:14" ht="14.25">
      <c r="A15" s="16" t="s">
        <v>241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>
      <c r="A16" s="28"/>
      <c r="B16" s="28"/>
      <c r="C16" s="28"/>
      <c r="D16" s="28"/>
      <c r="E16" s="28"/>
      <c r="F16" s="28"/>
      <c r="G16" s="28"/>
      <c r="H16" s="28"/>
      <c r="I16" s="32" t="s">
        <v>189</v>
      </c>
      <c r="J16" s="33"/>
      <c r="K16" s="32" t="s">
        <v>172</v>
      </c>
      <c r="L16" s="32"/>
      <c r="M16" s="32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9"/>
    </sheetView>
  </sheetViews>
  <sheetFormatPr defaultColWidth="9" defaultRowHeight="14.25"/>
  <cols>
    <col min="1" max="1" width="7" customWidth="1"/>
    <col min="2" max="2" width="12.125" style="15" customWidth="1"/>
    <col min="3" max="3" width="12.875" style="1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3" t="s">
        <v>242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s="1" customFormat="1" ht="16.5">
      <c r="A2" s="344" t="s">
        <v>243</v>
      </c>
      <c r="B2" s="345" t="s">
        <v>244</v>
      </c>
      <c r="C2" s="345" t="s">
        <v>245</v>
      </c>
      <c r="D2" s="345" t="s">
        <v>246</v>
      </c>
      <c r="E2" s="345" t="s">
        <v>247</v>
      </c>
      <c r="F2" s="345" t="s">
        <v>248</v>
      </c>
      <c r="G2" s="345" t="s">
        <v>249</v>
      </c>
      <c r="H2" s="345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45" t="s">
        <v>256</v>
      </c>
      <c r="O2" s="345" t="s">
        <v>257</v>
      </c>
    </row>
    <row r="3" spans="1:15" s="1" customFormat="1" ht="16.5">
      <c r="A3" s="344"/>
      <c r="B3" s="346"/>
      <c r="C3" s="346"/>
      <c r="D3" s="346"/>
      <c r="E3" s="346"/>
      <c r="F3" s="346"/>
      <c r="G3" s="346"/>
      <c r="H3" s="346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346"/>
      <c r="O3" s="346"/>
    </row>
    <row r="4" spans="1:15" ht="31.5">
      <c r="A4" s="5">
        <v>1</v>
      </c>
      <c r="B4" s="6">
        <v>11</v>
      </c>
      <c r="C4" s="6" t="s">
        <v>259</v>
      </c>
      <c r="D4" s="150" t="s">
        <v>260</v>
      </c>
      <c r="E4" s="6" t="s">
        <v>63</v>
      </c>
      <c r="F4" s="151" t="s">
        <v>261</v>
      </c>
      <c r="G4" s="6" t="s">
        <v>66</v>
      </c>
      <c r="H4" s="6" t="s">
        <v>66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9" si="0">SUM(I4:M4)</f>
        <v>13</v>
      </c>
      <c r="O4" s="6" t="s">
        <v>262</v>
      </c>
    </row>
    <row r="5" spans="1:15" ht="31.5">
      <c r="A5" s="5">
        <v>2</v>
      </c>
      <c r="B5" s="6">
        <v>16</v>
      </c>
      <c r="C5" s="6" t="s">
        <v>259</v>
      </c>
      <c r="D5" s="152" t="s">
        <v>263</v>
      </c>
      <c r="E5" s="6" t="s">
        <v>63</v>
      </c>
      <c r="F5" s="153" t="s">
        <v>261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262</v>
      </c>
    </row>
    <row r="6" spans="1:15" ht="31.5">
      <c r="A6" s="5">
        <v>3</v>
      </c>
      <c r="B6" s="6">
        <v>20</v>
      </c>
      <c r="C6" s="6" t="s">
        <v>259</v>
      </c>
      <c r="D6" s="150" t="s">
        <v>264</v>
      </c>
      <c r="E6" s="6" t="s">
        <v>63</v>
      </c>
      <c r="F6" s="151" t="s">
        <v>261</v>
      </c>
      <c r="G6" s="6" t="s">
        <v>66</v>
      </c>
      <c r="H6" s="6" t="s">
        <v>66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262</v>
      </c>
    </row>
    <row r="7" spans="1:15" ht="21">
      <c r="A7" s="5">
        <v>4</v>
      </c>
      <c r="B7" s="6">
        <v>111</v>
      </c>
      <c r="C7" s="6" t="s">
        <v>265</v>
      </c>
      <c r="D7" s="152" t="s">
        <v>266</v>
      </c>
      <c r="E7" s="6" t="s">
        <v>63</v>
      </c>
      <c r="F7" s="153" t="s">
        <v>261</v>
      </c>
      <c r="G7" s="6" t="s">
        <v>66</v>
      </c>
      <c r="H7" s="6" t="s">
        <v>66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262</v>
      </c>
    </row>
    <row r="8" spans="1:15" ht="21">
      <c r="A8" s="5">
        <v>5</v>
      </c>
      <c r="B8" s="6">
        <v>130</v>
      </c>
      <c r="C8" s="6" t="s">
        <v>265</v>
      </c>
      <c r="D8" s="150" t="s">
        <v>267</v>
      </c>
      <c r="E8" s="6" t="s">
        <v>63</v>
      </c>
      <c r="F8" s="151" t="s">
        <v>261</v>
      </c>
      <c r="G8" s="6" t="s">
        <v>66</v>
      </c>
      <c r="H8" s="6" t="s">
        <v>66</v>
      </c>
      <c r="I8" s="6">
        <v>2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8</v>
      </c>
      <c r="O8" s="5" t="s">
        <v>262</v>
      </c>
    </row>
    <row r="9" spans="1:15" ht="21">
      <c r="A9" s="5">
        <v>6</v>
      </c>
      <c r="B9" s="6">
        <v>120</v>
      </c>
      <c r="C9" s="6" t="s">
        <v>265</v>
      </c>
      <c r="D9" s="154" t="s">
        <v>268</v>
      </c>
      <c r="E9" s="6" t="s">
        <v>63</v>
      </c>
      <c r="F9" s="153" t="s">
        <v>261</v>
      </c>
      <c r="G9" s="6" t="s">
        <v>66</v>
      </c>
      <c r="H9" s="6" t="s">
        <v>66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262</v>
      </c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4" t="s">
        <v>269</v>
      </c>
      <c r="B12" s="335"/>
      <c r="C12" s="335"/>
      <c r="D12" s="336"/>
      <c r="E12" s="337"/>
      <c r="F12" s="338"/>
      <c r="G12" s="338"/>
      <c r="H12" s="338"/>
      <c r="I12" s="339"/>
      <c r="J12" s="334" t="s">
        <v>270</v>
      </c>
      <c r="K12" s="340"/>
      <c r="L12" s="340"/>
      <c r="M12" s="336"/>
      <c r="N12" s="8"/>
      <c r="O12" s="9"/>
    </row>
    <row r="13" spans="1:15" ht="16.5">
      <c r="A13" s="341" t="s">
        <v>271</v>
      </c>
      <c r="B13" s="342"/>
      <c r="C13" s="342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2023-06-20T02:44:12Z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