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优溢23FW\捷途汽车5周年2款\"/>
    </mc:Choice>
  </mc:AlternateContent>
  <xr:revisionPtr revIDLastSave="0" documentId="13_ncr:1_{11F3A4CB-E480-4D38-B147-6234CC787FA8}" xr6:coauthVersionLast="47" xr6:coauthVersionMax="47" xr10:uidLastSave="{00000000-0000-0000-0000-000000000000}"/>
  <bookViews>
    <workbookView xWindow="2055" yWindow="690" windowWidth="18285" windowHeight="10590" tabRatio="793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首期!$A$76:$O$116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K6" i="8" l="1"/>
  <c r="K5" i="8"/>
  <c r="K4" i="8"/>
  <c r="N6" i="7"/>
  <c r="N5" i="7"/>
  <c r="N4" i="7"/>
  <c r="E16" i="17"/>
  <c r="F16" i="17"/>
  <c r="G16" i="17"/>
  <c r="H16" i="17"/>
  <c r="C16" i="17"/>
  <c r="B16" i="17"/>
  <c r="E15" i="17"/>
  <c r="F15" i="17"/>
  <c r="G15" i="17"/>
  <c r="H15" i="17"/>
  <c r="C15" i="17"/>
  <c r="B15" i="17"/>
  <c r="E14" i="17"/>
  <c r="F14" i="17"/>
  <c r="G14" i="17"/>
  <c r="H14" i="17"/>
  <c r="C14" i="17"/>
  <c r="B14" i="17"/>
  <c r="E13" i="17"/>
  <c r="F13" i="17"/>
  <c r="G13" i="17"/>
  <c r="H13" i="17"/>
  <c r="C13" i="17"/>
  <c r="B13" i="17"/>
  <c r="E12" i="17"/>
  <c r="F12" i="17"/>
  <c r="G12" i="17"/>
  <c r="H12" i="17"/>
  <c r="C12" i="17"/>
  <c r="B12" i="17"/>
  <c r="E11" i="17"/>
  <c r="F11" i="17"/>
  <c r="G11" i="17"/>
  <c r="H11" i="17"/>
  <c r="C11" i="17"/>
  <c r="B11" i="17"/>
  <c r="E10" i="17"/>
  <c r="F10" i="17"/>
  <c r="G10" i="17"/>
  <c r="H10" i="17"/>
  <c r="C10" i="17"/>
  <c r="B10" i="17"/>
  <c r="E9" i="17"/>
  <c r="F9" i="17"/>
  <c r="G9" i="17"/>
  <c r="H9" i="17"/>
  <c r="C9" i="17"/>
  <c r="B9" i="17"/>
  <c r="E8" i="17"/>
  <c r="F8" i="17"/>
  <c r="G8" i="17"/>
  <c r="H8" i="17"/>
  <c r="C8" i="17"/>
  <c r="B8" i="17"/>
  <c r="E7" i="17"/>
  <c r="F7" i="17"/>
  <c r="G7" i="17"/>
  <c r="H7" i="17"/>
  <c r="C7" i="17"/>
  <c r="B7" i="17"/>
  <c r="E6" i="17"/>
  <c r="F6" i="17"/>
  <c r="G6" i="17"/>
  <c r="H6" i="17"/>
  <c r="C6" i="17"/>
  <c r="B6" i="17"/>
  <c r="K36" i="5"/>
  <c r="E16" i="16"/>
  <c r="F16" i="16"/>
  <c r="G16" i="16"/>
  <c r="H16" i="16"/>
  <c r="C16" i="16"/>
  <c r="B16" i="16"/>
  <c r="E15" i="16"/>
  <c r="F15" i="16"/>
  <c r="G15" i="16"/>
  <c r="H15" i="16"/>
  <c r="C15" i="16"/>
  <c r="B15" i="16"/>
  <c r="E14" i="16"/>
  <c r="F14" i="16"/>
  <c r="G14" i="16"/>
  <c r="H14" i="16"/>
  <c r="C14" i="16"/>
  <c r="B14" i="16"/>
  <c r="E13" i="16"/>
  <c r="F13" i="16"/>
  <c r="G13" i="16"/>
  <c r="H13" i="16"/>
  <c r="C13" i="16"/>
  <c r="B13" i="16"/>
  <c r="E12" i="16"/>
  <c r="F12" i="16"/>
  <c r="G12" i="16"/>
  <c r="H12" i="16"/>
  <c r="C12" i="16"/>
  <c r="B12" i="16"/>
  <c r="E11" i="16"/>
  <c r="F11" i="16"/>
  <c r="G11" i="16"/>
  <c r="H11" i="16"/>
  <c r="C11" i="16"/>
  <c r="B11" i="16"/>
  <c r="E10" i="16"/>
  <c r="F10" i="16"/>
  <c r="G10" i="16"/>
  <c r="H10" i="16"/>
  <c r="C10" i="16"/>
  <c r="B10" i="16"/>
  <c r="E9" i="16"/>
  <c r="F9" i="16"/>
  <c r="G9" i="16"/>
  <c r="H9" i="16"/>
  <c r="C9" i="16"/>
  <c r="B9" i="16"/>
  <c r="E8" i="16"/>
  <c r="F8" i="16"/>
  <c r="G8" i="16"/>
  <c r="H8" i="16"/>
  <c r="C8" i="16"/>
  <c r="B8" i="16"/>
  <c r="E7" i="16"/>
  <c r="F7" i="16"/>
  <c r="G7" i="16"/>
  <c r="H7" i="16"/>
  <c r="C7" i="16"/>
  <c r="B7" i="16"/>
  <c r="E6" i="16"/>
  <c r="F6" i="16"/>
  <c r="G6" i="16"/>
  <c r="H6" i="16"/>
  <c r="C6" i="16"/>
  <c r="B6" i="16"/>
  <c r="K42" i="4"/>
  <c r="F13" i="15"/>
  <c r="G13" i="15"/>
  <c r="H13" i="15"/>
  <c r="I13" i="15"/>
  <c r="D13" i="15"/>
  <c r="C13" i="15"/>
  <c r="F12" i="15"/>
  <c r="G12" i="15"/>
  <c r="H12" i="15"/>
  <c r="I12" i="15"/>
  <c r="D12" i="15"/>
  <c r="C12" i="15"/>
  <c r="F11" i="15"/>
  <c r="G11" i="15"/>
  <c r="H11" i="15"/>
  <c r="I11" i="15"/>
  <c r="D11" i="15"/>
  <c r="C11" i="15"/>
  <c r="F10" i="15"/>
  <c r="G10" i="15"/>
  <c r="H10" i="15"/>
  <c r="I10" i="15"/>
  <c r="D10" i="15"/>
  <c r="C10" i="15"/>
  <c r="F9" i="15"/>
  <c r="G9" i="15"/>
  <c r="H9" i="15"/>
  <c r="I9" i="15"/>
  <c r="D9" i="15"/>
  <c r="C9" i="15"/>
  <c r="F8" i="15"/>
  <c r="G8" i="15"/>
  <c r="H8" i="15"/>
  <c r="I8" i="15"/>
  <c r="D8" i="15"/>
  <c r="C8" i="15"/>
  <c r="F7" i="15"/>
  <c r="G7" i="15"/>
  <c r="H7" i="15"/>
  <c r="I7" i="15"/>
  <c r="D7" i="15"/>
  <c r="C7" i="15"/>
  <c r="F6" i="15"/>
  <c r="G6" i="15"/>
  <c r="H6" i="15"/>
  <c r="I6" i="15"/>
  <c r="D6" i="15"/>
  <c r="C6" i="15"/>
</calcChain>
</file>

<file path=xl/sharedStrings.xml><?xml version="1.0" encoding="utf-8"?>
<sst xmlns="http://schemas.openxmlformats.org/spreadsheetml/2006/main" count="780" uniqueCount="318">
  <si>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</si>
  <si>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</si>
  <si>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</si>
  <si>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</si>
  <si>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</si>
  <si>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</si>
  <si>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</si>
  <si>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</si>
  <si>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</si>
  <si>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</si>
  <si>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</si>
  <si>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</si>
  <si>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</si>
  <si>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</si>
  <si>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</si>
  <si>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</si>
  <si>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</si>
  <si>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</si>
  <si>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</si>
  <si>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</si>
  <si>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</si>
  <si>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</si>
  <si>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</si>
  <si>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</si>
  <si>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</si>
  <si>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</si>
  <si>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</si>
  <si>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</si>
  <si>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</si>
  <si>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</si>
  <si>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</si>
  <si>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</si>
  <si>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</si>
  <si>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</si>
  <si>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</si>
  <si>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</si>
  <si>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</si>
  <si>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</si>
  <si>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</si>
  <si>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</si>
  <si>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</si>
  <si>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</si>
  <si>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</si>
  <si>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</si>
  <si>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</si>
  <si>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</si>
  <si>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</si>
  <si>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</si>
  <si>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</si>
  <si>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</si>
  <si>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</si>
  <si>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</si>
  <si>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</si>
  <si>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</si>
  <si>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捷途汽车定制款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</si>
  <si>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</si>
  <si>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</si>
  <si>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</si>
  <si>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</si>
  <si>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</si>
  <si>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</si>
  <si>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</si>
  <si>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</si>
  <si>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TAJJFL82902</t>
  </si>
  <si>
    <t>合同交期</t>
  </si>
  <si>
    <t>首件检验报告</t>
  </si>
  <si>
    <t>有</t>
  </si>
  <si>
    <t>无</t>
  </si>
  <si>
    <t>品名</t>
  </si>
  <si>
    <t>女式短袖POLO T恤衫</t>
  </si>
  <si>
    <t>裁剪完成数量</t>
  </si>
  <si>
    <t>首件检验未尽事项</t>
  </si>
  <si>
    <t>色/号型数</t>
  </si>
  <si>
    <t>1</t>
  </si>
  <si>
    <t>缝制完成数量</t>
  </si>
  <si>
    <t>首件检验未尽事项内容</t>
  </si>
  <si>
    <t>订单数量</t>
  </si>
  <si>
    <t>包装完成数量</t>
  </si>
  <si>
    <t>采购凭证编号：</t>
  </si>
  <si>
    <t>预计发货时间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</si>
  <si>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</si>
  <si>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</si>
  <si>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</si>
  <si>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</si>
  <si>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</si>
  <si>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</si>
  <si>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</si>
  <si>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</si>
  <si>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</si>
  <si>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</si>
  <si>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</si>
  <si>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</si>
  <si>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</si>
  <si>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</si>
  <si>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</si>
  <si>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</si>
  <si>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</si>
  <si>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</si>
  <si>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</si>
  <si>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</si>
  <si>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</si>
  <si>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</si>
  <si>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</si>
  <si>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</si>
  <si>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</si>
  <si>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</si>
  <si>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</si>
  <si>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</si>
  <si>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</si>
  <si>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</si>
  <si>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</si>
  <si>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</si>
  <si>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</si>
  <si>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</si>
  <si>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4XL</t>
  </si>
  <si>
    <t>未裁齐原因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</si>
  <si>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</si>
  <si>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</si>
  <si>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M/L/XXL码洗前、洗后各1件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</si>
  <si>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</si>
  <si>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</si>
  <si>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</si>
  <si>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</si>
  <si>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</si>
  <si>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</si>
  <si>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</si>
  <si>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</si>
  <si>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</si>
  <si>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</si>
  <si>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</si>
  <si>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</si>
  <si>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</si>
  <si>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</si>
  <si>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</si>
  <si>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</si>
  <si>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</si>
  <si>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</si>
  <si>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</si>
  <si>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</si>
  <si>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</si>
  <si>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</si>
  <si>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</si>
  <si>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charset val="134"/>
      </rPr>
      <t>差</t>
    </r>
  </si>
  <si>
    <t>XS</t>
  </si>
  <si>
    <t>150/80B</t>
  </si>
  <si>
    <t>155/84B</t>
  </si>
  <si>
    <t>160/88B</t>
  </si>
  <si>
    <t>165/92B</t>
  </si>
  <si>
    <t>170/96B</t>
  </si>
  <si>
    <t>175/100B</t>
  </si>
  <si>
    <t>180/104B</t>
  </si>
  <si>
    <r>
      <t xml:space="preserve"> </t>
    </r>
    <r>
      <rPr>
        <b/>
        <sz val="11"/>
        <rFont val="宋体"/>
        <charset val="134"/>
      </rPr>
      <t>洗前</t>
    </r>
    <r>
      <rPr>
        <b/>
        <sz val="11"/>
        <rFont val="Arial"/>
        <family val="2"/>
      </rPr>
      <t>L</t>
    </r>
  </si>
  <si>
    <r>
      <t xml:space="preserve"> </t>
    </r>
    <r>
      <rPr>
        <b/>
        <sz val="11"/>
        <rFont val="宋体"/>
        <charset val="134"/>
      </rPr>
      <t>洗后</t>
    </r>
    <r>
      <rPr>
        <b/>
        <sz val="11"/>
        <rFont val="Arial"/>
        <family val="2"/>
      </rPr>
      <t>L</t>
    </r>
  </si>
  <si>
    <t>后中长</t>
  </si>
  <si>
    <t>胸围</t>
  </si>
  <si>
    <t>腰围</t>
  </si>
  <si>
    <t>摆围</t>
  </si>
  <si>
    <t>肩宽</t>
  </si>
  <si>
    <t>肩点短袖长</t>
  </si>
  <si>
    <t>短袖后中袖长</t>
  </si>
  <si>
    <t>袖肥/2（参考值）</t>
  </si>
  <si>
    <t>短袖口/2</t>
  </si>
  <si>
    <t>袖口高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</si>
  <si>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</si>
  <si>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</si>
  <si>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</si>
  <si>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</si>
  <si>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</si>
  <si>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</si>
  <si>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</si>
  <si>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</si>
  <si>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</si>
  <si>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</si>
  <si>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</si>
  <si>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数量</t>
  </si>
  <si>
    <t>1.开门筒有个别欠顺直，筒底欠方正。</t>
  </si>
  <si>
    <t>2.侧缝有藏止口，大烫要烫出来</t>
  </si>
  <si>
    <t>3.注意线头、油污</t>
  </si>
  <si>
    <t>合计</t>
  </si>
  <si>
    <t>【整改的严重缺陷及整改复核时间】</t>
  </si>
  <si>
    <t>【整改结果】</t>
  </si>
  <si>
    <t>前后腰节长</t>
  </si>
  <si>
    <t>QC出货报告书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</si>
  <si>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</si>
  <si>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</si>
  <si>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</si>
  <si>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</si>
  <si>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</si>
  <si>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</si>
  <si>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</si>
  <si>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直发</t>
  </si>
  <si>
    <t>安徽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</si>
  <si>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</si>
  <si>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</si>
  <si>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</si>
  <si>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</si>
  <si>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</si>
  <si>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</si>
  <si>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</si>
  <si>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</si>
  <si>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</si>
  <si>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</si>
  <si>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</si>
  <si>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</si>
  <si>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</si>
  <si>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</si>
  <si>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</si>
  <si>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</si>
  <si>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</si>
  <si>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</si>
  <si>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</si>
  <si>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</si>
  <si>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</si>
  <si>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</si>
  <si>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</si>
  <si>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齐色齐码各抽3件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</si>
  <si>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</si>
  <si>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</si>
  <si>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</si>
  <si>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</si>
  <si>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</si>
  <si>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</si>
  <si>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</si>
  <si>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</si>
  <si>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</si>
  <si>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</si>
  <si>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</si>
  <si>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日期：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</si>
  <si>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</si>
  <si>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</si>
  <si>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</si>
  <si>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</si>
  <si>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</si>
  <si>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</si>
  <si>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</si>
  <si>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</si>
  <si>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</si>
  <si>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</si>
  <si>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</si>
  <si>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</si>
  <si>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</si>
  <si>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</si>
  <si>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</si>
  <si>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</si>
  <si>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全涤珠地布</t>
  </si>
  <si>
    <t>TAJJFL81901 / TAJJFL82902</t>
  </si>
  <si>
    <t>兴欣宝</t>
  </si>
  <si>
    <t>制表时间：2023-5-23</t>
  </si>
  <si>
    <t>测试人签名：魏毓</t>
  </si>
  <si>
    <t>测试要求：
1、面料到厂第一时间做测试，根据面料的实际情况，可每缸抽取1-2卷过验布机。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</si>
  <si>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</si>
  <si>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</si>
  <si>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</si>
  <si>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</si>
  <si>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</si>
  <si>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</si>
  <si>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</si>
  <si>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</si>
  <si>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</si>
  <si>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</si>
  <si>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</si>
  <si>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</si>
  <si>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</si>
  <si>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</si>
  <si>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</si>
  <si>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</si>
  <si>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</si>
  <si>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</si>
  <si>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</si>
  <si>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</si>
  <si>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</si>
  <si>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</si>
  <si>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FK07580</t>
  </si>
  <si>
    <t>ZK00173-19SS白色</t>
  </si>
  <si>
    <t>四眼扣</t>
  </si>
  <si>
    <t>北京桦楠服装辅料有限公司</t>
  </si>
  <si>
    <t>物料6</t>
  </si>
  <si>
    <t>物料7</t>
  </si>
  <si>
    <t>物料8</t>
  </si>
  <si>
    <t>物料9</t>
  </si>
  <si>
    <t>物料10</t>
  </si>
  <si>
    <t>无互染</t>
  </si>
  <si>
    <t>制表时间：2023-4/29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</si>
  <si>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</si>
  <si>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</si>
  <si>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</si>
  <si>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</si>
  <si>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</si>
  <si>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</si>
  <si>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</si>
  <si>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</si>
  <si>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</si>
  <si>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</si>
  <si>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</si>
  <si>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</si>
  <si>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</si>
  <si>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</si>
  <si>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</si>
  <si>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</si>
  <si>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不脱落</t>
  </si>
  <si>
    <t>制表时间：2023-4/30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</si>
  <si>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</si>
  <si>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</si>
  <si>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</si>
  <si>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</si>
  <si>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</si>
  <si>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</si>
  <si>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</si>
  <si>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+0</t>
    <phoneticPr fontId="52" type="noConversion"/>
  </si>
  <si>
    <t>+2.5</t>
    <phoneticPr fontId="52" type="noConversion"/>
  </si>
  <si>
    <t>+2</t>
    <phoneticPr fontId="52" type="noConversion"/>
  </si>
  <si>
    <t>+1.5</t>
    <phoneticPr fontId="52" type="noConversion"/>
  </si>
  <si>
    <t>-0.7</t>
    <phoneticPr fontId="52" type="noConversion"/>
  </si>
  <si>
    <t>-0.3</t>
    <phoneticPr fontId="52" type="noConversion"/>
  </si>
  <si>
    <t>大货首件</t>
    <phoneticPr fontId="52" type="noConversion"/>
  </si>
  <si>
    <t>门襟低筒外露，四眼釦不居中</t>
    <phoneticPr fontId="54" type="noConversion"/>
  </si>
  <si>
    <t>下摆冚车线中途接线</t>
    <phoneticPr fontId="54" type="noConversion"/>
  </si>
  <si>
    <t>外侧合缝处后期熨烫未扒开</t>
    <phoneticPr fontId="5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</si>
</sst>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.0_ "/>
    <numFmt numFmtId="179" formatCode="0_ "/>
    <numFmt numFmtId="180" formatCode="yyyy&quot;年&quot;m&quot;月&quot;d&quot;日&quot;;@"/>
    <numFmt numFmtId="181" formatCode="_ [$¥-804]* #,##0.00_ ;_ [$¥-804]* \-#,##0.00_ ;_ [$¥-804]* &quot;-&quot;??_ ;_ @_ "/>
  </numFmts>
  <fonts count="56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80000"/>
      <name val="微软雅黑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Microsoft YaHei"/>
      <charset val="134"/>
    </font>
    <font>
      <sz val="11"/>
      <name val="Microsoft YaHei"/>
      <charset val="136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231F20"/>
      <name val="宋体"/>
      <charset val="134"/>
      <scheme val="minor"/>
    </font>
    <font>
      <sz val="11"/>
      <color rgb="FF000000"/>
      <name val="微软雅黑"/>
      <charset val="134"/>
    </font>
    <font>
      <b/>
      <sz val="9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name val="宋体"/>
      <charset val="134"/>
    </font>
    <font>
      <b/>
      <sz val="11"/>
      <name val="Arial"/>
      <family val="2"/>
    </font>
    <font>
      <sz val="10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4"/>
      <color indexed="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1"/>
      <name val="黑体"/>
      <charset val="134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charset val="134"/>
      <scheme val="minor"/>
    </font>
    <font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" fillId="0" borderId="0">
      <alignment vertical="center"/>
    </xf>
    <xf numFmtId="0" fontId="21" fillId="0" borderId="0">
      <alignment vertical="center"/>
    </xf>
    <xf numFmtId="0" fontId="48" fillId="0" borderId="0">
      <alignment horizontal="center"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  <xf numFmtId="0" fontId="1" fillId="0" borderId="0"/>
    <xf numFmtId="0" fontId="18" fillId="0" borderId="0">
      <alignment horizontal="center" vertical="center"/>
    </xf>
    <xf numFmtId="0" fontId="21" fillId="0" borderId="0">
      <alignment vertical="center"/>
    </xf>
    <xf numFmtId="0" fontId="24" fillId="0" borderId="0">
      <alignment vertical="center"/>
    </xf>
  </cellStyleXfs>
  <cellXfs count="4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9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7" fillId="0" borderId="0" xfId="0" applyFont="1"/>
    <xf numFmtId="0" fontId="1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8" fillId="0" borderId="10" xfId="8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vertical="top" wrapText="1"/>
    </xf>
    <xf numFmtId="0" fontId="1" fillId="0" borderId="2" xfId="0" applyFont="1" applyBorder="1" applyAlignment="1">
      <alignment horizontal="left"/>
    </xf>
    <xf numFmtId="0" fontId="20" fillId="0" borderId="0" xfId="5" applyFont="1"/>
    <xf numFmtId="0" fontId="21" fillId="0" borderId="0" xfId="5"/>
    <xf numFmtId="0" fontId="20" fillId="0" borderId="0" xfId="5" applyFont="1" applyAlignment="1">
      <alignment horizontal="left"/>
    </xf>
    <xf numFmtId="0" fontId="20" fillId="0" borderId="0" xfId="5" applyFont="1" applyAlignment="1">
      <alignment horizontal="center" vertical="center"/>
    </xf>
    <xf numFmtId="0" fontId="23" fillId="0" borderId="11" xfId="4" applyFont="1" applyBorder="1" applyAlignment="1">
      <alignment horizontal="left" vertical="center"/>
    </xf>
    <xf numFmtId="0" fontId="23" fillId="0" borderId="2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23" fillId="0" borderId="12" xfId="4" applyFont="1" applyBorder="1">
      <alignment vertical="center"/>
    </xf>
    <xf numFmtId="0" fontId="27" fillId="0" borderId="2" xfId="7" applyFont="1" applyBorder="1" applyAlignment="1">
      <alignment horizontal="center" vertical="center"/>
    </xf>
    <xf numFmtId="0" fontId="27" fillId="0" borderId="2" xfId="7" applyFont="1" applyBorder="1" applyAlignment="1">
      <alignment horizontal="center"/>
    </xf>
    <xf numFmtId="0" fontId="28" fillId="0" borderId="2" xfId="7" applyFont="1" applyBorder="1" applyAlignment="1">
      <alignment horizontal="center" vertical="center"/>
    </xf>
    <xf numFmtId="178" fontId="28" fillId="0" borderId="2" xfId="7" applyNumberFormat="1" applyFont="1" applyBorder="1" applyAlignment="1">
      <alignment horizontal="center" vertical="center"/>
    </xf>
    <xf numFmtId="0" fontId="28" fillId="0" borderId="4" xfId="7" applyFont="1" applyBorder="1" applyAlignment="1">
      <alignment horizontal="center" vertical="center"/>
    </xf>
    <xf numFmtId="178" fontId="28" fillId="0" borderId="2" xfId="10" applyNumberFormat="1" applyFont="1" applyBorder="1" applyAlignment="1">
      <alignment horizontal="center" vertical="center"/>
    </xf>
    <xf numFmtId="0" fontId="28" fillId="0" borderId="2" xfId="7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23" fillId="0" borderId="17" xfId="4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9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49" fontId="31" fillId="0" borderId="2" xfId="6" applyNumberFormat="1" applyFont="1" applyBorder="1" applyAlignment="1">
      <alignment horizontal="center" vertical="center"/>
    </xf>
    <xf numFmtId="49" fontId="31" fillId="0" borderId="2" xfId="5" applyNumberFormat="1" applyFont="1" applyBorder="1" applyAlignment="1">
      <alignment horizontal="center"/>
    </xf>
    <xf numFmtId="0" fontId="26" fillId="0" borderId="0" xfId="5" applyFont="1"/>
    <xf numFmtId="14" fontId="26" fillId="0" borderId="0" xfId="5" applyNumberFormat="1" applyFont="1"/>
    <xf numFmtId="0" fontId="21" fillId="0" borderId="0" xfId="4" applyAlignment="1">
      <alignment horizontal="left" vertical="center"/>
    </xf>
    <xf numFmtId="0" fontId="33" fillId="0" borderId="21" xfId="4" applyFont="1" applyBorder="1" applyAlignment="1">
      <alignment horizontal="left" vertical="center"/>
    </xf>
    <xf numFmtId="0" fontId="33" fillId="0" borderId="22" xfId="4" applyFont="1" applyBorder="1" applyAlignment="1">
      <alignment horizontal="center" vertical="center"/>
    </xf>
    <xf numFmtId="0" fontId="33" fillId="0" borderId="22" xfId="4" applyFont="1" applyBorder="1">
      <alignment vertical="center"/>
    </xf>
    <xf numFmtId="0" fontId="7" fillId="0" borderId="22" xfId="4" applyFont="1" applyBorder="1">
      <alignment vertical="center"/>
    </xf>
    <xf numFmtId="0" fontId="33" fillId="0" borderId="23" xfId="4" applyFont="1" applyBorder="1">
      <alignment vertical="center"/>
    </xf>
    <xf numFmtId="0" fontId="13" fillId="0" borderId="24" xfId="4" applyFont="1" applyBorder="1" applyAlignment="1">
      <alignment horizontal="center" vertical="center"/>
    </xf>
    <xf numFmtId="0" fontId="33" fillId="0" borderId="24" xfId="4" applyFont="1" applyBorder="1">
      <alignment vertical="center"/>
    </xf>
    <xf numFmtId="0" fontId="33" fillId="0" borderId="23" xfId="4" applyFont="1" applyBorder="1" applyAlignment="1">
      <alignment horizontal="left" vertical="center"/>
    </xf>
    <xf numFmtId="49" fontId="13" fillId="0" borderId="24" xfId="4" applyNumberFormat="1" applyFont="1" applyBorder="1" applyAlignment="1">
      <alignment horizontal="right" vertical="center"/>
    </xf>
    <xf numFmtId="0" fontId="7" fillId="0" borderId="24" xfId="4" applyFont="1" applyBorder="1" applyAlignment="1">
      <alignment horizontal="left" vertical="center"/>
    </xf>
    <xf numFmtId="0" fontId="33" fillId="0" borderId="24" xfId="4" applyFont="1" applyBorder="1" applyAlignment="1">
      <alignment horizontal="left" vertical="center"/>
    </xf>
    <xf numFmtId="0" fontId="33" fillId="0" borderId="25" xfId="4" applyFont="1" applyBorder="1">
      <alignment vertical="center"/>
    </xf>
    <xf numFmtId="0" fontId="33" fillId="0" borderId="26" xfId="4" applyFont="1" applyBorder="1">
      <alignment vertical="center"/>
    </xf>
    <xf numFmtId="0" fontId="7" fillId="0" borderId="26" xfId="4" applyFont="1" applyBorder="1" applyAlignment="1">
      <alignment horizontal="center" vertical="center"/>
    </xf>
    <xf numFmtId="0" fontId="7" fillId="0" borderId="26" xfId="4" applyFont="1" applyBorder="1" applyAlignment="1">
      <alignment horizontal="left" vertical="center"/>
    </xf>
    <xf numFmtId="0" fontId="33" fillId="0" borderId="0" xfId="4" applyFont="1">
      <alignment vertical="center"/>
    </xf>
    <xf numFmtId="0" fontId="7" fillId="0" borderId="0" xfId="4" applyFont="1">
      <alignment vertical="center"/>
    </xf>
    <xf numFmtId="0" fontId="7" fillId="0" borderId="0" xfId="4" applyFont="1" applyAlignment="1">
      <alignment horizontal="left" vertical="center"/>
    </xf>
    <xf numFmtId="0" fontId="33" fillId="0" borderId="21" xfId="4" applyFont="1" applyBorder="1">
      <alignment vertical="center"/>
    </xf>
    <xf numFmtId="0" fontId="7" fillId="0" borderId="24" xfId="4" applyFont="1" applyBorder="1">
      <alignment vertical="center"/>
    </xf>
    <xf numFmtId="0" fontId="7" fillId="0" borderId="26" xfId="4" applyFont="1" applyBorder="1">
      <alignment vertical="center"/>
    </xf>
    <xf numFmtId="0" fontId="33" fillId="0" borderId="22" xfId="4" applyFont="1" applyBorder="1" applyAlignment="1">
      <alignment horizontal="left" vertical="center"/>
    </xf>
    <xf numFmtId="0" fontId="33" fillId="0" borderId="25" xfId="4" applyFont="1" applyBorder="1" applyAlignment="1">
      <alignment horizontal="left" vertical="center"/>
    </xf>
    <xf numFmtId="58" fontId="33" fillId="0" borderId="26" xfId="4" applyNumberFormat="1" applyFont="1" applyBorder="1" applyAlignment="1">
      <alignment horizontal="center" vertical="center"/>
    </xf>
    <xf numFmtId="58" fontId="7" fillId="0" borderId="26" xfId="4" applyNumberFormat="1" applyFont="1" applyBorder="1" applyAlignment="1">
      <alignment horizontal="center" vertical="center"/>
    </xf>
    <xf numFmtId="0" fontId="7" fillId="0" borderId="41" xfId="4" applyFont="1" applyBorder="1" applyAlignment="1">
      <alignment horizontal="left" vertical="center"/>
    </xf>
    <xf numFmtId="0" fontId="7" fillId="0" borderId="42" xfId="4" applyFont="1" applyBorder="1" applyAlignment="1">
      <alignment horizontal="left" vertical="center"/>
    </xf>
    <xf numFmtId="0" fontId="7" fillId="0" borderId="44" xfId="4" applyFont="1" applyBorder="1" applyAlignment="1">
      <alignment horizontal="center" vertical="center"/>
    </xf>
    <xf numFmtId="0" fontId="0" fillId="0" borderId="0" xfId="0" applyAlignment="1">
      <alignment wrapText="1"/>
    </xf>
    <xf numFmtId="0" fontId="33" fillId="0" borderId="41" xfId="4" applyFont="1" applyBorder="1" applyAlignment="1">
      <alignment horizontal="left" vertical="center"/>
    </xf>
    <xf numFmtId="0" fontId="34" fillId="0" borderId="43" xfId="4" applyFont="1" applyBorder="1" applyAlignment="1">
      <alignment horizontal="center" vertical="center"/>
    </xf>
    <xf numFmtId="0" fontId="21" fillId="0" borderId="47" xfId="4" applyBorder="1" applyAlignment="1">
      <alignment horizontal="center" vertical="center"/>
    </xf>
    <xf numFmtId="0" fontId="21" fillId="0" borderId="44" xfId="4" applyBorder="1" applyAlignment="1">
      <alignment horizontal="center" vertical="center"/>
    </xf>
    <xf numFmtId="0" fontId="34" fillId="0" borderId="44" xfId="4" applyFont="1" applyBorder="1" applyAlignment="1">
      <alignment horizontal="center" vertical="center"/>
    </xf>
    <xf numFmtId="0" fontId="7" fillId="0" borderId="48" xfId="4" applyFont="1" applyBorder="1" applyAlignment="1">
      <alignment horizontal="center" vertical="center"/>
    </xf>
    <xf numFmtId="0" fontId="34" fillId="0" borderId="51" xfId="4" applyFont="1" applyBorder="1" applyAlignment="1">
      <alignment horizontal="left" vertical="center"/>
    </xf>
    <xf numFmtId="0" fontId="34" fillId="0" borderId="52" xfId="4" applyFont="1" applyBorder="1" applyAlignment="1">
      <alignment horizontal="center" vertical="center"/>
    </xf>
    <xf numFmtId="0" fontId="29" fillId="0" borderId="52" xfId="4" applyFont="1" applyBorder="1" applyAlignment="1">
      <alignment horizontal="left" vertical="center"/>
    </xf>
    <xf numFmtId="0" fontId="29" fillId="0" borderId="21" xfId="4" applyFont="1" applyBorder="1" applyAlignment="1">
      <alignment horizontal="center" vertical="center"/>
    </xf>
    <xf numFmtId="0" fontId="29" fillId="0" borderId="22" xfId="4" applyFont="1" applyBorder="1" applyAlignment="1">
      <alignment horizontal="center" vertical="center"/>
    </xf>
    <xf numFmtId="0" fontId="29" fillId="0" borderId="23" xfId="4" applyFont="1" applyBorder="1" applyAlignment="1">
      <alignment horizontal="left" vertical="center"/>
    </xf>
    <xf numFmtId="0" fontId="13" fillId="0" borderId="41" xfId="4" applyFont="1" applyBorder="1" applyAlignment="1">
      <alignment horizontal="center" vertical="center"/>
    </xf>
    <xf numFmtId="0" fontId="29" fillId="0" borderId="24" xfId="4" applyFont="1" applyBorder="1" applyAlignment="1">
      <alignment horizontal="left" vertical="center"/>
    </xf>
    <xf numFmtId="0" fontId="29" fillId="0" borderId="23" xfId="4" applyFont="1" applyBorder="1">
      <alignment vertical="center"/>
    </xf>
    <xf numFmtId="0" fontId="13" fillId="0" borderId="23" xfId="4" applyFont="1" applyBorder="1" applyAlignment="1">
      <alignment horizontal="left" vertical="center"/>
    </xf>
    <xf numFmtId="0" fontId="37" fillId="0" borderId="25" xfId="4" applyFont="1" applyBorder="1">
      <alignment vertical="center"/>
    </xf>
    <xf numFmtId="0" fontId="29" fillId="0" borderId="21" xfId="4" applyFont="1" applyBorder="1">
      <alignment vertical="center"/>
    </xf>
    <xf numFmtId="0" fontId="21" fillId="0" borderId="22" xfId="4" applyBorder="1" applyAlignment="1">
      <alignment horizontal="left" vertical="center"/>
    </xf>
    <xf numFmtId="0" fontId="13" fillId="0" borderId="22" xfId="4" applyFont="1" applyBorder="1" applyAlignment="1">
      <alignment horizontal="left" vertical="center"/>
    </xf>
    <xf numFmtId="0" fontId="21" fillId="0" borderId="22" xfId="4" applyBorder="1">
      <alignment vertical="center"/>
    </xf>
    <xf numFmtId="0" fontId="29" fillId="0" borderId="22" xfId="4" applyFont="1" applyBorder="1">
      <alignment vertical="center"/>
    </xf>
    <xf numFmtId="0" fontId="21" fillId="0" borderId="24" xfId="4" applyBorder="1" applyAlignment="1">
      <alignment horizontal="left" vertical="center"/>
    </xf>
    <xf numFmtId="0" fontId="13" fillId="0" borderId="24" xfId="4" applyFont="1" applyBorder="1" applyAlignment="1">
      <alignment horizontal="left" vertical="center"/>
    </xf>
    <xf numFmtId="0" fontId="21" fillId="0" borderId="24" xfId="4" applyBorder="1">
      <alignment vertical="center"/>
    </xf>
    <xf numFmtId="0" fontId="29" fillId="0" borderId="24" xfId="4" applyFont="1" applyBorder="1">
      <alignment vertical="center"/>
    </xf>
    <xf numFmtId="0" fontId="29" fillId="0" borderId="23" xfId="4" applyFont="1" applyBorder="1" applyAlignment="1">
      <alignment horizontal="center" vertical="center"/>
    </xf>
    <xf numFmtId="0" fontId="29" fillId="0" borderId="24" xfId="4" applyFont="1" applyBorder="1" applyAlignment="1">
      <alignment horizontal="center" vertical="center"/>
    </xf>
    <xf numFmtId="0" fontId="34" fillId="0" borderId="34" xfId="4" applyFont="1" applyBorder="1">
      <alignment vertical="center"/>
    </xf>
    <xf numFmtId="0" fontId="34" fillId="0" borderId="35" xfId="4" applyFont="1" applyBorder="1">
      <alignment vertical="center"/>
    </xf>
    <xf numFmtId="0" fontId="13" fillId="0" borderId="35" xfId="4" applyFont="1" applyBorder="1">
      <alignment vertical="center"/>
    </xf>
    <xf numFmtId="58" fontId="34" fillId="0" borderId="35" xfId="4" applyNumberFormat="1" applyFont="1" applyBorder="1">
      <alignment vertical="center"/>
    </xf>
    <xf numFmtId="0" fontId="13" fillId="0" borderId="41" xfId="4" applyFont="1" applyBorder="1" applyAlignment="1">
      <alignment horizontal="left" vertical="center"/>
    </xf>
    <xf numFmtId="0" fontId="13" fillId="0" borderId="40" xfId="4" applyFont="1" applyBorder="1" applyAlignment="1">
      <alignment horizontal="left" vertical="center"/>
    </xf>
    <xf numFmtId="0" fontId="34" fillId="0" borderId="61" xfId="4" applyFont="1" applyBorder="1" applyAlignment="1">
      <alignment horizontal="center" vertical="center"/>
    </xf>
    <xf numFmtId="0" fontId="20" fillId="0" borderId="2" xfId="5" applyFont="1" applyBorder="1"/>
    <xf numFmtId="0" fontId="20" fillId="0" borderId="2" xfId="5" applyFont="1" applyBorder="1" applyAlignment="1">
      <alignment horizontal="center"/>
    </xf>
    <xf numFmtId="0" fontId="23" fillId="0" borderId="2" xfId="4" applyFont="1" applyBorder="1" applyAlignment="1">
      <alignment horizontal="left" vertical="center"/>
    </xf>
    <xf numFmtId="181" fontId="27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49" fontId="20" fillId="0" borderId="2" xfId="5" applyNumberFormat="1" applyFont="1" applyBorder="1" applyAlignment="1">
      <alignment horizontal="center"/>
    </xf>
    <xf numFmtId="14" fontId="26" fillId="0" borderId="0" xfId="5" applyNumberFormat="1" applyFont="1" applyAlignment="1">
      <alignment horizontal="center"/>
    </xf>
    <xf numFmtId="0" fontId="20" fillId="0" borderId="2" xfId="5" applyFont="1" applyBorder="1" applyAlignment="1">
      <alignment horizontal="left"/>
    </xf>
    <xf numFmtId="0" fontId="29" fillId="0" borderId="36" xfId="4" applyFont="1" applyBorder="1">
      <alignment vertical="center"/>
    </xf>
    <xf numFmtId="0" fontId="21" fillId="0" borderId="37" xfId="4" applyBorder="1" applyAlignment="1">
      <alignment horizontal="left" vertical="center"/>
    </xf>
    <xf numFmtId="0" fontId="13" fillId="0" borderId="37" xfId="4" applyFont="1" applyBorder="1" applyAlignment="1">
      <alignment horizontal="left" vertical="center"/>
    </xf>
    <xf numFmtId="0" fontId="21" fillId="0" borderId="37" xfId="4" applyBorder="1">
      <alignment vertical="center"/>
    </xf>
    <xf numFmtId="0" fontId="29" fillId="0" borderId="37" xfId="4" applyFont="1" applyBorder="1">
      <alignment vertical="center"/>
    </xf>
    <xf numFmtId="0" fontId="29" fillId="0" borderId="36" xfId="4" applyFont="1" applyBorder="1" applyAlignment="1">
      <alignment horizontal="center" vertical="center"/>
    </xf>
    <xf numFmtId="0" fontId="13" fillId="0" borderId="37" xfId="4" applyFont="1" applyBorder="1" applyAlignment="1">
      <alignment horizontal="center" vertical="center"/>
    </xf>
    <xf numFmtId="0" fontId="29" fillId="0" borderId="37" xfId="4" applyFont="1" applyBorder="1" applyAlignment="1">
      <alignment horizontal="center" vertical="center"/>
    </xf>
    <xf numFmtId="0" fontId="21" fillId="0" borderId="37" xfId="4" applyBorder="1" applyAlignment="1">
      <alignment horizontal="center" vertical="center"/>
    </xf>
    <xf numFmtId="0" fontId="21" fillId="0" borderId="24" xfId="4" applyBorder="1" applyAlignment="1">
      <alignment horizontal="center" vertical="center"/>
    </xf>
    <xf numFmtId="0" fontId="40" fillId="0" borderId="67" xfId="4" applyFont="1" applyBorder="1" applyAlignment="1">
      <alignment horizontal="left" vertical="center" wrapText="1"/>
    </xf>
    <xf numFmtId="0" fontId="41" fillId="0" borderId="68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179" fontId="13" fillId="0" borderId="24" xfId="4" applyNumberFormat="1" applyFont="1" applyBorder="1" applyAlignment="1">
      <alignment horizontal="center" vertical="center"/>
    </xf>
    <xf numFmtId="9" fontId="13" fillId="0" borderId="24" xfId="4" applyNumberFormat="1" applyFont="1" applyBorder="1" applyAlignment="1">
      <alignment horizontal="center" vertical="center"/>
    </xf>
    <xf numFmtId="0" fontId="34" fillId="0" borderId="51" xfId="4" applyFont="1" applyBorder="1" applyAlignment="1">
      <alignment horizontal="center" vertical="center"/>
    </xf>
    <xf numFmtId="0" fontId="13" fillId="0" borderId="72" xfId="4" applyFont="1" applyBorder="1" applyAlignment="1">
      <alignment horizontal="center" vertical="center"/>
    </xf>
    <xf numFmtId="0" fontId="34" fillId="0" borderId="72" xfId="4" applyFont="1" applyBorder="1" applyAlignment="1">
      <alignment horizontal="center" vertical="center"/>
    </xf>
    <xf numFmtId="58" fontId="21" fillId="0" borderId="52" xfId="4" applyNumberFormat="1" applyBorder="1" applyAlignment="1">
      <alignment horizontal="center" vertical="center"/>
    </xf>
    <xf numFmtId="0" fontId="13" fillId="0" borderId="50" xfId="4" applyFont="1" applyBorder="1" applyAlignment="1">
      <alignment horizontal="left" vertical="center"/>
    </xf>
    <xf numFmtId="0" fontId="29" fillId="0" borderId="0" xfId="4" applyFont="1">
      <alignment vertical="center"/>
    </xf>
    <xf numFmtId="0" fontId="36" fillId="0" borderId="41" xfId="4" applyFont="1" applyBorder="1" applyAlignment="1">
      <alignment horizontal="left" vertical="center" wrapText="1"/>
    </xf>
    <xf numFmtId="0" fontId="44" fillId="0" borderId="78" xfId="0" applyFont="1" applyBorder="1"/>
    <xf numFmtId="0" fontId="44" fillId="0" borderId="2" xfId="0" applyFont="1" applyBorder="1"/>
    <xf numFmtId="0" fontId="44" fillId="7" borderId="2" xfId="0" applyFont="1" applyFill="1" applyBorder="1"/>
    <xf numFmtId="0" fontId="0" fillId="0" borderId="78" xfId="0" applyBorder="1"/>
    <xf numFmtId="0" fontId="0" fillId="7" borderId="2" xfId="0" applyFill="1" applyBorder="1"/>
    <xf numFmtId="0" fontId="0" fillId="0" borderId="79" xfId="0" applyBorder="1"/>
    <xf numFmtId="0" fontId="0" fillId="0" borderId="80" xfId="0" applyBorder="1"/>
    <xf numFmtId="0" fontId="0" fillId="7" borderId="80" xfId="0" applyFill="1" applyBorder="1"/>
    <xf numFmtId="0" fontId="0" fillId="8" borderId="0" xfId="0" applyFill="1"/>
    <xf numFmtId="0" fontId="44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5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10" borderId="2" xfId="0" applyFill="1" applyBorder="1" applyAlignment="1">
      <alignment vertical="top" wrapText="1"/>
    </xf>
    <xf numFmtId="0" fontId="44" fillId="9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  <xf numFmtId="0" fontId="43" fillId="0" borderId="76" xfId="0" applyFont="1" applyBorder="1" applyAlignment="1">
      <alignment horizontal="center" vertical="center" wrapText="1"/>
    </xf>
    <xf numFmtId="0" fontId="43" fillId="0" borderId="77" xfId="0" applyFont="1" applyBorder="1" applyAlignment="1">
      <alignment horizontal="center" vertical="center" wrapText="1"/>
    </xf>
    <xf numFmtId="0" fontId="43" fillId="0" borderId="81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44" fillId="7" borderId="6" xfId="0" applyFont="1" applyFill="1" applyBorder="1" applyAlignment="1">
      <alignment horizontal="center" vertical="center"/>
    </xf>
    <xf numFmtId="0" fontId="44" fillId="7" borderId="8" xfId="0" applyFont="1" applyFill="1" applyBorder="1" applyAlignment="1">
      <alignment horizontal="center" vertical="center"/>
    </xf>
    <xf numFmtId="0" fontId="44" fillId="0" borderId="82" xfId="0" applyFont="1" applyBorder="1" applyAlignment="1">
      <alignment horizontal="center" vertical="center"/>
    </xf>
    <xf numFmtId="0" fontId="39" fillId="0" borderId="20" xfId="4" applyFont="1" applyBorder="1" applyAlignment="1">
      <alignment horizontal="center" vertical="top"/>
    </xf>
    <xf numFmtId="0" fontId="13" fillId="0" borderId="52" xfId="4" applyFont="1" applyBorder="1" applyAlignment="1">
      <alignment horizontal="center" vertical="center"/>
    </xf>
    <xf numFmtId="0" fontId="34" fillId="0" borderId="52" xfId="4" applyFont="1" applyBorder="1" applyAlignment="1">
      <alignment horizontal="center" vertical="center"/>
    </xf>
    <xf numFmtId="0" fontId="21" fillId="0" borderId="52" xfId="4" applyBorder="1" applyAlignment="1">
      <alignment horizontal="center" vertical="center"/>
    </xf>
    <xf numFmtId="0" fontId="21" fillId="0" borderId="59" xfId="4" applyBorder="1" applyAlignment="1">
      <alignment horizontal="center" vertical="center"/>
    </xf>
    <xf numFmtId="0" fontId="29" fillId="0" borderId="21" xfId="4" applyFont="1" applyBorder="1" applyAlignment="1">
      <alignment horizontal="center" vertical="center"/>
    </xf>
    <xf numFmtId="0" fontId="29" fillId="0" borderId="22" xfId="4" applyFont="1" applyBorder="1" applyAlignment="1">
      <alignment horizontal="center" vertical="center"/>
    </xf>
    <xf numFmtId="0" fontId="29" fillId="0" borderId="40" xfId="4" applyFont="1" applyBorder="1" applyAlignment="1">
      <alignment horizontal="center" vertical="center"/>
    </xf>
    <xf numFmtId="0" fontId="34" fillId="0" borderId="21" xfId="4" applyFont="1" applyBorder="1" applyAlignment="1">
      <alignment horizontal="center" vertical="center"/>
    </xf>
    <xf numFmtId="0" fontId="34" fillId="0" borderId="22" xfId="4" applyFont="1" applyBorder="1" applyAlignment="1">
      <alignment horizontal="center" vertical="center"/>
    </xf>
    <xf numFmtId="0" fontId="34" fillId="0" borderId="40" xfId="4" applyFont="1" applyBorder="1" applyAlignment="1">
      <alignment horizontal="center" vertical="center"/>
    </xf>
    <xf numFmtId="0" fontId="13" fillId="0" borderId="24" xfId="4" applyFont="1" applyBorder="1" applyAlignment="1">
      <alignment horizontal="center" vertical="center"/>
    </xf>
    <xf numFmtId="0" fontId="13" fillId="0" borderId="41" xfId="4" applyFont="1" applyBorder="1" applyAlignment="1">
      <alignment horizontal="center" vertical="center"/>
    </xf>
    <xf numFmtId="0" fontId="29" fillId="0" borderId="23" xfId="4" applyFont="1" applyBorder="1" applyAlignment="1">
      <alignment horizontal="left" vertical="center"/>
    </xf>
    <xf numFmtId="0" fontId="29" fillId="0" borderId="24" xfId="4" applyFont="1" applyBorder="1" applyAlignment="1">
      <alignment horizontal="left" vertical="center"/>
    </xf>
    <xf numFmtId="14" fontId="36" fillId="0" borderId="24" xfId="4" applyNumberFormat="1" applyFont="1" applyBorder="1" applyAlignment="1">
      <alignment horizontal="center" vertical="center"/>
    </xf>
    <xf numFmtId="14" fontId="36" fillId="0" borderId="41" xfId="4" applyNumberFormat="1" applyFont="1" applyBorder="1" applyAlignment="1">
      <alignment horizontal="center" vertical="center"/>
    </xf>
    <xf numFmtId="0" fontId="7" fillId="0" borderId="24" xfId="4" applyFont="1" applyBorder="1" applyAlignment="1">
      <alignment horizontal="center" vertical="center"/>
    </xf>
    <xf numFmtId="0" fontId="7" fillId="0" borderId="41" xfId="4" applyFont="1" applyBorder="1" applyAlignment="1">
      <alignment horizontal="center" vertical="center"/>
    </xf>
    <xf numFmtId="0" fontId="29" fillId="0" borderId="41" xfId="4" applyFont="1" applyBorder="1" applyAlignment="1">
      <alignment horizontal="left" vertical="center"/>
    </xf>
    <xf numFmtId="0" fontId="13" fillId="0" borderId="23" xfId="4" applyFont="1" applyBorder="1" applyAlignment="1">
      <alignment horizontal="left" vertical="center"/>
    </xf>
    <xf numFmtId="0" fontId="13" fillId="0" borderId="24" xfId="4" applyFont="1" applyBorder="1" applyAlignment="1">
      <alignment horizontal="left" vertical="center"/>
    </xf>
    <xf numFmtId="0" fontId="13" fillId="0" borderId="41" xfId="4" applyFont="1" applyBorder="1" applyAlignment="1">
      <alignment horizontal="left" vertical="center"/>
    </xf>
    <xf numFmtId="0" fontId="13" fillId="0" borderId="26" xfId="4" applyFont="1" applyBorder="1" applyAlignment="1">
      <alignment horizontal="center" vertical="center"/>
    </xf>
    <xf numFmtId="0" fontId="13" fillId="0" borderId="42" xfId="4" applyFont="1" applyBorder="1" applyAlignment="1">
      <alignment horizontal="center" vertical="center"/>
    </xf>
    <xf numFmtId="0" fontId="29" fillId="0" borderId="25" xfId="4" applyFont="1" applyBorder="1" applyAlignment="1">
      <alignment horizontal="left" vertical="center"/>
    </xf>
    <xf numFmtId="0" fontId="29" fillId="0" borderId="26" xfId="4" applyFont="1" applyBorder="1" applyAlignment="1">
      <alignment horizontal="left" vertical="center"/>
    </xf>
    <xf numFmtId="14" fontId="13" fillId="0" borderId="26" xfId="4" applyNumberFormat="1" applyFont="1" applyBorder="1" applyAlignment="1">
      <alignment horizontal="center" vertical="center"/>
    </xf>
    <xf numFmtId="14" fontId="13" fillId="0" borderId="42" xfId="4" applyNumberFormat="1" applyFont="1" applyBorder="1" applyAlignment="1">
      <alignment horizontal="center" vertical="center"/>
    </xf>
    <xf numFmtId="0" fontId="29" fillId="0" borderId="42" xfId="4" applyFont="1" applyBorder="1" applyAlignment="1">
      <alignment horizontal="left" vertical="center"/>
    </xf>
    <xf numFmtId="0" fontId="29" fillId="0" borderId="64" xfId="4" applyFont="1" applyBorder="1" applyAlignment="1">
      <alignment horizontal="left" vertical="center"/>
    </xf>
    <xf numFmtId="0" fontId="29" fillId="0" borderId="32" xfId="4" applyFont="1" applyBorder="1" applyAlignment="1">
      <alignment horizontal="left" vertical="center"/>
    </xf>
    <xf numFmtId="0" fontId="29" fillId="0" borderId="73" xfId="4" applyFont="1" applyBorder="1" applyAlignment="1">
      <alignment horizontal="left" vertical="center"/>
    </xf>
    <xf numFmtId="0" fontId="34" fillId="0" borderId="58" xfId="4" applyFont="1" applyBorder="1" applyAlignment="1">
      <alignment horizontal="left" vertical="center"/>
    </xf>
    <xf numFmtId="0" fontId="34" fillId="0" borderId="35" xfId="4" applyFont="1" applyBorder="1" applyAlignment="1">
      <alignment horizontal="left" vertical="center"/>
    </xf>
    <xf numFmtId="0" fontId="34" fillId="0" borderId="63" xfId="4" applyFont="1" applyBorder="1" applyAlignment="1">
      <alignment horizontal="left" vertical="center"/>
    </xf>
    <xf numFmtId="0" fontId="29" fillId="0" borderId="65" xfId="4" applyFont="1" applyBorder="1" applyAlignment="1">
      <alignment horizontal="left" vertical="center" wrapText="1"/>
    </xf>
    <xf numFmtId="0" fontId="29" fillId="0" borderId="66" xfId="4" applyFont="1" applyBorder="1" applyAlignment="1">
      <alignment horizontal="left" vertical="center" wrapText="1"/>
    </xf>
    <xf numFmtId="0" fontId="29" fillId="0" borderId="48" xfId="4" applyFont="1" applyBorder="1" applyAlignment="1">
      <alignment horizontal="left" vertical="center" wrapText="1"/>
    </xf>
    <xf numFmtId="0" fontId="29" fillId="0" borderId="36" xfId="4" applyFont="1" applyBorder="1" applyAlignment="1">
      <alignment horizontal="left" vertical="center"/>
    </xf>
    <xf numFmtId="0" fontId="29" fillId="0" borderId="37" xfId="4" applyFont="1" applyBorder="1" applyAlignment="1">
      <alignment horizontal="left" vertical="center"/>
    </xf>
    <xf numFmtId="0" fontId="29" fillId="0" borderId="50" xfId="4" applyFont="1" applyBorder="1" applyAlignment="1">
      <alignment horizontal="left" vertical="center"/>
    </xf>
    <xf numFmtId="0" fontId="34" fillId="0" borderId="58" xfId="0" applyFont="1" applyBorder="1" applyAlignment="1">
      <alignment horizontal="left" vertical="center"/>
    </xf>
    <xf numFmtId="0" fontId="34" fillId="0" borderId="35" xfId="0" applyFont="1" applyBorder="1" applyAlignment="1">
      <alignment horizontal="left" vertical="center"/>
    </xf>
    <xf numFmtId="0" fontId="34" fillId="0" borderId="63" xfId="0" applyFont="1" applyBorder="1" applyAlignment="1">
      <alignment horizontal="left" vertical="center"/>
    </xf>
    <xf numFmtId="9" fontId="13" fillId="0" borderId="33" xfId="4" applyNumberFormat="1" applyFont="1" applyBorder="1" applyAlignment="1">
      <alignment horizontal="left" vertical="center"/>
    </xf>
    <xf numFmtId="9" fontId="13" fillId="0" borderId="28" xfId="4" applyNumberFormat="1" applyFont="1" applyBorder="1" applyAlignment="1">
      <alignment horizontal="left" vertical="center"/>
    </xf>
    <xf numFmtId="9" fontId="13" fillId="0" borderId="43" xfId="4" applyNumberFormat="1" applyFont="1" applyBorder="1" applyAlignment="1">
      <alignment horizontal="left" vertical="center"/>
    </xf>
    <xf numFmtId="9" fontId="13" fillId="0" borderId="65" xfId="4" applyNumberFormat="1" applyFont="1" applyBorder="1" applyAlignment="1">
      <alignment horizontal="left" vertical="center"/>
    </xf>
    <xf numFmtId="9" fontId="13" fillId="0" borderId="66" xfId="4" applyNumberFormat="1" applyFont="1" applyBorder="1" applyAlignment="1">
      <alignment horizontal="left" vertical="center"/>
    </xf>
    <xf numFmtId="9" fontId="13" fillId="0" borderId="48" xfId="4" applyNumberFormat="1" applyFont="1" applyBorder="1" applyAlignment="1">
      <alignment horizontal="left" vertical="center"/>
    </xf>
    <xf numFmtId="0" fontId="33" fillId="0" borderId="36" xfId="4" applyFont="1" applyBorder="1" applyAlignment="1">
      <alignment horizontal="left" vertical="center"/>
    </xf>
    <xf numFmtId="0" fontId="33" fillId="0" borderId="37" xfId="4" applyFont="1" applyBorder="1" applyAlignment="1">
      <alignment horizontal="left" vertical="center"/>
    </xf>
    <xf numFmtId="0" fontId="33" fillId="0" borderId="50" xfId="4" applyFont="1" applyBorder="1" applyAlignment="1">
      <alignment horizontal="left" vertical="center"/>
    </xf>
    <xf numFmtId="0" fontId="33" fillId="0" borderId="23" xfId="4" applyFont="1" applyBorder="1" applyAlignment="1">
      <alignment horizontal="left" vertical="center"/>
    </xf>
    <xf numFmtId="0" fontId="33" fillId="0" borderId="24" xfId="4" applyFont="1" applyBorder="1" applyAlignment="1">
      <alignment horizontal="left" vertical="center"/>
    </xf>
    <xf numFmtId="0" fontId="33" fillId="0" borderId="69" xfId="4" applyFont="1" applyBorder="1" applyAlignment="1">
      <alignment horizontal="left" vertical="center"/>
    </xf>
    <xf numFmtId="0" fontId="33" fillId="0" borderId="66" xfId="4" applyFont="1" applyBorder="1" applyAlignment="1">
      <alignment horizontal="left" vertical="center"/>
    </xf>
    <xf numFmtId="0" fontId="33" fillId="0" borderId="48" xfId="4" applyFont="1" applyBorder="1" applyAlignment="1">
      <alignment horizontal="left" vertical="center"/>
    </xf>
    <xf numFmtId="0" fontId="34" fillId="0" borderId="32" xfId="4" applyFont="1" applyBorder="1" applyAlignment="1">
      <alignment horizontal="left" vertical="center"/>
    </xf>
    <xf numFmtId="0" fontId="13" fillId="0" borderId="70" xfId="4" applyFont="1" applyBorder="1" applyAlignment="1">
      <alignment horizontal="left" vertical="center"/>
    </xf>
    <xf numFmtId="0" fontId="13" fillId="0" borderId="71" xfId="4" applyFont="1" applyBorder="1" applyAlignment="1">
      <alignment horizontal="left" vertical="center"/>
    </xf>
    <xf numFmtId="0" fontId="13" fillId="0" borderId="74" xfId="4" applyFont="1" applyBorder="1" applyAlignment="1">
      <alignment horizontal="left" vertical="center"/>
    </xf>
    <xf numFmtId="0" fontId="13" fillId="0" borderId="31" xfId="4" applyFont="1" applyBorder="1" applyAlignment="1">
      <alignment horizontal="left" vertical="center"/>
    </xf>
    <xf numFmtId="0" fontId="13" fillId="0" borderId="30" xfId="4" applyFont="1" applyBorder="1" applyAlignment="1">
      <alignment horizontal="left" vertical="center"/>
    </xf>
    <xf numFmtId="0" fontId="13" fillId="0" borderId="44" xfId="4" applyFont="1" applyBorder="1" applyAlignment="1">
      <alignment horizontal="left" vertical="center"/>
    </xf>
    <xf numFmtId="0" fontId="29" fillId="0" borderId="65" xfId="4" applyFont="1" applyBorder="1" applyAlignment="1">
      <alignment horizontal="left" vertical="center"/>
    </xf>
    <xf numFmtId="0" fontId="29" fillId="0" borderId="66" xfId="4" applyFont="1" applyBorder="1" applyAlignment="1">
      <alignment horizontal="left" vertical="center"/>
    </xf>
    <xf numFmtId="0" fontId="29" fillId="0" borderId="48" xfId="4" applyFont="1" applyBorder="1" applyAlignment="1">
      <alignment horizontal="left" vertical="center"/>
    </xf>
    <xf numFmtId="0" fontId="42" fillId="0" borderId="35" xfId="4" applyFont="1" applyBorder="1" applyAlignment="1">
      <alignment horizontal="center" vertical="center"/>
    </xf>
    <xf numFmtId="0" fontId="34" fillId="0" borderId="32" xfId="4" applyFont="1" applyBorder="1" applyAlignment="1">
      <alignment horizontal="center" vertical="center"/>
    </xf>
    <xf numFmtId="0" fontId="34" fillId="0" borderId="75" xfId="4" applyFont="1" applyBorder="1" applyAlignment="1">
      <alignment horizontal="center" vertical="center"/>
    </xf>
    <xf numFmtId="0" fontId="13" fillId="0" borderId="72" xfId="4" applyFont="1" applyBorder="1" applyAlignment="1">
      <alignment horizontal="center" vertical="center"/>
    </xf>
    <xf numFmtId="0" fontId="13" fillId="0" borderId="73" xfId="4" applyFont="1" applyBorder="1" applyAlignment="1">
      <alignment horizontal="center" vertical="center"/>
    </xf>
    <xf numFmtId="0" fontId="13" fillId="0" borderId="64" xfId="4" applyFont="1" applyBorder="1" applyAlignment="1">
      <alignment horizontal="center" vertical="center"/>
    </xf>
    <xf numFmtId="0" fontId="13" fillId="0" borderId="32" xfId="4" applyFont="1" applyBorder="1" applyAlignment="1">
      <alignment horizontal="center" vertical="center"/>
    </xf>
    <xf numFmtId="0" fontId="22" fillId="0" borderId="0" xfId="5" applyFont="1" applyAlignment="1">
      <alignment horizontal="center" vertical="center"/>
    </xf>
    <xf numFmtId="0" fontId="21" fillId="0" borderId="0" xfId="5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38" fillId="0" borderId="2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49" fontId="30" fillId="0" borderId="2" xfId="2" applyNumberFormat="1" applyFont="1" applyBorder="1" applyAlignment="1">
      <alignment horizontal="center" vertical="center"/>
    </xf>
    <xf numFmtId="0" fontId="20" fillId="0" borderId="2" xfId="5" applyFont="1" applyBorder="1" applyAlignment="1">
      <alignment horizontal="center"/>
    </xf>
    <xf numFmtId="0" fontId="35" fillId="0" borderId="20" xfId="4" applyFont="1" applyBorder="1" applyAlignment="1">
      <alignment horizontal="center" vertical="top"/>
    </xf>
    <xf numFmtId="0" fontId="34" fillId="0" borderId="0" xfId="4" applyFont="1" applyAlignment="1">
      <alignment horizontal="left" vertical="center"/>
    </xf>
    <xf numFmtId="0" fontId="29" fillId="0" borderId="0" xfId="4" applyFont="1" applyAlignment="1">
      <alignment horizontal="left" vertical="center"/>
    </xf>
    <xf numFmtId="0" fontId="7" fillId="0" borderId="21" xfId="4" applyFont="1" applyBorder="1" applyAlignment="1">
      <alignment horizontal="left" vertical="center"/>
    </xf>
    <xf numFmtId="0" fontId="7" fillId="0" borderId="22" xfId="4" applyFont="1" applyBorder="1" applyAlignment="1">
      <alignment horizontal="left" vertical="center"/>
    </xf>
    <xf numFmtId="0" fontId="33" fillId="0" borderId="22" xfId="4" applyFont="1" applyBorder="1" applyAlignment="1">
      <alignment horizontal="left" vertical="center"/>
    </xf>
    <xf numFmtId="0" fontId="33" fillId="0" borderId="40" xfId="4" applyFont="1" applyBorder="1" applyAlignment="1">
      <alignment horizontal="left" vertical="center"/>
    </xf>
    <xf numFmtId="0" fontId="7" fillId="0" borderId="31" xfId="4" applyFont="1" applyBorder="1" applyAlignment="1">
      <alignment horizontal="left" vertical="center"/>
    </xf>
    <xf numFmtId="0" fontId="7" fillId="0" borderId="30" xfId="4" applyFont="1" applyBorder="1" applyAlignment="1">
      <alignment horizontal="left" vertical="center"/>
    </xf>
    <xf numFmtId="0" fontId="7" fillId="0" borderId="46" xfId="4" applyFont="1" applyBorder="1" applyAlignment="1">
      <alignment horizontal="left" vertical="center"/>
    </xf>
    <xf numFmtId="0" fontId="7" fillId="0" borderId="29" xfId="4" applyFont="1" applyBorder="1" applyAlignment="1">
      <alignment horizontal="left" vertical="center"/>
    </xf>
    <xf numFmtId="0" fontId="33" fillId="0" borderId="29" xfId="4" applyFont="1" applyBorder="1" applyAlignment="1">
      <alignment horizontal="left" vertical="center"/>
    </xf>
    <xf numFmtId="0" fontId="33" fillId="0" borderId="30" xfId="4" applyFont="1" applyBorder="1" applyAlignment="1">
      <alignment horizontal="left" vertical="center"/>
    </xf>
    <xf numFmtId="0" fontId="33" fillId="0" borderId="44" xfId="4" applyFont="1" applyBorder="1" applyAlignment="1">
      <alignment horizontal="left" vertical="center"/>
    </xf>
    <xf numFmtId="0" fontId="13" fillId="0" borderId="25" xfId="4" applyFont="1" applyBorder="1" applyAlignment="1">
      <alignment horizontal="left" vertical="center"/>
    </xf>
    <xf numFmtId="0" fontId="13" fillId="0" borderId="26" xfId="4" applyFont="1" applyBorder="1" applyAlignment="1">
      <alignment horizontal="left" vertical="center"/>
    </xf>
    <xf numFmtId="0" fontId="13" fillId="0" borderId="42" xfId="4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3" fillId="0" borderId="21" xfId="4" applyFont="1" applyBorder="1" applyAlignment="1">
      <alignment horizontal="left" vertical="center"/>
    </xf>
    <xf numFmtId="0" fontId="33" fillId="0" borderId="24" xfId="4" applyFont="1" applyBorder="1" applyAlignment="1">
      <alignment horizontal="center" vertical="center"/>
    </xf>
    <xf numFmtId="0" fontId="33" fillId="0" borderId="41" xfId="4" applyFont="1" applyBorder="1" applyAlignment="1">
      <alignment horizontal="center" vertical="center"/>
    </xf>
    <xf numFmtId="0" fontId="29" fillId="0" borderId="25" xfId="4" applyFont="1" applyBorder="1" applyAlignment="1">
      <alignment horizontal="center" vertical="center"/>
    </xf>
    <xf numFmtId="0" fontId="29" fillId="0" borderId="26" xfId="4" applyFont="1" applyBorder="1" applyAlignment="1">
      <alignment horizontal="center" vertical="center"/>
    </xf>
    <xf numFmtId="0" fontId="29" fillId="0" borderId="42" xfId="4" applyFont="1" applyBorder="1" applyAlignment="1">
      <alignment horizontal="center" vertical="center"/>
    </xf>
    <xf numFmtId="0" fontId="33" fillId="0" borderId="41" xfId="4" applyFont="1" applyBorder="1" applyAlignment="1">
      <alignment horizontal="left" vertical="center"/>
    </xf>
    <xf numFmtId="0" fontId="29" fillId="0" borderId="53" xfId="4" applyFont="1" applyBorder="1" applyAlignment="1">
      <alignment horizontal="left" vertical="center"/>
    </xf>
    <xf numFmtId="0" fontId="29" fillId="0" borderId="54" xfId="4" applyFont="1" applyBorder="1" applyAlignment="1">
      <alignment horizontal="left" vertical="center"/>
    </xf>
    <xf numFmtId="0" fontId="29" fillId="0" borderId="60" xfId="4" applyFont="1" applyBorder="1" applyAlignment="1">
      <alignment horizontal="left" vertical="center"/>
    </xf>
    <xf numFmtId="0" fontId="34" fillId="0" borderId="55" xfId="4" applyFont="1" applyBorder="1" applyAlignment="1">
      <alignment horizontal="left" vertical="center"/>
    </xf>
    <xf numFmtId="0" fontId="34" fillId="0" borderId="56" xfId="4" applyFont="1" applyBorder="1" applyAlignment="1">
      <alignment horizontal="left" vertical="center"/>
    </xf>
    <xf numFmtId="0" fontId="21" fillId="0" borderId="31" xfId="4" applyBorder="1" applyAlignment="1">
      <alignment horizontal="left" vertical="center"/>
    </xf>
    <xf numFmtId="0" fontId="21" fillId="0" borderId="30" xfId="4" applyBorder="1" applyAlignment="1">
      <alignment horizontal="left" vertical="center"/>
    </xf>
    <xf numFmtId="0" fontId="21" fillId="0" borderId="46" xfId="4" applyBorder="1" applyAlignment="1">
      <alignment horizontal="left" vertical="center"/>
    </xf>
    <xf numFmtId="0" fontId="13" fillId="0" borderId="23" xfId="4" applyFont="1" applyBorder="1" applyAlignment="1">
      <alignment horizontal="right" vertical="center"/>
    </xf>
    <xf numFmtId="0" fontId="13" fillId="0" borderId="24" xfId="4" applyFont="1" applyBorder="1" applyAlignment="1">
      <alignment horizontal="right" vertical="center"/>
    </xf>
    <xf numFmtId="0" fontId="29" fillId="0" borderId="57" xfId="4" applyFont="1" applyBorder="1" applyAlignment="1">
      <alignment horizontal="left" vertical="center"/>
    </xf>
    <xf numFmtId="0" fontId="29" fillId="0" borderId="20" xfId="4" applyFont="1" applyBorder="1" applyAlignment="1">
      <alignment horizontal="left" vertical="center"/>
    </xf>
    <xf numFmtId="0" fontId="29" fillId="0" borderId="62" xfId="4" applyFont="1" applyBorder="1" applyAlignment="1">
      <alignment horizontal="left" vertical="center"/>
    </xf>
    <xf numFmtId="0" fontId="29" fillId="0" borderId="31" xfId="4" applyFont="1" applyBorder="1" applyAlignment="1">
      <alignment horizontal="left" vertical="center"/>
    </xf>
    <xf numFmtId="0" fontId="29" fillId="0" borderId="30" xfId="4" applyFont="1" applyBorder="1" applyAlignment="1">
      <alignment horizontal="left" vertical="center"/>
    </xf>
    <xf numFmtId="0" fontId="29" fillId="0" borderId="44" xfId="4" applyFont="1" applyBorder="1" applyAlignment="1">
      <alignment horizontal="left" vertical="center"/>
    </xf>
    <xf numFmtId="0" fontId="13" fillId="0" borderId="35" xfId="4" applyFont="1" applyBorder="1" applyAlignment="1">
      <alignment horizontal="center" vertical="center"/>
    </xf>
    <xf numFmtId="0" fontId="34" fillId="0" borderId="35" xfId="4" applyFont="1" applyBorder="1" applyAlignment="1">
      <alignment horizontal="center" vertical="center"/>
    </xf>
    <xf numFmtId="0" fontId="13" fillId="0" borderId="49" xfId="4" applyFont="1" applyBorder="1" applyAlignment="1">
      <alignment horizontal="center" vertical="center"/>
    </xf>
    <xf numFmtId="0" fontId="34" fillId="0" borderId="36" xfId="4" applyFont="1" applyBorder="1" applyAlignment="1">
      <alignment horizontal="center" vertical="center"/>
    </xf>
    <xf numFmtId="0" fontId="34" fillId="0" borderId="37" xfId="4" applyFont="1" applyBorder="1" applyAlignment="1">
      <alignment horizontal="center" vertical="center"/>
    </xf>
    <xf numFmtId="0" fontId="34" fillId="0" borderId="50" xfId="4" applyFont="1" applyBorder="1" applyAlignment="1">
      <alignment horizontal="center" vertical="center"/>
    </xf>
    <xf numFmtId="0" fontId="34" fillId="0" borderId="25" xfId="4" applyFont="1" applyBorder="1" applyAlignment="1">
      <alignment horizontal="center" vertical="center"/>
    </xf>
    <xf numFmtId="0" fontId="34" fillId="0" borderId="26" xfId="4" applyFont="1" applyBorder="1" applyAlignment="1">
      <alignment horizontal="center" vertical="center"/>
    </xf>
    <xf numFmtId="0" fontId="34" fillId="0" borderId="42" xfId="4" applyFont="1" applyBorder="1" applyAlignment="1">
      <alignment horizontal="center" vertical="center"/>
    </xf>
    <xf numFmtId="0" fontId="21" fillId="0" borderId="35" xfId="4" applyBorder="1" applyAlignment="1">
      <alignment horizontal="center" vertical="center"/>
    </xf>
    <xf numFmtId="0" fontId="21" fillId="0" borderId="49" xfId="4" applyBorder="1" applyAlignment="1">
      <alignment horizontal="center" vertical="center"/>
    </xf>
    <xf numFmtId="0" fontId="24" fillId="0" borderId="12" xfId="4" applyFont="1" applyBorder="1" applyAlignment="1">
      <alignment horizontal="center" vertical="center"/>
    </xf>
    <xf numFmtId="0" fontId="24" fillId="0" borderId="13" xfId="4" applyFont="1" applyBorder="1" applyAlignment="1">
      <alignment horizontal="center" vertical="center"/>
    </xf>
    <xf numFmtId="0" fontId="20" fillId="0" borderId="17" xfId="4" applyFont="1" applyBorder="1" applyAlignment="1">
      <alignment horizontal="center" vertical="center"/>
    </xf>
    <xf numFmtId="0" fontId="20" fillId="0" borderId="18" xfId="4" applyFont="1" applyBorder="1" applyAlignment="1">
      <alignment horizontal="center" vertical="center"/>
    </xf>
    <xf numFmtId="0" fontId="26" fillId="0" borderId="10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25" fillId="0" borderId="14" xfId="5" applyFont="1" applyBorder="1" applyAlignment="1">
      <alignment horizontal="center" vertical="center"/>
    </xf>
    <xf numFmtId="0" fontId="25" fillId="0" borderId="15" xfId="5" applyFont="1" applyBorder="1" applyAlignment="1">
      <alignment horizontal="center" vertical="center"/>
    </xf>
    <xf numFmtId="0" fontId="20" fillId="0" borderId="16" xfId="5" applyFont="1" applyBorder="1" applyAlignment="1">
      <alignment horizontal="center"/>
    </xf>
    <xf numFmtId="0" fontId="20" fillId="0" borderId="0" xfId="5" applyFont="1" applyAlignment="1">
      <alignment horizontal="center"/>
    </xf>
    <xf numFmtId="0" fontId="32" fillId="0" borderId="20" xfId="4" applyFont="1" applyBorder="1" applyAlignment="1">
      <alignment horizontal="center" vertical="top"/>
    </xf>
    <xf numFmtId="0" fontId="13" fillId="0" borderId="22" xfId="4" applyFont="1" applyBorder="1" applyAlignment="1">
      <alignment horizontal="center" vertical="center"/>
    </xf>
    <xf numFmtId="0" fontId="7" fillId="0" borderId="22" xfId="4" applyFont="1" applyBorder="1" applyAlignment="1">
      <alignment horizontal="center" vertical="center"/>
    </xf>
    <xf numFmtId="0" fontId="7" fillId="0" borderId="40" xfId="4" applyFont="1" applyBorder="1" applyAlignment="1">
      <alignment horizontal="center" vertical="center"/>
    </xf>
    <xf numFmtId="180" fontId="7" fillId="0" borderId="24" xfId="4" applyNumberFormat="1" applyFont="1" applyBorder="1" applyAlignment="1">
      <alignment horizontal="center" vertical="center"/>
    </xf>
    <xf numFmtId="0" fontId="33" fillId="0" borderId="26" xfId="4" applyFont="1" applyBorder="1" applyAlignment="1">
      <alignment horizontal="left" vertical="center"/>
    </xf>
    <xf numFmtId="0" fontId="33" fillId="0" borderId="27" xfId="4" applyFont="1" applyBorder="1" applyAlignment="1">
      <alignment horizontal="left" vertical="center"/>
    </xf>
    <xf numFmtId="0" fontId="33" fillId="0" borderId="28" xfId="4" applyFont="1" applyBorder="1" applyAlignment="1">
      <alignment horizontal="left" vertical="center"/>
    </xf>
    <xf numFmtId="0" fontId="33" fillId="0" borderId="43" xfId="4" applyFont="1" applyBorder="1" applyAlignment="1">
      <alignment horizontal="left" vertical="center"/>
    </xf>
    <xf numFmtId="0" fontId="7" fillId="0" borderId="29" xfId="4" applyFont="1" applyBorder="1" applyAlignment="1">
      <alignment horizontal="center" vertical="center"/>
    </xf>
    <xf numFmtId="0" fontId="7" fillId="0" borderId="30" xfId="4" applyFont="1" applyBorder="1" applyAlignment="1">
      <alignment horizontal="center" vertical="center"/>
    </xf>
    <xf numFmtId="0" fontId="7" fillId="0" borderId="44" xfId="4" applyFont="1" applyBorder="1" applyAlignment="1">
      <alignment horizontal="center" vertical="center"/>
    </xf>
    <xf numFmtId="0" fontId="7" fillId="0" borderId="23" xfId="4" applyFont="1" applyBorder="1" applyAlignment="1">
      <alignment horizontal="left" vertical="center"/>
    </xf>
    <xf numFmtId="0" fontId="7" fillId="0" borderId="24" xfId="4" applyFont="1" applyBorder="1" applyAlignment="1">
      <alignment horizontal="left" vertical="center"/>
    </xf>
    <xf numFmtId="0" fontId="7" fillId="0" borderId="41" xfId="4" applyFont="1" applyBorder="1" applyAlignment="1">
      <alignment horizontal="left" vertical="center"/>
    </xf>
    <xf numFmtId="0" fontId="7" fillId="0" borderId="44" xfId="4" applyFont="1" applyBorder="1" applyAlignment="1">
      <alignment horizontal="left" vertical="center"/>
    </xf>
    <xf numFmtId="0" fontId="7" fillId="0" borderId="23" xfId="4" applyFont="1" applyBorder="1" applyAlignment="1">
      <alignment horizontal="left" vertical="center" wrapText="1"/>
    </xf>
    <xf numFmtId="0" fontId="7" fillId="0" borderId="24" xfId="4" applyFont="1" applyBorder="1" applyAlignment="1">
      <alignment horizontal="left" vertical="center" wrapText="1"/>
    </xf>
    <xf numFmtId="0" fontId="7" fillId="0" borderId="41" xfId="4" applyFont="1" applyBorder="1" applyAlignment="1">
      <alignment horizontal="left" vertical="center" wrapText="1"/>
    </xf>
    <xf numFmtId="0" fontId="21" fillId="0" borderId="26" xfId="4" applyBorder="1" applyAlignment="1">
      <alignment horizontal="center" vertical="center"/>
    </xf>
    <xf numFmtId="0" fontId="21" fillId="0" borderId="42" xfId="4" applyBorder="1" applyAlignment="1">
      <alignment horizontal="center" vertical="center"/>
    </xf>
    <xf numFmtId="0" fontId="33" fillId="0" borderId="32" xfId="4" applyFont="1" applyBorder="1" applyAlignment="1">
      <alignment horizontal="center" vertical="center"/>
    </xf>
    <xf numFmtId="0" fontId="33" fillId="0" borderId="33" xfId="4" applyFont="1" applyBorder="1" applyAlignment="1">
      <alignment horizontal="left" vertical="center"/>
    </xf>
    <xf numFmtId="0" fontId="33" fillId="0" borderId="45" xfId="4" applyFont="1" applyBorder="1" applyAlignment="1">
      <alignment horizontal="left" vertical="center"/>
    </xf>
    <xf numFmtId="0" fontId="21" fillId="0" borderId="31" xfId="4" applyBorder="1" applyAlignment="1">
      <alignment horizontal="right" vertical="center"/>
    </xf>
    <xf numFmtId="0" fontId="21" fillId="0" borderId="30" xfId="4" applyBorder="1" applyAlignment="1">
      <alignment horizontal="right" vertical="center"/>
    </xf>
    <xf numFmtId="0" fontId="21" fillId="0" borderId="46" xfId="4" applyBorder="1" applyAlignment="1">
      <alignment horizontal="right" vertical="center"/>
    </xf>
    <xf numFmtId="0" fontId="29" fillId="0" borderId="34" xfId="4" applyFont="1" applyBorder="1" applyAlignment="1">
      <alignment horizontal="left" vertical="center"/>
    </xf>
    <xf numFmtId="0" fontId="29" fillId="0" borderId="35" xfId="4" applyFont="1" applyBorder="1" applyAlignment="1">
      <alignment horizontal="left" vertical="center"/>
    </xf>
    <xf numFmtId="0" fontId="29" fillId="0" borderId="49" xfId="4" applyFont="1" applyBorder="1" applyAlignment="1">
      <alignment horizontal="left" vertical="center"/>
    </xf>
    <xf numFmtId="0" fontId="33" fillId="0" borderId="37" xfId="4" applyFont="1" applyBorder="1" applyAlignment="1">
      <alignment horizontal="center" vertical="center"/>
    </xf>
    <xf numFmtId="0" fontId="33" fillId="0" borderId="38" xfId="4" applyFont="1" applyBorder="1" applyAlignment="1">
      <alignment horizontal="left" vertical="center"/>
    </xf>
    <xf numFmtId="0" fontId="33" fillId="0" borderId="39" xfId="4" applyFont="1" applyBorder="1" applyAlignment="1">
      <alignment horizontal="left" vertical="center"/>
    </xf>
    <xf numFmtId="0" fontId="7" fillId="0" borderId="26" xfId="4" applyFont="1" applyBorder="1" applyAlignment="1">
      <alignment horizontal="center" vertical="center"/>
    </xf>
    <xf numFmtId="0" fontId="33" fillId="0" borderId="26" xfId="4" applyFont="1" applyBorder="1" applyAlignment="1">
      <alignment horizontal="center" vertical="center"/>
    </xf>
    <xf numFmtId="0" fontId="7" fillId="0" borderId="42" xfId="4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53" fillId="0" borderId="2" xfId="6" applyNumberFormat="1" applyFont="1" applyBorder="1" applyAlignment="1">
      <alignment horizontal="center" vertical="center"/>
    </xf>
    <xf numFmtId="49" fontId="53" fillId="0" borderId="2" xfId="5" applyNumberFormat="1" applyFont="1" applyBorder="1" applyAlignment="1">
      <alignment horizontal="center"/>
    </xf>
    <xf numFmtId="0" fontId="55" fillId="0" borderId="70" xfId="4" applyFont="1" applyBorder="1" applyAlignment="1">
      <alignment horizontal="left" vertical="center"/>
    </xf>
    <xf numFmtId="0" fontId="55" fillId="0" borderId="31" xfId="4" applyFont="1" applyBorder="1" applyAlignment="1">
      <alignment horizontal="left" vertical="center"/>
    </xf>
  </cellXfs>
  <cellStyles count="11">
    <cellStyle name="S10" xfId="8" xr:uid="{00000000-0005-0000-0000-000038000000}"/>
    <cellStyle name="S15 2" xfId="3" xr:uid="{00000000-0005-0000-0000-00002C000000}"/>
    <cellStyle name="常规" xfId="0" builtinId="0"/>
    <cellStyle name="常规 11 17" xfId="10" xr:uid="{00000000-0005-0000-0000-00003A000000}"/>
    <cellStyle name="常规 2" xfId="4" xr:uid="{00000000-0005-0000-0000-000034000000}"/>
    <cellStyle name="常规 23" xfId="9" xr:uid="{00000000-0005-0000-0000-000039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71" xfId="7" xr:uid="{00000000-0005-0000-0000-000037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checked="Checked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checked="Checked" noThreeD="1"/>
</file>

<file path=xl/ctrlProps/ctrlProp14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checked="Checked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checked="Checked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checked="Checked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checked="Checked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checked="Checked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checked="Checked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5</xdr:row>
          <xdr:rowOff>9525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742950</xdr:colOff>
      <xdr:row>75</xdr:row>
      <xdr:rowOff>91440</xdr:rowOff>
    </xdr:from>
    <xdr:to>
      <xdr:col>14</xdr:col>
      <xdr:colOff>676275</xdr:colOff>
      <xdr:row>114</xdr:row>
      <xdr:rowOff>180975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6452215"/>
          <a:ext cx="11068050" cy="8261985"/>
        </a:xfrm>
        <a:prstGeom prst="rect">
          <a:avLst/>
        </a:prstGeom>
        <a:noFill/>
        <a:ln w="9525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10</xdr:col>
          <xdr:colOff>38100</xdr:colOff>
          <xdr:row>4</xdr:row>
          <xdr:rowOff>95250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2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57150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2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10</xdr:col>
          <xdr:colOff>47625</xdr:colOff>
          <xdr:row>5</xdr:row>
          <xdr:rowOff>95250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2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762000</xdr:colOff>
          <xdr:row>5</xdr:row>
          <xdr:rowOff>95250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2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46087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46087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400175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400175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400175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400175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400175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400175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400175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400175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400175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1400175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1400175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>
        <a:xfrm>
          <a:off x="1400175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8467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846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4608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8467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46087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846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>
        <a:xfrm>
          <a:off x="1400175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>
        <a:xfrm>
          <a:off x="1400175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38467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>
        <a:xfrm>
          <a:off x="1400175" y="376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46087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>
        <a:xfrm>
          <a:off x="1400175" y="376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32752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>
        <a:xfrm>
          <a:off x="1400175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32752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>
        <a:xfrm>
          <a:off x="1400175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>
        <a:xfrm>
          <a:off x="1400175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38467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>
        <a:xfrm>
          <a:off x="1400175" y="376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46087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>
        <a:xfrm>
          <a:off x="1400175" y="376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32752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>
        <a:xfrm>
          <a:off x="1400175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32752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>
        <a:xfrm>
          <a:off x="1400175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>
        <a:xfrm>
          <a:off x="1400175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38467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>
        <a:xfrm>
          <a:off x="1400175" y="376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8467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46087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8467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46087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84675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5016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69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699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6990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69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69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69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699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6990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69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69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69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699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342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3429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34290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342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342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342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3429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34290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342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342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3429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3429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228600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63" Type="http://schemas.openxmlformats.org/officeDocument/2006/relationships/ctrlProp" Target="../ctrlProps/ctrlProp61.xml"/><Relationship Id="rId68" Type="http://schemas.openxmlformats.org/officeDocument/2006/relationships/ctrlProp" Target="../ctrlProps/ctrlProp66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69" Type="http://schemas.openxmlformats.org/officeDocument/2006/relationships/ctrlProp" Target="../ctrlProps/ctrlProp67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67" Type="http://schemas.openxmlformats.org/officeDocument/2006/relationships/ctrlProp" Target="../ctrlProps/ctrlProp65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70" Type="http://schemas.openxmlformats.org/officeDocument/2006/relationships/ctrlProp" Target="../ctrlProps/ctrlProp6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8.xml"/><Relationship Id="rId18" Type="http://schemas.openxmlformats.org/officeDocument/2006/relationships/ctrlProp" Target="../ctrlProps/ctrlProp83.xml"/><Relationship Id="rId26" Type="http://schemas.openxmlformats.org/officeDocument/2006/relationships/ctrlProp" Target="../ctrlProps/ctrlProp91.xml"/><Relationship Id="rId39" Type="http://schemas.openxmlformats.org/officeDocument/2006/relationships/ctrlProp" Target="../ctrlProps/ctrlProp104.xml"/><Relationship Id="rId21" Type="http://schemas.openxmlformats.org/officeDocument/2006/relationships/ctrlProp" Target="../ctrlProps/ctrlProp86.xml"/><Relationship Id="rId34" Type="http://schemas.openxmlformats.org/officeDocument/2006/relationships/ctrlProp" Target="../ctrlProps/ctrlProp99.xml"/><Relationship Id="rId7" Type="http://schemas.openxmlformats.org/officeDocument/2006/relationships/ctrlProp" Target="../ctrlProps/ctrlProp72.xml"/><Relationship Id="rId12" Type="http://schemas.openxmlformats.org/officeDocument/2006/relationships/ctrlProp" Target="../ctrlProps/ctrlProp77.xml"/><Relationship Id="rId17" Type="http://schemas.openxmlformats.org/officeDocument/2006/relationships/ctrlProp" Target="../ctrlProps/ctrlProp82.xml"/><Relationship Id="rId25" Type="http://schemas.openxmlformats.org/officeDocument/2006/relationships/ctrlProp" Target="../ctrlProps/ctrlProp90.xml"/><Relationship Id="rId33" Type="http://schemas.openxmlformats.org/officeDocument/2006/relationships/ctrlProp" Target="../ctrlProps/ctrlProp98.xml"/><Relationship Id="rId38" Type="http://schemas.openxmlformats.org/officeDocument/2006/relationships/ctrlProp" Target="../ctrlProps/ctrlProp10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81.xml"/><Relationship Id="rId20" Type="http://schemas.openxmlformats.org/officeDocument/2006/relationships/ctrlProp" Target="../ctrlProps/ctrlProp85.xml"/><Relationship Id="rId29" Type="http://schemas.openxmlformats.org/officeDocument/2006/relationships/ctrlProp" Target="../ctrlProps/ctrlProp9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71.xml"/><Relationship Id="rId11" Type="http://schemas.openxmlformats.org/officeDocument/2006/relationships/ctrlProp" Target="../ctrlProps/ctrlProp76.xml"/><Relationship Id="rId24" Type="http://schemas.openxmlformats.org/officeDocument/2006/relationships/ctrlProp" Target="../ctrlProps/ctrlProp89.xml"/><Relationship Id="rId32" Type="http://schemas.openxmlformats.org/officeDocument/2006/relationships/ctrlProp" Target="../ctrlProps/ctrlProp97.xml"/><Relationship Id="rId37" Type="http://schemas.openxmlformats.org/officeDocument/2006/relationships/ctrlProp" Target="../ctrlProps/ctrlProp102.xml"/><Relationship Id="rId40" Type="http://schemas.openxmlformats.org/officeDocument/2006/relationships/ctrlProp" Target="../ctrlProps/ctrlProp105.xml"/><Relationship Id="rId5" Type="http://schemas.openxmlformats.org/officeDocument/2006/relationships/ctrlProp" Target="../ctrlProps/ctrlProp70.xml"/><Relationship Id="rId15" Type="http://schemas.openxmlformats.org/officeDocument/2006/relationships/ctrlProp" Target="../ctrlProps/ctrlProp80.xml"/><Relationship Id="rId23" Type="http://schemas.openxmlformats.org/officeDocument/2006/relationships/ctrlProp" Target="../ctrlProps/ctrlProp88.xml"/><Relationship Id="rId28" Type="http://schemas.openxmlformats.org/officeDocument/2006/relationships/ctrlProp" Target="../ctrlProps/ctrlProp93.xml"/><Relationship Id="rId36" Type="http://schemas.openxmlformats.org/officeDocument/2006/relationships/ctrlProp" Target="../ctrlProps/ctrlProp101.xml"/><Relationship Id="rId10" Type="http://schemas.openxmlformats.org/officeDocument/2006/relationships/ctrlProp" Target="../ctrlProps/ctrlProp75.xml"/><Relationship Id="rId19" Type="http://schemas.openxmlformats.org/officeDocument/2006/relationships/ctrlProp" Target="../ctrlProps/ctrlProp84.xml"/><Relationship Id="rId31" Type="http://schemas.openxmlformats.org/officeDocument/2006/relationships/ctrlProp" Target="../ctrlProps/ctrlProp96.xml"/><Relationship Id="rId4" Type="http://schemas.openxmlformats.org/officeDocument/2006/relationships/ctrlProp" Target="../ctrlProps/ctrlProp69.xml"/><Relationship Id="rId9" Type="http://schemas.openxmlformats.org/officeDocument/2006/relationships/ctrlProp" Target="../ctrlProps/ctrlProp74.xml"/><Relationship Id="rId14" Type="http://schemas.openxmlformats.org/officeDocument/2006/relationships/ctrlProp" Target="../ctrlProps/ctrlProp79.xml"/><Relationship Id="rId22" Type="http://schemas.openxmlformats.org/officeDocument/2006/relationships/ctrlProp" Target="../ctrlProps/ctrlProp87.xml"/><Relationship Id="rId27" Type="http://schemas.openxmlformats.org/officeDocument/2006/relationships/ctrlProp" Target="../ctrlProps/ctrlProp92.xml"/><Relationship Id="rId30" Type="http://schemas.openxmlformats.org/officeDocument/2006/relationships/ctrlProp" Target="../ctrlProps/ctrlProp95.xml"/><Relationship Id="rId35" Type="http://schemas.openxmlformats.org/officeDocument/2006/relationships/ctrlProp" Target="../ctrlProps/ctrlProp100.xml"/><Relationship Id="rId8" Type="http://schemas.openxmlformats.org/officeDocument/2006/relationships/ctrlProp" Target="../ctrlProps/ctrlProp73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6.xml"/><Relationship Id="rId18" Type="http://schemas.openxmlformats.org/officeDocument/2006/relationships/ctrlProp" Target="../ctrlProps/ctrlProp121.xml"/><Relationship Id="rId26" Type="http://schemas.openxmlformats.org/officeDocument/2006/relationships/ctrlProp" Target="../ctrlProps/ctrlProp129.xml"/><Relationship Id="rId39" Type="http://schemas.openxmlformats.org/officeDocument/2006/relationships/ctrlProp" Target="../ctrlProps/ctrlProp142.xml"/><Relationship Id="rId21" Type="http://schemas.openxmlformats.org/officeDocument/2006/relationships/ctrlProp" Target="../ctrlProps/ctrlProp124.xml"/><Relationship Id="rId34" Type="http://schemas.openxmlformats.org/officeDocument/2006/relationships/ctrlProp" Target="../ctrlProps/ctrlProp137.xml"/><Relationship Id="rId7" Type="http://schemas.openxmlformats.org/officeDocument/2006/relationships/ctrlProp" Target="../ctrlProps/ctrlProp110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9.xml"/><Relationship Id="rId20" Type="http://schemas.openxmlformats.org/officeDocument/2006/relationships/ctrlProp" Target="../ctrlProps/ctrlProp123.xml"/><Relationship Id="rId29" Type="http://schemas.openxmlformats.org/officeDocument/2006/relationships/ctrlProp" Target="../ctrlProps/ctrlProp132.xml"/><Relationship Id="rId41" Type="http://schemas.openxmlformats.org/officeDocument/2006/relationships/ctrlProp" Target="../ctrlProps/ctrlProp144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9.xml"/><Relationship Id="rId11" Type="http://schemas.openxmlformats.org/officeDocument/2006/relationships/ctrlProp" Target="../ctrlProps/ctrlProp114.xml"/><Relationship Id="rId24" Type="http://schemas.openxmlformats.org/officeDocument/2006/relationships/ctrlProp" Target="../ctrlProps/ctrlProp127.xml"/><Relationship Id="rId32" Type="http://schemas.openxmlformats.org/officeDocument/2006/relationships/ctrlProp" Target="../ctrlProps/ctrlProp135.xml"/><Relationship Id="rId37" Type="http://schemas.openxmlformats.org/officeDocument/2006/relationships/ctrlProp" Target="../ctrlProps/ctrlProp140.xml"/><Relationship Id="rId40" Type="http://schemas.openxmlformats.org/officeDocument/2006/relationships/ctrlProp" Target="../ctrlProps/ctrlProp143.xml"/><Relationship Id="rId5" Type="http://schemas.openxmlformats.org/officeDocument/2006/relationships/ctrlProp" Target="../ctrlProps/ctrlProp108.xml"/><Relationship Id="rId15" Type="http://schemas.openxmlformats.org/officeDocument/2006/relationships/ctrlProp" Target="../ctrlProps/ctrlProp118.xml"/><Relationship Id="rId23" Type="http://schemas.openxmlformats.org/officeDocument/2006/relationships/ctrlProp" Target="../ctrlProps/ctrlProp126.xml"/><Relationship Id="rId28" Type="http://schemas.openxmlformats.org/officeDocument/2006/relationships/ctrlProp" Target="../ctrlProps/ctrlProp131.xml"/><Relationship Id="rId36" Type="http://schemas.openxmlformats.org/officeDocument/2006/relationships/ctrlProp" Target="../ctrlProps/ctrlProp139.xml"/><Relationship Id="rId10" Type="http://schemas.openxmlformats.org/officeDocument/2006/relationships/ctrlProp" Target="../ctrlProps/ctrlProp113.xml"/><Relationship Id="rId19" Type="http://schemas.openxmlformats.org/officeDocument/2006/relationships/ctrlProp" Target="../ctrlProps/ctrlProp122.xml"/><Relationship Id="rId31" Type="http://schemas.openxmlformats.org/officeDocument/2006/relationships/ctrlProp" Target="../ctrlProps/ctrlProp134.xml"/><Relationship Id="rId4" Type="http://schemas.openxmlformats.org/officeDocument/2006/relationships/ctrlProp" Target="../ctrlProps/ctrlProp107.xml"/><Relationship Id="rId9" Type="http://schemas.openxmlformats.org/officeDocument/2006/relationships/ctrlProp" Target="../ctrlProps/ctrlProp112.xml"/><Relationship Id="rId14" Type="http://schemas.openxmlformats.org/officeDocument/2006/relationships/ctrlProp" Target="../ctrlProps/ctrlProp117.xml"/><Relationship Id="rId22" Type="http://schemas.openxmlformats.org/officeDocument/2006/relationships/ctrlProp" Target="../ctrlProps/ctrlProp125.xml"/><Relationship Id="rId27" Type="http://schemas.openxmlformats.org/officeDocument/2006/relationships/ctrlProp" Target="../ctrlProps/ctrlProp130.xml"/><Relationship Id="rId30" Type="http://schemas.openxmlformats.org/officeDocument/2006/relationships/ctrlProp" Target="../ctrlProps/ctrlProp133.xml"/><Relationship Id="rId35" Type="http://schemas.openxmlformats.org/officeDocument/2006/relationships/ctrlProp" Target="../ctrlProps/ctrlProp138.xml"/><Relationship Id="rId8" Type="http://schemas.openxmlformats.org/officeDocument/2006/relationships/ctrlProp" Target="../ctrlProps/ctrlProp111.xml"/><Relationship Id="rId3" Type="http://schemas.openxmlformats.org/officeDocument/2006/relationships/ctrlProp" Target="../ctrlProps/ctrlProp106.xml"/><Relationship Id="rId12" Type="http://schemas.openxmlformats.org/officeDocument/2006/relationships/ctrlProp" Target="../ctrlProps/ctrlProp115.xml"/><Relationship Id="rId17" Type="http://schemas.openxmlformats.org/officeDocument/2006/relationships/ctrlProp" Target="../ctrlProps/ctrlProp120.xml"/><Relationship Id="rId25" Type="http://schemas.openxmlformats.org/officeDocument/2006/relationships/ctrlProp" Target="../ctrlProps/ctrlProp128.xml"/><Relationship Id="rId33" Type="http://schemas.openxmlformats.org/officeDocument/2006/relationships/ctrlProp" Target="../ctrlProps/ctrlProp136.xml"/><Relationship Id="rId38" Type="http://schemas.openxmlformats.org/officeDocument/2006/relationships/ctrlProp" Target="../ctrlProps/ctrlProp14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78" customWidth="1"/>
    <col min="3" max="3" width="10.125" customWidth="1"/>
  </cols>
  <sheetData>
    <row r="1" spans="1:2" ht="21" customHeight="1">
      <c r="A1" s="179"/>
      <c r="B1" s="180" t="s">
        <v>0</v>
      </c>
    </row>
    <row r="2" spans="1:2">
      <c r="A2" s="26">
        <v>1</v>
      </c>
      <c r="B2" s="181" t="s">
        <v>1</v>
      </c>
    </row>
    <row r="3" spans="1:2">
      <c r="A3" s="26">
        <v>2</v>
      </c>
      <c r="B3" s="181" t="s">
        <v>2</v>
      </c>
    </row>
    <row r="4" spans="1:2">
      <c r="A4" s="26">
        <v>3</v>
      </c>
      <c r="B4" s="181" t="s">
        <v>3</v>
      </c>
    </row>
    <row r="5" spans="1:2">
      <c r="A5" s="26">
        <v>4</v>
      </c>
      <c r="B5" s="181" t="s">
        <v>4</v>
      </c>
    </row>
    <row r="6" spans="1:2">
      <c r="A6" s="26">
        <v>5</v>
      </c>
      <c r="B6" s="181" t="s">
        <v>5</v>
      </c>
    </row>
    <row r="7" spans="1:2">
      <c r="A7" s="26">
        <v>6</v>
      </c>
      <c r="B7" s="181" t="s">
        <v>6</v>
      </c>
    </row>
    <row r="8" spans="1:2" s="177" customFormat="1" ht="15" customHeight="1">
      <c r="A8" s="182">
        <v>7</v>
      </c>
      <c r="B8" s="183" t="s">
        <v>7</v>
      </c>
    </row>
    <row r="9" spans="1:2" ht="18.95" customHeight="1">
      <c r="A9" s="179"/>
      <c r="B9" s="184" t="s">
        <v>8</v>
      </c>
    </row>
    <row r="10" spans="1:2" ht="15.95" customHeight="1">
      <c r="A10" s="26">
        <v>1</v>
      </c>
      <c r="B10" s="185" t="s">
        <v>9</v>
      </c>
    </row>
    <row r="11" spans="1:2">
      <c r="A11" s="26">
        <v>2</v>
      </c>
      <c r="B11" s="181" t="s">
        <v>10</v>
      </c>
    </row>
    <row r="12" spans="1:2">
      <c r="A12" s="26">
        <v>3</v>
      </c>
      <c r="B12" s="183" t="s">
        <v>11</v>
      </c>
    </row>
    <row r="13" spans="1:2">
      <c r="A13" s="26">
        <v>4</v>
      </c>
      <c r="B13" s="181" t="s">
        <v>12</v>
      </c>
    </row>
    <row r="14" spans="1:2">
      <c r="A14" s="26">
        <v>5</v>
      </c>
      <c r="B14" s="181" t="s">
        <v>13</v>
      </c>
    </row>
    <row r="15" spans="1:2">
      <c r="A15" s="26">
        <v>6</v>
      </c>
      <c r="B15" s="181" t="s">
        <v>14</v>
      </c>
    </row>
    <row r="16" spans="1:2">
      <c r="A16" s="26">
        <v>7</v>
      </c>
      <c r="B16" s="181" t="s">
        <v>15</v>
      </c>
    </row>
    <row r="17" spans="1:2">
      <c r="A17" s="26">
        <v>8</v>
      </c>
      <c r="B17" s="181" t="s">
        <v>16</v>
      </c>
    </row>
    <row r="18" spans="1:2">
      <c r="A18" s="26">
        <v>9</v>
      </c>
      <c r="B18" s="181" t="s">
        <v>17</v>
      </c>
    </row>
    <row r="19" spans="1:2">
      <c r="A19" s="26"/>
      <c r="B19" s="181"/>
    </row>
    <row r="20" spans="1:2" ht="20.25">
      <c r="A20" s="179"/>
      <c r="B20" s="180" t="s">
        <v>18</v>
      </c>
    </row>
    <row r="21" spans="1:2">
      <c r="A21" s="26">
        <v>1</v>
      </c>
      <c r="B21" s="181" t="s">
        <v>19</v>
      </c>
    </row>
    <row r="22" spans="1:2">
      <c r="A22" s="26">
        <v>2</v>
      </c>
      <c r="B22" s="181" t="s">
        <v>20</v>
      </c>
    </row>
    <row r="23" spans="1:2">
      <c r="A23" s="26">
        <v>3</v>
      </c>
      <c r="B23" s="181" t="s">
        <v>21</v>
      </c>
    </row>
    <row r="24" spans="1:2">
      <c r="A24" s="26">
        <v>4</v>
      </c>
      <c r="B24" s="181" t="s">
        <v>22</v>
      </c>
    </row>
    <row r="25" spans="1:2">
      <c r="A25" s="26">
        <v>5</v>
      </c>
      <c r="B25" s="181" t="s">
        <v>23</v>
      </c>
    </row>
    <row r="26" spans="1:2">
      <c r="A26" s="26">
        <v>6</v>
      </c>
      <c r="B26" s="181" t="s">
        <v>24</v>
      </c>
    </row>
    <row r="27" spans="1:2">
      <c r="A27" s="26">
        <v>7</v>
      </c>
      <c r="B27" s="181" t="s">
        <v>25</v>
      </c>
    </row>
    <row r="28" spans="1:2">
      <c r="A28" s="26"/>
      <c r="B28" s="181"/>
    </row>
    <row r="29" spans="1:2" ht="20.25">
      <c r="A29" s="179"/>
      <c r="B29" s="180" t="s">
        <v>26</v>
      </c>
    </row>
    <row r="30" spans="1:2">
      <c r="A30" s="26">
        <v>1</v>
      </c>
      <c r="B30" s="181" t="s">
        <v>27</v>
      </c>
    </row>
    <row r="31" spans="1:2">
      <c r="A31" s="26">
        <v>2</v>
      </c>
      <c r="B31" s="181" t="s">
        <v>28</v>
      </c>
    </row>
    <row r="32" spans="1:2">
      <c r="A32" s="26">
        <v>3</v>
      </c>
      <c r="B32" s="181" t="s">
        <v>29</v>
      </c>
    </row>
    <row r="33" spans="1:2" ht="28.5">
      <c r="A33" s="26">
        <v>4</v>
      </c>
      <c r="B33" s="181" t="s">
        <v>30</v>
      </c>
    </row>
    <row r="34" spans="1:2">
      <c r="A34" s="26">
        <v>5</v>
      </c>
      <c r="B34" s="181" t="s">
        <v>31</v>
      </c>
    </row>
    <row r="35" spans="1:2">
      <c r="A35" s="26">
        <v>6</v>
      </c>
      <c r="B35" s="181" t="s">
        <v>32</v>
      </c>
    </row>
    <row r="36" spans="1:2">
      <c r="A36" s="26">
        <v>7</v>
      </c>
      <c r="B36" s="181" t="s">
        <v>33</v>
      </c>
    </row>
    <row r="37" spans="1:2">
      <c r="A37" s="26"/>
      <c r="B37" s="181"/>
    </row>
    <row r="39" spans="1:2">
      <c r="A39" s="186" t="s">
        <v>34</v>
      </c>
      <c r="B39" s="187"/>
    </row>
  </sheetData>
  <phoneticPr fontId="5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4"/>
  <sheetViews>
    <sheetView zoomScale="125" zoomScaleNormal="125" workbookViewId="0">
      <selection activeCell="A4" sqref="A4:XFD6"/>
    </sheetView>
  </sheetViews>
  <sheetFormatPr defaultColWidth="9" defaultRowHeight="13.5"/>
  <cols>
    <col min="1" max="2" width="7" style="1" customWidth="1"/>
    <col min="3" max="3" width="12.125" style="1" customWidth="1"/>
    <col min="4" max="4" width="14.25" style="1" customWidth="1"/>
    <col min="5" max="5" width="12.125" style="1" customWidth="1"/>
    <col min="6" max="6" width="25.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23" ht="28.5" customHeight="1">
      <c r="A1" s="382" t="s">
        <v>250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</row>
    <row r="2" spans="1:23" s="2" customFormat="1" ht="18" customHeight="1">
      <c r="A2" s="391" t="s">
        <v>229</v>
      </c>
      <c r="B2" s="392" t="s">
        <v>234</v>
      </c>
      <c r="C2" s="392" t="s">
        <v>230</v>
      </c>
      <c r="D2" s="392" t="s">
        <v>231</v>
      </c>
      <c r="E2" s="392" t="s">
        <v>232</v>
      </c>
      <c r="F2" s="392" t="s">
        <v>233</v>
      </c>
      <c r="G2" s="391" t="s">
        <v>251</v>
      </c>
      <c r="H2" s="391"/>
      <c r="I2" s="391" t="s">
        <v>252</v>
      </c>
      <c r="J2" s="391"/>
      <c r="K2" s="397" t="s">
        <v>253</v>
      </c>
      <c r="L2" s="399" t="s">
        <v>254</v>
      </c>
      <c r="M2" s="401" t="s">
        <v>255</v>
      </c>
    </row>
    <row r="3" spans="1:23" s="2" customFormat="1" ht="21" customHeight="1">
      <c r="A3" s="391"/>
      <c r="B3" s="393"/>
      <c r="C3" s="393"/>
      <c r="D3" s="393"/>
      <c r="E3" s="393"/>
      <c r="F3" s="393"/>
      <c r="G3" s="4" t="s">
        <v>256</v>
      </c>
      <c r="H3" s="4" t="s">
        <v>257</v>
      </c>
      <c r="I3" s="4" t="s">
        <v>256</v>
      </c>
      <c r="J3" s="4" t="s">
        <v>257</v>
      </c>
      <c r="K3" s="398"/>
      <c r="L3" s="400"/>
      <c r="M3" s="402"/>
    </row>
    <row r="4" spans="1:23" ht="20.100000000000001" customHeight="1">
      <c r="A4" s="6">
        <v>1</v>
      </c>
      <c r="B4" s="16" t="s">
        <v>246</v>
      </c>
      <c r="C4" s="15">
        <v>230516531</v>
      </c>
      <c r="D4" s="16" t="s">
        <v>244</v>
      </c>
      <c r="E4" s="39" t="s">
        <v>116</v>
      </c>
      <c r="F4" s="16" t="s">
        <v>245</v>
      </c>
      <c r="G4" s="6">
        <v>-0.5</v>
      </c>
      <c r="H4" s="6">
        <v>0</v>
      </c>
      <c r="I4" s="6">
        <v>-0.3</v>
      </c>
      <c r="J4" s="6">
        <v>-0.5</v>
      </c>
      <c r="K4" s="6">
        <f t="shared" ref="K4:K6" si="0">SUM(G4:J4)</f>
        <v>-1.3</v>
      </c>
      <c r="L4" s="6" t="s">
        <v>258</v>
      </c>
      <c r="M4" s="6" t="s">
        <v>259</v>
      </c>
    </row>
    <row r="5" spans="1:23" ht="20.100000000000001" customHeight="1">
      <c r="A5" s="6">
        <v>2</v>
      </c>
      <c r="B5" s="16" t="s">
        <v>246</v>
      </c>
      <c r="C5" s="16">
        <v>230518533</v>
      </c>
      <c r="D5" s="16" t="s">
        <v>244</v>
      </c>
      <c r="E5" s="39" t="s">
        <v>116</v>
      </c>
      <c r="F5" s="16" t="s">
        <v>245</v>
      </c>
      <c r="G5" s="6">
        <v>-0.8</v>
      </c>
      <c r="H5" s="6">
        <v>0</v>
      </c>
      <c r="I5" s="6">
        <v>-0.4</v>
      </c>
      <c r="J5" s="6">
        <v>-0.5</v>
      </c>
      <c r="K5" s="6">
        <f t="shared" si="0"/>
        <v>-1.7000000000000002</v>
      </c>
      <c r="L5" s="6" t="s">
        <v>258</v>
      </c>
      <c r="M5" s="6" t="s">
        <v>259</v>
      </c>
    </row>
    <row r="6" spans="1:23" ht="20.100000000000001" customHeight="1">
      <c r="A6" s="6">
        <v>3</v>
      </c>
      <c r="B6" s="16" t="s">
        <v>246</v>
      </c>
      <c r="C6" s="15">
        <v>230516532</v>
      </c>
      <c r="D6" s="16" t="s">
        <v>244</v>
      </c>
      <c r="E6" s="39" t="s">
        <v>116</v>
      </c>
      <c r="F6" s="16" t="s">
        <v>245</v>
      </c>
      <c r="G6" s="6">
        <v>-0.5</v>
      </c>
      <c r="H6" s="6">
        <v>0</v>
      </c>
      <c r="I6" s="6">
        <v>-0.5</v>
      </c>
      <c r="J6" s="6">
        <v>-0.5</v>
      </c>
      <c r="K6" s="6">
        <f t="shared" si="0"/>
        <v>-1.5</v>
      </c>
      <c r="L6" s="6" t="s">
        <v>258</v>
      </c>
      <c r="M6" s="6" t="s">
        <v>259</v>
      </c>
    </row>
    <row r="7" spans="1:23" ht="20.100000000000001" customHeight="1">
      <c r="A7" s="6"/>
      <c r="B7" s="16"/>
      <c r="C7" s="15"/>
      <c r="D7" s="16"/>
      <c r="E7" s="39"/>
      <c r="F7" s="16"/>
      <c r="G7" s="6"/>
      <c r="H7" s="6"/>
      <c r="I7" s="6"/>
      <c r="J7" s="6"/>
      <c r="K7" s="6"/>
      <c r="L7" s="6"/>
      <c r="M7" s="6"/>
    </row>
    <row r="8" spans="1:23" ht="20.100000000000001" customHeight="1">
      <c r="A8" s="6"/>
      <c r="B8" s="16"/>
      <c r="C8" s="15"/>
      <c r="D8" s="16"/>
      <c r="E8" s="39"/>
      <c r="F8" s="16"/>
      <c r="G8" s="6"/>
      <c r="H8" s="6"/>
      <c r="I8" s="6"/>
      <c r="J8" s="6"/>
      <c r="K8" s="6"/>
      <c r="L8" s="6"/>
      <c r="M8" s="6"/>
    </row>
    <row r="9" spans="1:23" ht="14.25" customHeight="1">
      <c r="A9" s="6"/>
      <c r="B9" s="22"/>
      <c r="C9" s="22"/>
      <c r="D9" s="41"/>
      <c r="E9" s="22"/>
      <c r="F9" s="22"/>
      <c r="G9" s="6"/>
      <c r="H9" s="6"/>
      <c r="I9" s="6"/>
      <c r="J9" s="6"/>
      <c r="K9" s="6"/>
      <c r="L9" s="6"/>
      <c r="M9" s="6"/>
    </row>
    <row r="10" spans="1:23" ht="14.25" customHeight="1">
      <c r="A10" s="6"/>
      <c r="B10" s="22"/>
      <c r="C10" s="22"/>
      <c r="D10" s="41"/>
      <c r="E10" s="22"/>
      <c r="F10" s="22"/>
      <c r="G10" s="6"/>
      <c r="H10" s="6"/>
      <c r="I10" s="6"/>
      <c r="J10" s="6"/>
      <c r="K10" s="6"/>
      <c r="L10" s="6"/>
      <c r="M10" s="6"/>
    </row>
    <row r="11" spans="1:23" ht="14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23" s="3" customFormat="1" ht="29.25" customHeight="1">
      <c r="A12" s="383" t="s">
        <v>247</v>
      </c>
      <c r="B12" s="384"/>
      <c r="C12" s="384"/>
      <c r="D12" s="384"/>
      <c r="E12" s="385"/>
      <c r="F12" s="386"/>
      <c r="G12" s="388"/>
      <c r="H12" s="383" t="s">
        <v>248</v>
      </c>
      <c r="I12" s="384"/>
      <c r="J12" s="384"/>
      <c r="K12" s="385"/>
      <c r="L12" s="394"/>
      <c r="M12" s="395"/>
    </row>
    <row r="13" spans="1:23" ht="63" customHeight="1">
      <c r="A13" s="389" t="s">
        <v>260</v>
      </c>
      <c r="B13" s="389"/>
      <c r="C13" s="389"/>
      <c r="D13" s="389"/>
      <c r="E13" s="389"/>
      <c r="F13" s="389"/>
      <c r="G13" s="389"/>
      <c r="H13" s="389"/>
      <c r="I13" s="389"/>
      <c r="J13" s="389"/>
      <c r="K13" s="389"/>
      <c r="L13" s="389"/>
      <c r="M13" s="389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 ht="16.5">
      <c r="A14" s="389" t="s">
        <v>261</v>
      </c>
      <c r="B14" s="396"/>
      <c r="C14" s="390"/>
      <c r="D14" s="390"/>
      <c r="E14" s="390"/>
      <c r="F14" s="390"/>
      <c r="G14" s="390"/>
      <c r="H14" s="390"/>
      <c r="I14" s="390"/>
      <c r="J14" s="390"/>
      <c r="K14" s="390"/>
      <c r="L14" s="390"/>
      <c r="M14" s="390"/>
    </row>
  </sheetData>
  <mergeCells count="18">
    <mergeCell ref="A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4" type="noConversion"/>
  <dataValidations count="1">
    <dataValidation type="list" allowBlank="1" showInputMessage="1" showErrorMessage="1" sqref="M5 M6 M7 M8 M9 M10 W13 M14 M1:M4 M11:M12 M15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workbookViewId="0">
      <selection activeCell="G11" sqref="G11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6" style="1" customWidth="1"/>
    <col min="8" max="8" width="14.875" style="1" customWidth="1"/>
    <col min="9" max="9" width="11.875" style="1" customWidth="1"/>
    <col min="10" max="11" width="11" style="1" customWidth="1"/>
    <col min="12" max="12" width="8.125" style="1" customWidth="1"/>
    <col min="13" max="14" width="11" style="1" customWidth="1"/>
    <col min="15" max="16" width="8.125" style="1" customWidth="1"/>
    <col min="17" max="17" width="11" style="1" customWidth="1"/>
    <col min="18" max="19" width="8.125" style="1" customWidth="1"/>
    <col min="20" max="20" width="11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382" t="s">
        <v>262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</row>
    <row r="2" spans="1:23" s="2" customFormat="1" ht="15.95" customHeight="1">
      <c r="A2" s="392" t="s">
        <v>263</v>
      </c>
      <c r="B2" s="392" t="s">
        <v>234</v>
      </c>
      <c r="C2" s="392" t="s">
        <v>230</v>
      </c>
      <c r="D2" s="392" t="s">
        <v>231</v>
      </c>
      <c r="E2" s="392" t="s">
        <v>232</v>
      </c>
      <c r="F2" s="392" t="s">
        <v>233</v>
      </c>
      <c r="G2" s="403" t="s">
        <v>264</v>
      </c>
      <c r="H2" s="404"/>
      <c r="I2" s="405"/>
      <c r="J2" s="403" t="s">
        <v>265</v>
      </c>
      <c r="K2" s="404"/>
      <c r="L2" s="405"/>
      <c r="M2" s="403" t="s">
        <v>266</v>
      </c>
      <c r="N2" s="404"/>
      <c r="O2" s="405"/>
      <c r="P2" s="403" t="s">
        <v>267</v>
      </c>
      <c r="Q2" s="404"/>
      <c r="R2" s="405"/>
      <c r="S2" s="404" t="s">
        <v>268</v>
      </c>
      <c r="T2" s="404"/>
      <c r="U2" s="405"/>
      <c r="V2" s="413" t="s">
        <v>269</v>
      </c>
      <c r="W2" s="413" t="s">
        <v>243</v>
      </c>
    </row>
    <row r="3" spans="1:23" s="2" customFormat="1" ht="18" customHeight="1">
      <c r="A3" s="393"/>
      <c r="B3" s="412"/>
      <c r="C3" s="412"/>
      <c r="D3" s="412"/>
      <c r="E3" s="412"/>
      <c r="F3" s="412"/>
      <c r="G3" s="4" t="s">
        <v>270</v>
      </c>
      <c r="H3" s="4" t="s">
        <v>68</v>
      </c>
      <c r="I3" s="4" t="s">
        <v>234</v>
      </c>
      <c r="J3" s="4" t="s">
        <v>270</v>
      </c>
      <c r="K3" s="4" t="s">
        <v>68</v>
      </c>
      <c r="L3" s="4" t="s">
        <v>234</v>
      </c>
      <c r="M3" s="4" t="s">
        <v>270</v>
      </c>
      <c r="N3" s="4" t="s">
        <v>68</v>
      </c>
      <c r="O3" s="4" t="s">
        <v>234</v>
      </c>
      <c r="P3" s="4" t="s">
        <v>270</v>
      </c>
      <c r="Q3" s="4" t="s">
        <v>68</v>
      </c>
      <c r="R3" s="4" t="s">
        <v>234</v>
      </c>
      <c r="S3" s="4" t="s">
        <v>270</v>
      </c>
      <c r="T3" s="4" t="s">
        <v>68</v>
      </c>
      <c r="U3" s="4" t="s">
        <v>234</v>
      </c>
      <c r="V3" s="414"/>
      <c r="W3" s="414"/>
    </row>
    <row r="4" spans="1:23" s="31" customFormat="1" ht="30" customHeight="1">
      <c r="A4" s="406" t="s">
        <v>271</v>
      </c>
      <c r="B4" s="16" t="s">
        <v>246</v>
      </c>
      <c r="C4" s="15">
        <v>230516531</v>
      </c>
      <c r="D4" s="33" t="s">
        <v>272</v>
      </c>
      <c r="E4" s="16" t="s">
        <v>116</v>
      </c>
      <c r="F4" s="16" t="s">
        <v>245</v>
      </c>
      <c r="G4" s="34" t="s">
        <v>273</v>
      </c>
      <c r="H4" s="32" t="s">
        <v>274</v>
      </c>
      <c r="I4" s="32" t="s">
        <v>275</v>
      </c>
      <c r="J4" s="39"/>
      <c r="K4" s="32"/>
      <c r="L4" s="16"/>
      <c r="M4" s="32"/>
      <c r="N4" s="32"/>
      <c r="O4" s="32"/>
      <c r="P4" s="40"/>
      <c r="Q4" s="32"/>
      <c r="R4" s="32"/>
      <c r="S4" s="32"/>
      <c r="T4" s="32"/>
      <c r="U4" s="32"/>
      <c r="V4" s="35"/>
      <c r="W4" s="35"/>
    </row>
    <row r="5" spans="1:23" ht="30" customHeight="1">
      <c r="A5" s="407"/>
      <c r="B5" s="16" t="s">
        <v>246</v>
      </c>
      <c r="C5" s="16">
        <v>230518533</v>
      </c>
      <c r="D5" s="33" t="s">
        <v>272</v>
      </c>
      <c r="E5" s="16" t="s">
        <v>116</v>
      </c>
      <c r="F5" s="16" t="s">
        <v>245</v>
      </c>
      <c r="G5" s="403" t="s">
        <v>276</v>
      </c>
      <c r="H5" s="404"/>
      <c r="I5" s="405"/>
      <c r="J5" s="403" t="s">
        <v>277</v>
      </c>
      <c r="K5" s="404"/>
      <c r="L5" s="405"/>
      <c r="M5" s="403" t="s">
        <v>278</v>
      </c>
      <c r="N5" s="404"/>
      <c r="O5" s="405"/>
      <c r="P5" s="403" t="s">
        <v>279</v>
      </c>
      <c r="Q5" s="404"/>
      <c r="R5" s="405"/>
      <c r="S5" s="404" t="s">
        <v>280</v>
      </c>
      <c r="T5" s="404"/>
      <c r="U5" s="405"/>
      <c r="V5" s="6"/>
      <c r="W5" s="6"/>
    </row>
    <row r="6" spans="1:23" ht="30" customHeight="1">
      <c r="A6" s="407"/>
      <c r="B6" s="16" t="s">
        <v>246</v>
      </c>
      <c r="C6" s="15">
        <v>230516532</v>
      </c>
      <c r="D6" s="33" t="s">
        <v>272</v>
      </c>
      <c r="E6" s="16" t="s">
        <v>116</v>
      </c>
      <c r="F6" s="16" t="s">
        <v>245</v>
      </c>
      <c r="G6" s="4" t="s">
        <v>270</v>
      </c>
      <c r="H6" s="4" t="s">
        <v>68</v>
      </c>
      <c r="I6" s="4" t="s">
        <v>234</v>
      </c>
      <c r="J6" s="4" t="s">
        <v>270</v>
      </c>
      <c r="K6" s="4" t="s">
        <v>68</v>
      </c>
      <c r="L6" s="4" t="s">
        <v>234</v>
      </c>
      <c r="M6" s="4" t="s">
        <v>270</v>
      </c>
      <c r="N6" s="4" t="s">
        <v>68</v>
      </c>
      <c r="O6" s="4" t="s">
        <v>234</v>
      </c>
      <c r="P6" s="4" t="s">
        <v>270</v>
      </c>
      <c r="Q6" s="4" t="s">
        <v>68</v>
      </c>
      <c r="R6" s="4" t="s">
        <v>234</v>
      </c>
      <c r="S6" s="4" t="s">
        <v>270</v>
      </c>
      <c r="T6" s="4" t="s">
        <v>68</v>
      </c>
      <c r="U6" s="4" t="s">
        <v>234</v>
      </c>
      <c r="V6" s="6"/>
      <c r="W6" s="6"/>
    </row>
    <row r="7" spans="1:23" s="31" customFormat="1" ht="30" customHeight="1">
      <c r="A7" s="408"/>
      <c r="B7" s="16"/>
      <c r="C7" s="15"/>
      <c r="D7" s="33"/>
      <c r="E7" s="16"/>
      <c r="F7" s="16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 t="s">
        <v>281</v>
      </c>
      <c r="W7" s="35"/>
    </row>
    <row r="8" spans="1:23" ht="30" customHeight="1">
      <c r="A8" s="36"/>
      <c r="B8" s="16"/>
      <c r="C8" s="15"/>
      <c r="D8" s="33"/>
      <c r="E8" s="16"/>
      <c r="F8" s="16"/>
      <c r="G8" s="391"/>
      <c r="H8" s="391"/>
      <c r="I8" s="391"/>
      <c r="J8" s="403"/>
      <c r="K8" s="404"/>
      <c r="L8" s="405"/>
      <c r="M8" s="403"/>
      <c r="N8" s="404"/>
      <c r="O8" s="405"/>
      <c r="P8" s="403"/>
      <c r="Q8" s="404"/>
      <c r="R8" s="405"/>
      <c r="S8" s="404"/>
      <c r="T8" s="404"/>
      <c r="U8" s="405"/>
      <c r="V8" s="6"/>
      <c r="W8" s="6"/>
    </row>
    <row r="9" spans="1:23" ht="14.25" customHeight="1">
      <c r="A9" s="11"/>
      <c r="B9" s="11"/>
      <c r="C9" s="33"/>
      <c r="D9" s="37"/>
      <c r="E9" s="38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3" ht="15" customHeight="1">
      <c r="A10" s="409"/>
      <c r="B10" s="409"/>
      <c r="C10" s="11"/>
      <c r="D10" s="33"/>
      <c r="E10" s="410"/>
      <c r="F10" s="41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09"/>
      <c r="B11" s="409"/>
      <c r="C11" s="11"/>
      <c r="D11" s="33"/>
      <c r="E11" s="411"/>
      <c r="F11" s="41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25" customHeight="1">
      <c r="A12" s="410"/>
      <c r="B12" s="410"/>
      <c r="C12" s="410"/>
      <c r="D12" s="410"/>
      <c r="E12" s="410"/>
      <c r="F12" s="410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4.25" customHeight="1">
      <c r="A13" s="411"/>
      <c r="B13" s="411"/>
      <c r="C13" s="411"/>
      <c r="D13" s="411"/>
      <c r="E13" s="411"/>
      <c r="F13" s="4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4.25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s="3" customFormat="1" ht="29.25" customHeight="1">
      <c r="A15" s="383" t="s">
        <v>282</v>
      </c>
      <c r="B15" s="384"/>
      <c r="C15" s="384"/>
      <c r="D15" s="384"/>
      <c r="E15" s="385"/>
      <c r="F15" s="386"/>
      <c r="G15" s="388"/>
      <c r="H15" s="30"/>
      <c r="I15" s="30"/>
      <c r="J15" s="383" t="s">
        <v>248</v>
      </c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5"/>
      <c r="V15" s="12"/>
      <c r="W15" s="14"/>
    </row>
    <row r="16" spans="1:23" ht="72.95" customHeight="1">
      <c r="A16" s="389" t="s">
        <v>260</v>
      </c>
      <c r="B16" s="389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</row>
  </sheetData>
  <mergeCells count="39">
    <mergeCell ref="E10:E11"/>
    <mergeCell ref="E12:E13"/>
    <mergeCell ref="F2:F3"/>
    <mergeCell ref="F10:F11"/>
    <mergeCell ref="F12:F13"/>
    <mergeCell ref="A15:E15"/>
    <mergeCell ref="F15:G15"/>
    <mergeCell ref="J15:U15"/>
    <mergeCell ref="A16:W16"/>
    <mergeCell ref="A2:A3"/>
    <mergeCell ref="A4:A7"/>
    <mergeCell ref="A10:A11"/>
    <mergeCell ref="A12:A13"/>
    <mergeCell ref="B2:B3"/>
    <mergeCell ref="B10:B11"/>
    <mergeCell ref="B12:B13"/>
    <mergeCell ref="C2:C3"/>
    <mergeCell ref="C12:C13"/>
    <mergeCell ref="D2:D3"/>
    <mergeCell ref="D12:D13"/>
    <mergeCell ref="E2:E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V2:V3"/>
    <mergeCell ref="W2:W3"/>
  </mergeCells>
  <phoneticPr fontId="54" type="noConversion"/>
  <dataValidations count="1">
    <dataValidation type="list" allowBlank="1" showInputMessage="1" showErrorMessage="1" sqref="W1 W4 W5 W6 W7 W8 V9 W10 W11 W12:W13 W14:W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2" t="s">
        <v>283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</row>
    <row r="2" spans="1:14" s="2" customFormat="1" ht="16.5">
      <c r="A2" s="24" t="s">
        <v>284</v>
      </c>
      <c r="B2" s="25" t="s">
        <v>230</v>
      </c>
      <c r="C2" s="25" t="s">
        <v>231</v>
      </c>
      <c r="D2" s="25" t="s">
        <v>232</v>
      </c>
      <c r="E2" s="25" t="s">
        <v>233</v>
      </c>
      <c r="F2" s="25" t="s">
        <v>234</v>
      </c>
      <c r="G2" s="24" t="s">
        <v>285</v>
      </c>
      <c r="H2" s="24" t="s">
        <v>286</v>
      </c>
      <c r="I2" s="24" t="s">
        <v>287</v>
      </c>
      <c r="J2" s="24" t="s">
        <v>286</v>
      </c>
      <c r="K2" s="24" t="s">
        <v>288</v>
      </c>
      <c r="L2" s="24" t="s">
        <v>286</v>
      </c>
      <c r="M2" s="25" t="s">
        <v>269</v>
      </c>
      <c r="N2" s="25" t="s">
        <v>243</v>
      </c>
    </row>
    <row r="3" spans="1:14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6.5">
      <c r="A4" s="28" t="s">
        <v>284</v>
      </c>
      <c r="B4" s="29" t="s">
        <v>289</v>
      </c>
      <c r="C4" s="29" t="s">
        <v>270</v>
      </c>
      <c r="D4" s="29" t="s">
        <v>232</v>
      </c>
      <c r="E4" s="25" t="s">
        <v>233</v>
      </c>
      <c r="F4" s="25" t="s">
        <v>234</v>
      </c>
      <c r="G4" s="24" t="s">
        <v>285</v>
      </c>
      <c r="H4" s="24" t="s">
        <v>286</v>
      </c>
      <c r="I4" s="24" t="s">
        <v>287</v>
      </c>
      <c r="J4" s="24" t="s">
        <v>286</v>
      </c>
      <c r="K4" s="24" t="s">
        <v>288</v>
      </c>
      <c r="L4" s="24" t="s">
        <v>286</v>
      </c>
      <c r="M4" s="25" t="s">
        <v>269</v>
      </c>
      <c r="N4" s="25" t="s">
        <v>243</v>
      </c>
    </row>
    <row r="5" spans="1:14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s="23" customFormat="1" ht="18.75">
      <c r="A11" s="383" t="s">
        <v>290</v>
      </c>
      <c r="B11" s="384"/>
      <c r="C11" s="384"/>
      <c r="D11" s="385"/>
      <c r="E11" s="386"/>
      <c r="F11" s="387"/>
      <c r="G11" s="388"/>
      <c r="H11" s="30"/>
      <c r="I11" s="383" t="s">
        <v>291</v>
      </c>
      <c r="J11" s="384"/>
      <c r="K11" s="384"/>
      <c r="L11" s="12"/>
      <c r="M11" s="12"/>
      <c r="N11" s="14"/>
    </row>
    <row r="12" spans="1:14" ht="16.5">
      <c r="A12" s="389" t="s">
        <v>292</v>
      </c>
      <c r="B12" s="390"/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</row>
  </sheetData>
  <mergeCells count="5">
    <mergeCell ref="A1:N1"/>
    <mergeCell ref="A11:D11"/>
    <mergeCell ref="E11:G11"/>
    <mergeCell ref="I11:K11"/>
    <mergeCell ref="A12:N12"/>
  </mergeCells>
  <phoneticPr fontId="5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C9" sqref="C9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382" t="s">
        <v>293</v>
      </c>
      <c r="B1" s="382"/>
      <c r="C1" s="382"/>
      <c r="D1" s="382"/>
      <c r="E1" s="382"/>
      <c r="F1" s="382"/>
      <c r="G1" s="382"/>
      <c r="H1" s="382"/>
      <c r="I1" s="382"/>
      <c r="J1" s="382"/>
    </row>
    <row r="2" spans="1:12" s="2" customFormat="1" ht="18" customHeight="1">
      <c r="A2" s="4" t="s">
        <v>263</v>
      </c>
      <c r="B2" s="5" t="s">
        <v>234</v>
      </c>
      <c r="C2" s="5" t="s">
        <v>230</v>
      </c>
      <c r="D2" s="5" t="s">
        <v>231</v>
      </c>
      <c r="E2" s="5" t="s">
        <v>232</v>
      </c>
      <c r="F2" s="5" t="s">
        <v>233</v>
      </c>
      <c r="G2" s="4" t="s">
        <v>294</v>
      </c>
      <c r="H2" s="4" t="s">
        <v>295</v>
      </c>
      <c r="I2" s="4" t="s">
        <v>296</v>
      </c>
      <c r="J2" s="4" t="s">
        <v>297</v>
      </c>
      <c r="K2" s="5" t="s">
        <v>269</v>
      </c>
      <c r="L2" s="5" t="s">
        <v>243</v>
      </c>
    </row>
    <row r="3" spans="1:12" ht="26.1" customHeight="1">
      <c r="A3" s="11" t="s">
        <v>298</v>
      </c>
      <c r="B3" s="6"/>
      <c r="C3" s="15"/>
      <c r="D3" s="16"/>
      <c r="E3" s="16"/>
      <c r="F3" s="17"/>
      <c r="G3" s="6"/>
      <c r="H3" s="18"/>
      <c r="I3" s="18"/>
      <c r="J3" s="6"/>
      <c r="K3" s="22" t="s">
        <v>299</v>
      </c>
      <c r="L3" s="6" t="s">
        <v>259</v>
      </c>
    </row>
    <row r="4" spans="1:12" ht="14.25" customHeight="1">
      <c r="A4" s="11"/>
      <c r="B4" s="6"/>
      <c r="C4" s="19"/>
      <c r="D4" s="20"/>
      <c r="E4" s="9"/>
      <c r="F4" s="9"/>
      <c r="G4" s="6"/>
      <c r="H4" s="6"/>
      <c r="I4" s="6"/>
      <c r="J4" s="6"/>
      <c r="K4" s="6"/>
      <c r="L4" s="6"/>
    </row>
    <row r="5" spans="1:12" ht="14.25" customHeight="1">
      <c r="A5" s="11"/>
      <c r="B5" s="6"/>
      <c r="C5" s="19"/>
      <c r="D5" s="20"/>
      <c r="E5" s="9"/>
      <c r="F5" s="9"/>
      <c r="G5" s="6"/>
      <c r="H5" s="6"/>
      <c r="I5" s="6"/>
      <c r="J5" s="6"/>
      <c r="K5" s="6"/>
      <c r="L5" s="6"/>
    </row>
    <row r="6" spans="1:12" ht="14.25" customHeight="1">
      <c r="A6" s="11"/>
      <c r="B6" s="6"/>
      <c r="C6" s="19"/>
      <c r="D6" s="20"/>
      <c r="E6" s="21"/>
      <c r="F6" s="9"/>
      <c r="G6" s="6"/>
      <c r="H6" s="6"/>
      <c r="I6" s="22"/>
      <c r="J6" s="6"/>
      <c r="K6" s="6"/>
      <c r="L6" s="6"/>
    </row>
    <row r="7" spans="1:12" ht="14.25" customHeight="1">
      <c r="A7" s="11"/>
      <c r="B7" s="11"/>
      <c r="C7" s="11"/>
      <c r="D7" s="7"/>
      <c r="E7" s="6"/>
      <c r="F7" s="9"/>
      <c r="G7" s="6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s="3" customFormat="1" ht="29.25" customHeight="1">
      <c r="A10" s="383" t="s">
        <v>300</v>
      </c>
      <c r="B10" s="384"/>
      <c r="C10" s="384"/>
      <c r="D10" s="384"/>
      <c r="E10" s="385"/>
      <c r="F10" s="386"/>
      <c r="G10" s="388"/>
      <c r="H10" s="383" t="s">
        <v>301</v>
      </c>
      <c r="I10" s="384"/>
      <c r="J10" s="384"/>
      <c r="K10" s="12"/>
      <c r="L10" s="14"/>
    </row>
    <row r="11" spans="1:12" ht="72.95" customHeight="1">
      <c r="A11" s="389" t="s">
        <v>302</v>
      </c>
      <c r="B11" s="389"/>
      <c r="C11" s="390"/>
      <c r="D11" s="390"/>
      <c r="E11" s="390"/>
      <c r="F11" s="390"/>
      <c r="G11" s="390"/>
      <c r="H11" s="390"/>
      <c r="I11" s="390"/>
      <c r="J11" s="390"/>
      <c r="K11" s="390"/>
      <c r="L11" s="390"/>
    </row>
  </sheetData>
  <mergeCells count="5">
    <mergeCell ref="A1:J1"/>
    <mergeCell ref="A10:E10"/>
    <mergeCell ref="F10:G10"/>
    <mergeCell ref="H10:J10"/>
    <mergeCell ref="A11:L11"/>
  </mergeCells>
  <phoneticPr fontId="54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"/>
  <sheetViews>
    <sheetView zoomScale="125" zoomScaleNormal="125" workbookViewId="0">
      <selection activeCell="F21" sqref="F21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382" t="s">
        <v>303</v>
      </c>
      <c r="B1" s="382"/>
      <c r="C1" s="382"/>
      <c r="D1" s="382"/>
      <c r="E1" s="382"/>
      <c r="F1" s="382"/>
      <c r="G1" s="382"/>
      <c r="H1" s="382"/>
      <c r="I1" s="382"/>
    </row>
    <row r="2" spans="1:9" s="2" customFormat="1" ht="18" customHeight="1">
      <c r="A2" s="391" t="s">
        <v>229</v>
      </c>
      <c r="B2" s="392" t="s">
        <v>234</v>
      </c>
      <c r="C2" s="392" t="s">
        <v>270</v>
      </c>
      <c r="D2" s="392" t="s">
        <v>232</v>
      </c>
      <c r="E2" s="392" t="s">
        <v>233</v>
      </c>
      <c r="F2" s="4" t="s">
        <v>304</v>
      </c>
      <c r="G2" s="4" t="s">
        <v>252</v>
      </c>
      <c r="H2" s="397" t="s">
        <v>253</v>
      </c>
      <c r="I2" s="401" t="s">
        <v>255</v>
      </c>
    </row>
    <row r="3" spans="1:9" s="2" customFormat="1" ht="18" customHeight="1">
      <c r="A3" s="391"/>
      <c r="B3" s="393"/>
      <c r="C3" s="393"/>
      <c r="D3" s="393"/>
      <c r="E3" s="393"/>
      <c r="F3" s="4" t="s">
        <v>305</v>
      </c>
      <c r="G3" s="4" t="s">
        <v>256</v>
      </c>
      <c r="H3" s="398"/>
      <c r="I3" s="402"/>
    </row>
    <row r="4" spans="1:9" ht="14.25" customHeight="1">
      <c r="A4" s="6">
        <v>3</v>
      </c>
      <c r="B4" s="6"/>
      <c r="C4" s="7"/>
      <c r="D4" s="8"/>
      <c r="E4" s="9"/>
      <c r="F4" s="10"/>
      <c r="G4" s="10"/>
      <c r="H4" s="10"/>
      <c r="I4" s="6"/>
    </row>
    <row r="5" spans="1:9" ht="14.25" customHeight="1">
      <c r="A5" s="6">
        <v>4</v>
      </c>
      <c r="B5" s="6"/>
      <c r="C5" s="7"/>
      <c r="D5" s="8"/>
      <c r="E5" s="9"/>
      <c r="F5" s="10"/>
      <c r="G5" s="10"/>
      <c r="H5" s="10"/>
      <c r="I5" s="6"/>
    </row>
    <row r="6" spans="1:9" ht="14.25" customHeight="1">
      <c r="A6" s="11"/>
      <c r="B6" s="11"/>
      <c r="C6" s="6"/>
      <c r="D6" s="11"/>
      <c r="E6" s="11"/>
      <c r="F6" s="11"/>
      <c r="G6" s="11"/>
      <c r="H6" s="11"/>
      <c r="I6" s="11"/>
    </row>
    <row r="7" spans="1:9" ht="14.25" customHeight="1">
      <c r="A7" s="11"/>
      <c r="B7" s="11"/>
      <c r="C7" s="11"/>
      <c r="D7" s="11"/>
      <c r="E7" s="11"/>
      <c r="F7" s="11"/>
      <c r="G7" s="11"/>
      <c r="H7" s="11"/>
      <c r="I7" s="11"/>
    </row>
    <row r="8" spans="1:9" ht="14.25" customHeight="1">
      <c r="A8" s="11"/>
      <c r="B8" s="11"/>
      <c r="C8" s="11"/>
      <c r="D8" s="11"/>
      <c r="E8" s="11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s="3" customFormat="1" ht="29.25" customHeight="1">
      <c r="A10" s="383" t="s">
        <v>290</v>
      </c>
      <c r="B10" s="384"/>
      <c r="C10" s="384"/>
      <c r="D10" s="385"/>
      <c r="E10" s="13"/>
      <c r="F10" s="383" t="s">
        <v>306</v>
      </c>
      <c r="G10" s="384"/>
      <c r="H10" s="385"/>
      <c r="I10" s="14"/>
    </row>
    <row r="11" spans="1:9" ht="51.95" customHeight="1">
      <c r="A11" s="389" t="s">
        <v>307</v>
      </c>
      <c r="B11" s="389"/>
      <c r="C11" s="390"/>
      <c r="D11" s="390"/>
      <c r="E11" s="390"/>
      <c r="F11" s="390"/>
      <c r="G11" s="390"/>
      <c r="H11" s="390"/>
      <c r="I11" s="390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54" type="noConversion"/>
  <dataValidations count="1">
    <dataValidation type="list" allowBlank="1" showInputMessage="1" showErrorMessage="1" sqref="I4 I5 I1:I3 I6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8" t="s">
        <v>35</v>
      </c>
      <c r="C2" s="189"/>
      <c r="D2" s="189"/>
      <c r="E2" s="189"/>
      <c r="F2" s="189"/>
      <c r="G2" s="189"/>
      <c r="H2" s="189"/>
      <c r="I2" s="190"/>
    </row>
    <row r="3" spans="2:9" ht="27.95" customHeight="1">
      <c r="B3" s="165"/>
      <c r="C3" s="166"/>
      <c r="D3" s="191" t="s">
        <v>36</v>
      </c>
      <c r="E3" s="192"/>
      <c r="F3" s="193" t="s">
        <v>37</v>
      </c>
      <c r="G3" s="194"/>
      <c r="H3" s="191" t="s">
        <v>38</v>
      </c>
      <c r="I3" s="195"/>
    </row>
    <row r="4" spans="2:9" ht="27.95" customHeight="1">
      <c r="B4" s="165" t="s">
        <v>39</v>
      </c>
      <c r="C4" s="166" t="s">
        <v>40</v>
      </c>
      <c r="D4" s="166" t="s">
        <v>41</v>
      </c>
      <c r="E4" s="166" t="s">
        <v>42</v>
      </c>
      <c r="F4" s="167" t="s">
        <v>41</v>
      </c>
      <c r="G4" s="167" t="s">
        <v>42</v>
      </c>
      <c r="H4" s="166" t="s">
        <v>41</v>
      </c>
      <c r="I4" s="174" t="s">
        <v>42</v>
      </c>
    </row>
    <row r="5" spans="2:9" ht="27.95" customHeight="1">
      <c r="B5" s="168" t="s">
        <v>43</v>
      </c>
      <c r="C5" s="26">
        <v>13</v>
      </c>
      <c r="D5" s="26">
        <v>0</v>
      </c>
      <c r="E5" s="26">
        <v>1</v>
      </c>
      <c r="F5" s="169">
        <v>0</v>
      </c>
      <c r="G5" s="169">
        <v>1</v>
      </c>
      <c r="H5" s="26">
        <v>1</v>
      </c>
      <c r="I5" s="175">
        <v>2</v>
      </c>
    </row>
    <row r="6" spans="2:9" ht="27.95" customHeight="1">
      <c r="B6" s="168" t="s">
        <v>44</v>
      </c>
      <c r="C6" s="26">
        <v>20</v>
      </c>
      <c r="D6" s="26">
        <v>0</v>
      </c>
      <c r="E6" s="26">
        <v>1</v>
      </c>
      <c r="F6" s="169">
        <v>1</v>
      </c>
      <c r="G6" s="169">
        <v>2</v>
      </c>
      <c r="H6" s="26">
        <v>2</v>
      </c>
      <c r="I6" s="175">
        <v>3</v>
      </c>
    </row>
    <row r="7" spans="2:9" ht="27.95" customHeight="1">
      <c r="B7" s="168" t="s">
        <v>45</v>
      </c>
      <c r="C7" s="26">
        <v>32</v>
      </c>
      <c r="D7" s="26">
        <v>0</v>
      </c>
      <c r="E7" s="26">
        <v>1</v>
      </c>
      <c r="F7" s="169">
        <v>2</v>
      </c>
      <c r="G7" s="169">
        <v>3</v>
      </c>
      <c r="H7" s="26">
        <v>3</v>
      </c>
      <c r="I7" s="175">
        <v>4</v>
      </c>
    </row>
    <row r="8" spans="2:9" ht="27.95" customHeight="1">
      <c r="B8" s="168" t="s">
        <v>46</v>
      </c>
      <c r="C8" s="26">
        <v>50</v>
      </c>
      <c r="D8" s="26">
        <v>1</v>
      </c>
      <c r="E8" s="26">
        <v>2</v>
      </c>
      <c r="F8" s="169">
        <v>3</v>
      </c>
      <c r="G8" s="169">
        <v>4</v>
      </c>
      <c r="H8" s="26">
        <v>5</v>
      </c>
      <c r="I8" s="175">
        <v>6</v>
      </c>
    </row>
    <row r="9" spans="2:9" ht="27.95" customHeight="1">
      <c r="B9" s="168" t="s">
        <v>47</v>
      </c>
      <c r="C9" s="26">
        <v>80</v>
      </c>
      <c r="D9" s="26">
        <v>2</v>
      </c>
      <c r="E9" s="26">
        <v>3</v>
      </c>
      <c r="F9" s="169">
        <v>5</v>
      </c>
      <c r="G9" s="169">
        <v>6</v>
      </c>
      <c r="H9" s="26">
        <v>7</v>
      </c>
      <c r="I9" s="175">
        <v>8</v>
      </c>
    </row>
    <row r="10" spans="2:9" ht="27.95" customHeight="1">
      <c r="B10" s="168" t="s">
        <v>48</v>
      </c>
      <c r="C10" s="26">
        <v>125</v>
      </c>
      <c r="D10" s="26">
        <v>3</v>
      </c>
      <c r="E10" s="26">
        <v>4</v>
      </c>
      <c r="F10" s="169">
        <v>7</v>
      </c>
      <c r="G10" s="169">
        <v>8</v>
      </c>
      <c r="H10" s="26">
        <v>10</v>
      </c>
      <c r="I10" s="175">
        <v>11</v>
      </c>
    </row>
    <row r="11" spans="2:9" ht="27.95" customHeight="1">
      <c r="B11" s="168" t="s">
        <v>49</v>
      </c>
      <c r="C11" s="26">
        <v>200</v>
      </c>
      <c r="D11" s="26">
        <v>5</v>
      </c>
      <c r="E11" s="26">
        <v>6</v>
      </c>
      <c r="F11" s="169">
        <v>10</v>
      </c>
      <c r="G11" s="169">
        <v>11</v>
      </c>
      <c r="H11" s="26">
        <v>14</v>
      </c>
      <c r="I11" s="175">
        <v>15</v>
      </c>
    </row>
    <row r="12" spans="2:9" ht="27.95" customHeight="1">
      <c r="B12" s="170" t="s">
        <v>50</v>
      </c>
      <c r="C12" s="171">
        <v>315</v>
      </c>
      <c r="D12" s="171">
        <v>7</v>
      </c>
      <c r="E12" s="171">
        <v>8</v>
      </c>
      <c r="F12" s="172">
        <v>14</v>
      </c>
      <c r="G12" s="172">
        <v>15</v>
      </c>
      <c r="H12" s="171">
        <v>21</v>
      </c>
      <c r="I12" s="176">
        <v>22</v>
      </c>
    </row>
    <row r="14" spans="2:9">
      <c r="B14" s="173" t="s">
        <v>51</v>
      </c>
      <c r="C14" s="173"/>
      <c r="D14" s="173"/>
    </row>
  </sheetData>
  <mergeCells count="4">
    <mergeCell ref="B2:I2"/>
    <mergeCell ref="D3:E3"/>
    <mergeCell ref="F3:G3"/>
    <mergeCell ref="H3:I3"/>
  </mergeCells>
  <phoneticPr fontId="5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abSelected="1" workbookViewId="0">
      <selection activeCell="B7" sqref="B7:C7"/>
    </sheetView>
  </sheetViews>
  <sheetFormatPr defaultColWidth="10.375" defaultRowHeight="16.5" customHeight="1"/>
  <cols>
    <col min="1" max="1" width="11.125" style="69" customWidth="1"/>
    <col min="2" max="9" width="10.375" style="69"/>
    <col min="10" max="10" width="8.875" style="69" customWidth="1"/>
    <col min="11" max="11" width="12" style="69" customWidth="1"/>
    <col min="12" max="16384" width="10.375" style="69"/>
  </cols>
  <sheetData>
    <row r="1" spans="1:11" ht="20.25">
      <c r="A1" s="196" t="s">
        <v>52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1" ht="14.25">
      <c r="A2" s="105" t="s">
        <v>53</v>
      </c>
      <c r="B2" s="197" t="s">
        <v>54</v>
      </c>
      <c r="C2" s="197"/>
      <c r="D2" s="198" t="s">
        <v>55</v>
      </c>
      <c r="E2" s="198"/>
      <c r="F2" s="197" t="s">
        <v>56</v>
      </c>
      <c r="G2" s="197"/>
      <c r="H2" s="107" t="s">
        <v>57</v>
      </c>
      <c r="I2" s="199" t="s">
        <v>58</v>
      </c>
      <c r="J2" s="199"/>
      <c r="K2" s="200"/>
    </row>
    <row r="3" spans="1:11" ht="14.25">
      <c r="A3" s="201" t="s">
        <v>59</v>
      </c>
      <c r="B3" s="202"/>
      <c r="C3" s="203"/>
      <c r="D3" s="204" t="s">
        <v>60</v>
      </c>
      <c r="E3" s="205"/>
      <c r="F3" s="205"/>
      <c r="G3" s="206"/>
      <c r="H3" s="204" t="s">
        <v>61</v>
      </c>
      <c r="I3" s="205"/>
      <c r="J3" s="205"/>
      <c r="K3" s="206"/>
    </row>
    <row r="4" spans="1:11" ht="14.25">
      <c r="A4" s="110" t="s">
        <v>62</v>
      </c>
      <c r="B4" s="207" t="s">
        <v>63</v>
      </c>
      <c r="C4" s="208"/>
      <c r="D4" s="209" t="s">
        <v>64</v>
      </c>
      <c r="E4" s="210"/>
      <c r="F4" s="211">
        <v>45097</v>
      </c>
      <c r="G4" s="212"/>
      <c r="H4" s="209" t="s">
        <v>65</v>
      </c>
      <c r="I4" s="210"/>
      <c r="J4" s="122" t="s">
        <v>66</v>
      </c>
      <c r="K4" s="131" t="s">
        <v>67</v>
      </c>
    </row>
    <row r="5" spans="1:11" ht="14.25">
      <c r="A5" s="113" t="s">
        <v>68</v>
      </c>
      <c r="B5" s="213" t="s">
        <v>69</v>
      </c>
      <c r="C5" s="214"/>
      <c r="D5" s="209" t="s">
        <v>70</v>
      </c>
      <c r="E5" s="210"/>
      <c r="F5" s="207">
        <v>1415</v>
      </c>
      <c r="G5" s="208"/>
      <c r="H5" s="209" t="s">
        <v>71</v>
      </c>
      <c r="I5" s="210"/>
      <c r="J5" s="122" t="s">
        <v>66</v>
      </c>
      <c r="K5" s="131" t="s">
        <v>67</v>
      </c>
    </row>
    <row r="6" spans="1:11" ht="14.25">
      <c r="A6" s="110" t="s">
        <v>72</v>
      </c>
      <c r="B6" s="78" t="s">
        <v>73</v>
      </c>
      <c r="C6" s="79">
        <v>5</v>
      </c>
      <c r="D6" s="209" t="s">
        <v>74</v>
      </c>
      <c r="E6" s="210"/>
      <c r="F6" s="207">
        <v>1415</v>
      </c>
      <c r="G6" s="208"/>
      <c r="H6" s="209" t="s">
        <v>75</v>
      </c>
      <c r="I6" s="210"/>
      <c r="J6" s="210"/>
      <c r="K6" s="215"/>
    </row>
    <row r="7" spans="1:11" ht="14.25">
      <c r="A7" s="110" t="s">
        <v>76</v>
      </c>
      <c r="B7" s="207">
        <v>1394</v>
      </c>
      <c r="C7" s="207"/>
      <c r="D7" s="110" t="s">
        <v>77</v>
      </c>
      <c r="E7" s="112"/>
      <c r="F7" s="207">
        <v>1410</v>
      </c>
      <c r="G7" s="208"/>
      <c r="H7" s="216"/>
      <c r="I7" s="217"/>
      <c r="J7" s="217"/>
      <c r="K7" s="218"/>
    </row>
    <row r="8" spans="1:11" ht="14.25">
      <c r="A8" s="115" t="s">
        <v>78</v>
      </c>
      <c r="B8" s="219"/>
      <c r="C8" s="220"/>
      <c r="D8" s="221" t="s">
        <v>79</v>
      </c>
      <c r="E8" s="222"/>
      <c r="F8" s="223">
        <v>45095</v>
      </c>
      <c r="G8" s="224"/>
      <c r="H8" s="221"/>
      <c r="I8" s="222"/>
      <c r="J8" s="222"/>
      <c r="K8" s="225"/>
    </row>
    <row r="9" spans="1:11" ht="14.25">
      <c r="A9" s="226" t="s">
        <v>80</v>
      </c>
      <c r="B9" s="227"/>
      <c r="C9" s="227"/>
      <c r="D9" s="227"/>
      <c r="E9" s="227"/>
      <c r="F9" s="227"/>
      <c r="G9" s="227"/>
      <c r="H9" s="227"/>
      <c r="I9" s="227"/>
      <c r="J9" s="227"/>
      <c r="K9" s="228"/>
    </row>
    <row r="10" spans="1:11" ht="14.25">
      <c r="A10" s="229" t="s">
        <v>81</v>
      </c>
      <c r="B10" s="230"/>
      <c r="C10" s="230"/>
      <c r="D10" s="230"/>
      <c r="E10" s="230"/>
      <c r="F10" s="230"/>
      <c r="G10" s="230"/>
      <c r="H10" s="230"/>
      <c r="I10" s="230"/>
      <c r="J10" s="230"/>
      <c r="K10" s="231"/>
    </row>
    <row r="11" spans="1:11" ht="14.25">
      <c r="A11" s="142" t="s">
        <v>82</v>
      </c>
      <c r="B11" s="143" t="s">
        <v>83</v>
      </c>
      <c r="C11" s="144" t="s">
        <v>84</v>
      </c>
      <c r="D11" s="145"/>
      <c r="E11" s="146" t="s">
        <v>85</v>
      </c>
      <c r="F11" s="143" t="s">
        <v>83</v>
      </c>
      <c r="G11" s="144" t="s">
        <v>84</v>
      </c>
      <c r="H11" s="144" t="s">
        <v>86</v>
      </c>
      <c r="I11" s="146" t="s">
        <v>87</v>
      </c>
      <c r="J11" s="143" t="s">
        <v>83</v>
      </c>
      <c r="K11" s="162" t="s">
        <v>84</v>
      </c>
    </row>
    <row r="12" spans="1:11" ht="14.25">
      <c r="A12" s="113" t="s">
        <v>88</v>
      </c>
      <c r="B12" s="121" t="s">
        <v>83</v>
      </c>
      <c r="C12" s="122" t="s">
        <v>84</v>
      </c>
      <c r="D12" s="123"/>
      <c r="E12" s="124" t="s">
        <v>89</v>
      </c>
      <c r="F12" s="121" t="s">
        <v>83</v>
      </c>
      <c r="G12" s="122" t="s">
        <v>84</v>
      </c>
      <c r="H12" s="122" t="s">
        <v>86</v>
      </c>
      <c r="I12" s="124" t="s">
        <v>90</v>
      </c>
      <c r="J12" s="121" t="s">
        <v>83</v>
      </c>
      <c r="K12" s="131" t="s">
        <v>84</v>
      </c>
    </row>
    <row r="13" spans="1:11" ht="14.25">
      <c r="A13" s="113" t="s">
        <v>91</v>
      </c>
      <c r="B13" s="121" t="s">
        <v>83</v>
      </c>
      <c r="C13" s="122" t="s">
        <v>84</v>
      </c>
      <c r="D13" s="123"/>
      <c r="E13" s="124" t="s">
        <v>92</v>
      </c>
      <c r="F13" s="122" t="s">
        <v>93</v>
      </c>
      <c r="G13" s="122" t="s">
        <v>94</v>
      </c>
      <c r="H13" s="122" t="s">
        <v>86</v>
      </c>
      <c r="I13" s="124" t="s">
        <v>95</v>
      </c>
      <c r="J13" s="121" t="s">
        <v>83</v>
      </c>
      <c r="K13" s="131" t="s">
        <v>84</v>
      </c>
    </row>
    <row r="14" spans="1:11" ht="14.25">
      <c r="A14" s="221" t="s">
        <v>96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5"/>
    </row>
    <row r="15" spans="1:11" ht="14.25">
      <c r="A15" s="229" t="s">
        <v>97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31"/>
    </row>
    <row r="16" spans="1:11" ht="14.25">
      <c r="A16" s="147" t="s">
        <v>98</v>
      </c>
      <c r="B16" s="144" t="s">
        <v>93</v>
      </c>
      <c r="C16" s="144" t="s">
        <v>94</v>
      </c>
      <c r="D16" s="148"/>
      <c r="E16" s="149" t="s">
        <v>99</v>
      </c>
      <c r="F16" s="144" t="s">
        <v>93</v>
      </c>
      <c r="G16" s="144" t="s">
        <v>94</v>
      </c>
      <c r="H16" s="150"/>
      <c r="I16" s="149" t="s">
        <v>100</v>
      </c>
      <c r="J16" s="144" t="s">
        <v>93</v>
      </c>
      <c r="K16" s="162" t="s">
        <v>94</v>
      </c>
    </row>
    <row r="17" spans="1:22" ht="16.5" customHeight="1">
      <c r="A17" s="125" t="s">
        <v>101</v>
      </c>
      <c r="B17" s="122" t="s">
        <v>93</v>
      </c>
      <c r="C17" s="122" t="s">
        <v>94</v>
      </c>
      <c r="D17" s="75"/>
      <c r="E17" s="126" t="s">
        <v>102</v>
      </c>
      <c r="F17" s="122" t="s">
        <v>93</v>
      </c>
      <c r="G17" s="122" t="s">
        <v>94</v>
      </c>
      <c r="H17" s="151"/>
      <c r="I17" s="126" t="s">
        <v>103</v>
      </c>
      <c r="J17" s="122" t="s">
        <v>93</v>
      </c>
      <c r="K17" s="131" t="s">
        <v>94</v>
      </c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</row>
    <row r="18" spans="1:22" ht="18" customHeight="1">
      <c r="A18" s="232" t="s">
        <v>104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34"/>
    </row>
    <row r="19" spans="1:22" ht="18" customHeight="1">
      <c r="A19" s="229" t="s">
        <v>105</v>
      </c>
      <c r="B19" s="230"/>
      <c r="C19" s="230"/>
      <c r="D19" s="230"/>
      <c r="E19" s="230"/>
      <c r="F19" s="230"/>
      <c r="G19" s="230"/>
      <c r="H19" s="230"/>
      <c r="I19" s="230"/>
      <c r="J19" s="230"/>
      <c r="K19" s="231"/>
    </row>
    <row r="20" spans="1:22" ht="16.5" customHeight="1">
      <c r="A20" s="235" t="s">
        <v>106</v>
      </c>
      <c r="B20" s="236"/>
      <c r="C20" s="236"/>
      <c r="D20" s="236"/>
      <c r="E20" s="236"/>
      <c r="F20" s="236"/>
      <c r="G20" s="236"/>
      <c r="H20" s="236"/>
      <c r="I20" s="236"/>
      <c r="J20" s="236"/>
      <c r="K20" s="237"/>
    </row>
    <row r="21" spans="1:22" ht="21.75" customHeight="1">
      <c r="A21" s="152" t="s">
        <v>107</v>
      </c>
      <c r="B21" s="153" t="s">
        <v>108</v>
      </c>
      <c r="C21" s="153" t="s">
        <v>109</v>
      </c>
      <c r="D21" s="153" t="s">
        <v>110</v>
      </c>
      <c r="E21" s="153" t="s">
        <v>111</v>
      </c>
      <c r="F21" s="153" t="s">
        <v>112</v>
      </c>
      <c r="G21" s="154" t="s">
        <v>113</v>
      </c>
      <c r="H21" s="126" t="s">
        <v>114</v>
      </c>
      <c r="I21" s="126"/>
      <c r="J21" s="126"/>
      <c r="K21" s="99" t="s">
        <v>115</v>
      </c>
    </row>
    <row r="22" spans="1:22" ht="29.1" customHeight="1">
      <c r="A22" s="155" t="s">
        <v>116</v>
      </c>
      <c r="B22" s="75" t="s">
        <v>93</v>
      </c>
      <c r="C22" s="75" t="s">
        <v>93</v>
      </c>
      <c r="D22" s="75" t="s">
        <v>93</v>
      </c>
      <c r="E22" s="75" t="s">
        <v>93</v>
      </c>
      <c r="F22" s="75" t="s">
        <v>93</v>
      </c>
      <c r="G22" s="75" t="s">
        <v>93</v>
      </c>
      <c r="H22" s="75" t="s">
        <v>93</v>
      </c>
      <c r="I22" s="157"/>
      <c r="J22" s="157"/>
      <c r="K22" s="164"/>
    </row>
    <row r="23" spans="1:22" ht="23.1" customHeight="1">
      <c r="A23" s="22"/>
      <c r="B23" s="75"/>
      <c r="C23" s="75"/>
      <c r="D23" s="75"/>
      <c r="E23" s="75"/>
      <c r="F23" s="75"/>
      <c r="G23" s="75"/>
      <c r="H23" s="75"/>
      <c r="I23" s="157"/>
      <c r="J23" s="157"/>
      <c r="K23" s="164"/>
    </row>
    <row r="24" spans="1:22" ht="23.1" customHeight="1">
      <c r="A24" s="75"/>
      <c r="B24" s="75"/>
      <c r="C24" s="75"/>
      <c r="D24" s="75"/>
      <c r="E24" s="75"/>
      <c r="F24" s="75"/>
      <c r="G24" s="75"/>
      <c r="H24" s="156"/>
      <c r="I24" s="157"/>
      <c r="J24" s="157"/>
      <c r="K24" s="164"/>
    </row>
    <row r="25" spans="1:22" ht="23.1" customHeight="1">
      <c r="A25" s="75"/>
      <c r="B25" s="75"/>
      <c r="C25" s="75"/>
      <c r="D25" s="75"/>
      <c r="E25" s="75"/>
      <c r="F25" s="75"/>
      <c r="G25" s="75"/>
      <c r="H25" s="156"/>
      <c r="I25" s="157"/>
      <c r="J25" s="157"/>
      <c r="K25" s="164"/>
    </row>
    <row r="26" spans="1:22" ht="23.1" customHeight="1">
      <c r="A26" s="114"/>
      <c r="B26" s="75"/>
      <c r="C26" s="75"/>
      <c r="D26" s="75"/>
      <c r="E26" s="75"/>
      <c r="F26" s="75"/>
      <c r="G26" s="75"/>
      <c r="H26" s="156"/>
      <c r="I26" s="157"/>
      <c r="J26" s="157"/>
      <c r="K26" s="164"/>
    </row>
    <row r="27" spans="1:22" ht="23.1" customHeight="1">
      <c r="A27" s="114"/>
      <c r="B27" s="157"/>
      <c r="C27" s="157"/>
      <c r="D27" s="157"/>
      <c r="E27" s="157"/>
      <c r="F27" s="157"/>
      <c r="G27" s="157"/>
      <c r="H27" s="156"/>
      <c r="I27" s="157"/>
      <c r="J27" s="157"/>
      <c r="K27" s="95"/>
    </row>
    <row r="28" spans="1:22" ht="23.1" customHeight="1">
      <c r="A28" s="114"/>
      <c r="B28" s="157"/>
      <c r="C28" s="157"/>
      <c r="D28" s="157"/>
      <c r="E28" s="157"/>
      <c r="F28" s="157"/>
      <c r="G28" s="157"/>
      <c r="H28" s="156"/>
      <c r="I28" s="157"/>
      <c r="J28" s="157"/>
      <c r="K28" s="95"/>
    </row>
    <row r="29" spans="1:22" ht="18" customHeight="1">
      <c r="A29" s="238" t="s">
        <v>117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40"/>
    </row>
    <row r="30" spans="1:22" ht="18.75" customHeight="1">
      <c r="A30" s="241" t="s">
        <v>118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spans="1:22" ht="18.75" customHeight="1">
      <c r="A31" s="244"/>
      <c r="B31" s="245"/>
      <c r="C31" s="245"/>
      <c r="D31" s="245"/>
      <c r="E31" s="245"/>
      <c r="F31" s="245"/>
      <c r="G31" s="245"/>
      <c r="H31" s="245"/>
      <c r="I31" s="245"/>
      <c r="J31" s="245"/>
      <c r="K31" s="246"/>
    </row>
    <row r="32" spans="1:22" ht="18" customHeight="1">
      <c r="A32" s="238" t="s">
        <v>119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40"/>
    </row>
    <row r="33" spans="1:11" ht="14.25">
      <c r="A33" s="247" t="s">
        <v>120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9"/>
    </row>
    <row r="34" spans="1:11" ht="14.25">
      <c r="A34" s="250" t="s">
        <v>121</v>
      </c>
      <c r="B34" s="251"/>
      <c r="C34" s="122" t="s">
        <v>66</v>
      </c>
      <c r="D34" s="122" t="s">
        <v>67</v>
      </c>
      <c r="E34" s="252" t="s">
        <v>122</v>
      </c>
      <c r="F34" s="253"/>
      <c r="G34" s="253"/>
      <c r="H34" s="253"/>
      <c r="I34" s="253"/>
      <c r="J34" s="253"/>
      <c r="K34" s="254"/>
    </row>
    <row r="35" spans="1:11" ht="14.25">
      <c r="A35" s="255" t="s">
        <v>123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</row>
    <row r="36" spans="1:11" ht="21" customHeight="1">
      <c r="A36" s="417" t="s">
        <v>315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58"/>
    </row>
    <row r="37" spans="1:11" ht="21" customHeight="1">
      <c r="A37" s="418" t="s">
        <v>316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61"/>
    </row>
    <row r="38" spans="1:11" ht="21" customHeight="1">
      <c r="A38" s="418" t="s">
        <v>317</v>
      </c>
      <c r="B38" s="260"/>
      <c r="C38" s="260"/>
      <c r="D38" s="260"/>
      <c r="E38" s="260"/>
      <c r="F38" s="260"/>
      <c r="G38" s="260"/>
      <c r="H38" s="260"/>
      <c r="I38" s="260"/>
      <c r="J38" s="260"/>
      <c r="K38" s="261"/>
    </row>
    <row r="39" spans="1:11" ht="21" customHeight="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1"/>
    </row>
    <row r="40" spans="1:11" ht="21" customHeight="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61"/>
    </row>
    <row r="41" spans="1:11" ht="21" customHeight="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61"/>
    </row>
    <row r="42" spans="1:11" ht="21" customHeight="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61"/>
    </row>
    <row r="43" spans="1:11" ht="14.25">
      <c r="A43" s="262" t="s">
        <v>124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64"/>
    </row>
    <row r="44" spans="1:11" ht="14.25">
      <c r="A44" s="229" t="s">
        <v>125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1"/>
    </row>
    <row r="45" spans="1:11" ht="14.25">
      <c r="A45" s="147" t="s">
        <v>126</v>
      </c>
      <c r="B45" s="144" t="s">
        <v>93</v>
      </c>
      <c r="C45" s="144" t="s">
        <v>94</v>
      </c>
      <c r="D45" s="144" t="s">
        <v>86</v>
      </c>
      <c r="E45" s="149" t="s">
        <v>127</v>
      </c>
      <c r="F45" s="144" t="s">
        <v>93</v>
      </c>
      <c r="G45" s="144" t="s">
        <v>94</v>
      </c>
      <c r="H45" s="144" t="s">
        <v>86</v>
      </c>
      <c r="I45" s="149" t="s">
        <v>128</v>
      </c>
      <c r="J45" s="144" t="s">
        <v>93</v>
      </c>
      <c r="K45" s="162" t="s">
        <v>94</v>
      </c>
    </row>
    <row r="46" spans="1:11" ht="14.25">
      <c r="A46" s="125" t="s">
        <v>85</v>
      </c>
      <c r="B46" s="122" t="s">
        <v>93</v>
      </c>
      <c r="C46" s="122" t="s">
        <v>94</v>
      </c>
      <c r="D46" s="122" t="s">
        <v>86</v>
      </c>
      <c r="E46" s="126" t="s">
        <v>92</v>
      </c>
      <c r="F46" s="122" t="s">
        <v>93</v>
      </c>
      <c r="G46" s="122" t="s">
        <v>94</v>
      </c>
      <c r="H46" s="122" t="s">
        <v>86</v>
      </c>
      <c r="I46" s="126" t="s">
        <v>103</v>
      </c>
      <c r="J46" s="122" t="s">
        <v>93</v>
      </c>
      <c r="K46" s="131" t="s">
        <v>94</v>
      </c>
    </row>
    <row r="47" spans="1:11" ht="14.25">
      <c r="A47" s="221" t="s">
        <v>96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25"/>
    </row>
    <row r="48" spans="1:11" ht="14.25">
      <c r="A48" s="255" t="s">
        <v>129</v>
      </c>
      <c r="B48" s="255"/>
      <c r="C48" s="255"/>
      <c r="D48" s="255"/>
      <c r="E48" s="255"/>
      <c r="F48" s="255"/>
      <c r="G48" s="255"/>
      <c r="H48" s="255"/>
      <c r="I48" s="255"/>
      <c r="J48" s="255"/>
      <c r="K48" s="255"/>
    </row>
    <row r="49" spans="1:11" ht="14.25">
      <c r="A49" s="256"/>
      <c r="B49" s="257"/>
      <c r="C49" s="257"/>
      <c r="D49" s="257"/>
      <c r="E49" s="257"/>
      <c r="F49" s="257"/>
      <c r="G49" s="257"/>
      <c r="H49" s="257"/>
      <c r="I49" s="257"/>
      <c r="J49" s="257"/>
      <c r="K49" s="258"/>
    </row>
    <row r="50" spans="1:11" ht="14.25">
      <c r="A50" s="158" t="s">
        <v>130</v>
      </c>
      <c r="B50" s="265" t="s">
        <v>131</v>
      </c>
      <c r="C50" s="265"/>
      <c r="D50" s="106" t="s">
        <v>132</v>
      </c>
      <c r="E50" s="159" t="s">
        <v>133</v>
      </c>
      <c r="F50" s="160" t="s">
        <v>134</v>
      </c>
      <c r="G50" s="161">
        <v>45057</v>
      </c>
      <c r="H50" s="266" t="s">
        <v>135</v>
      </c>
      <c r="I50" s="267"/>
      <c r="J50" s="268" t="s">
        <v>136</v>
      </c>
      <c r="K50" s="269"/>
    </row>
    <row r="51" spans="1:11" ht="14.25">
      <c r="A51" s="266"/>
      <c r="B51" s="266"/>
      <c r="C51" s="266"/>
      <c r="D51" s="266"/>
      <c r="E51" s="266"/>
      <c r="F51" s="266"/>
      <c r="G51" s="266"/>
      <c r="H51" s="266"/>
      <c r="I51" s="266"/>
      <c r="J51" s="266"/>
      <c r="K51" s="266"/>
    </row>
    <row r="52" spans="1:11" ht="14.25">
      <c r="A52" s="270"/>
      <c r="B52" s="271"/>
      <c r="C52" s="271"/>
      <c r="D52" s="271"/>
      <c r="E52" s="271"/>
      <c r="F52" s="271"/>
      <c r="G52" s="271"/>
      <c r="H52" s="271"/>
      <c r="I52" s="271"/>
      <c r="J52" s="271"/>
      <c r="K52" s="269"/>
    </row>
    <row r="53" spans="1:11" ht="14.25">
      <c r="A53" s="158" t="s">
        <v>130</v>
      </c>
      <c r="B53" s="265" t="s">
        <v>131</v>
      </c>
      <c r="C53" s="265"/>
      <c r="D53" s="106" t="s">
        <v>132</v>
      </c>
      <c r="E53" s="159" t="s">
        <v>133</v>
      </c>
      <c r="F53" s="160" t="s">
        <v>137</v>
      </c>
      <c r="G53" s="161">
        <v>45057</v>
      </c>
      <c r="H53" s="266" t="s">
        <v>135</v>
      </c>
      <c r="I53" s="267"/>
      <c r="J53" s="268" t="s">
        <v>136</v>
      </c>
      <c r="K53" s="269"/>
    </row>
  </sheetData>
  <mergeCells count="61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4" type="noConversion"/>
  <pageMargins left="0.196527777777778" right="7.8472222222222193E-2" top="0.39305555555555599" bottom="0" header="0.5" footer="0.5"/>
  <pageSetup paperSize="9" scale="81" orientation="landscape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7" name="Check Box 6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10</xdr:col>
                    <xdr:colOff>38100</xdr:colOff>
                    <xdr:row>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8" name="Check Box 6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69" name="Check Box 6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10</xdr:col>
                    <xdr:colOff>47625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70" name="Check Box 6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762000</xdr:colOff>
                    <xdr:row>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16"/>
  <sheetViews>
    <sheetView topLeftCell="A2" workbookViewId="0">
      <selection activeCell="M15" sqref="M15"/>
    </sheetView>
  </sheetViews>
  <sheetFormatPr defaultColWidth="9" defaultRowHeight="14.25"/>
  <cols>
    <col min="1" max="1" width="18.375" style="44" customWidth="1"/>
    <col min="2" max="2" width="4.875" style="44" customWidth="1"/>
    <col min="3" max="4" width="8.875" style="45" customWidth="1"/>
    <col min="5" max="9" width="8.875" style="44" customWidth="1"/>
    <col min="10" max="10" width="2.75" style="44" customWidth="1"/>
    <col min="11" max="11" width="9.125" style="44" customWidth="1"/>
    <col min="12" max="12" width="10.25" style="44" customWidth="1"/>
    <col min="13" max="16" width="9.75" style="44" customWidth="1"/>
    <col min="17" max="17" width="9.75" style="46" customWidth="1"/>
    <col min="18" max="255" width="9" style="44"/>
    <col min="256" max="16384" width="9" style="23"/>
  </cols>
  <sheetData>
    <row r="1" spans="1:258" s="44" customFormat="1" ht="29.1" customHeight="1">
      <c r="A1" s="272" t="s">
        <v>138</v>
      </c>
      <c r="B1" s="272"/>
      <c r="C1" s="273"/>
      <c r="D1" s="273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59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</row>
    <row r="2" spans="1:258" s="44" customFormat="1" ht="20.100000000000001" customHeight="1">
      <c r="A2" s="49" t="s">
        <v>62</v>
      </c>
      <c r="B2" s="275" t="s">
        <v>63</v>
      </c>
      <c r="C2" s="276"/>
      <c r="D2" s="275"/>
      <c r="E2" s="49" t="s">
        <v>68</v>
      </c>
      <c r="F2" s="277" t="s">
        <v>69</v>
      </c>
      <c r="G2" s="277"/>
      <c r="H2" s="277"/>
      <c r="I2" s="277"/>
      <c r="J2" s="283"/>
      <c r="K2" s="136" t="s">
        <v>57</v>
      </c>
      <c r="L2" s="278" t="s">
        <v>58</v>
      </c>
      <c r="M2" s="278"/>
      <c r="N2" s="278"/>
      <c r="O2" s="278"/>
      <c r="P2" s="278"/>
      <c r="Q2" s="62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</row>
    <row r="3" spans="1:258" s="44" customFormat="1">
      <c r="A3" s="281" t="s">
        <v>139</v>
      </c>
      <c r="B3" s="279" t="s">
        <v>140</v>
      </c>
      <c r="C3" s="280"/>
      <c r="D3" s="279"/>
      <c r="E3" s="279"/>
      <c r="F3" s="279"/>
      <c r="G3" s="279"/>
      <c r="H3" s="279"/>
      <c r="I3" s="279"/>
      <c r="J3" s="283"/>
      <c r="K3" s="279" t="s">
        <v>141</v>
      </c>
      <c r="L3" s="279"/>
      <c r="M3" s="279"/>
      <c r="N3" s="279"/>
      <c r="O3" s="279"/>
      <c r="P3" s="279"/>
      <c r="Q3" s="6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</row>
    <row r="4" spans="1:258" s="44" customFormat="1" ht="16.5">
      <c r="A4" s="281"/>
      <c r="B4" s="282" t="s">
        <v>142</v>
      </c>
      <c r="C4" s="52" t="s">
        <v>143</v>
      </c>
      <c r="D4" s="52" t="s">
        <v>108</v>
      </c>
      <c r="E4" s="52" t="s">
        <v>109</v>
      </c>
      <c r="F4" s="52" t="s">
        <v>110</v>
      </c>
      <c r="G4" s="52" t="s">
        <v>111</v>
      </c>
      <c r="H4" s="52" t="s">
        <v>112</v>
      </c>
      <c r="I4" s="52" t="s">
        <v>113</v>
      </c>
      <c r="J4" s="283"/>
      <c r="K4" s="50"/>
      <c r="L4" s="63"/>
      <c r="M4" s="63" t="s">
        <v>116</v>
      </c>
      <c r="N4" s="63" t="s">
        <v>116</v>
      </c>
      <c r="O4" s="63"/>
      <c r="P4" s="65"/>
      <c r="Q4" s="65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</row>
    <row r="5" spans="1:258" s="44" customFormat="1" ht="17.25">
      <c r="A5" s="281"/>
      <c r="B5" s="282"/>
      <c r="C5" s="52" t="s">
        <v>144</v>
      </c>
      <c r="D5" s="52" t="s">
        <v>145</v>
      </c>
      <c r="E5" s="52" t="s">
        <v>146</v>
      </c>
      <c r="F5" s="53" t="s">
        <v>147</v>
      </c>
      <c r="G5" s="53" t="s">
        <v>148</v>
      </c>
      <c r="H5" s="53" t="s">
        <v>149</v>
      </c>
      <c r="I5" s="53" t="s">
        <v>150</v>
      </c>
      <c r="J5" s="283"/>
      <c r="K5" s="137"/>
      <c r="L5" s="64"/>
      <c r="M5" s="64" t="s">
        <v>151</v>
      </c>
      <c r="N5" s="64" t="s">
        <v>152</v>
      </c>
      <c r="O5" s="64"/>
      <c r="P5" s="138"/>
      <c r="Q5" s="138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</row>
    <row r="6" spans="1:258" s="44" customFormat="1" ht="24.95" customHeight="1">
      <c r="A6" s="54" t="s">
        <v>153</v>
      </c>
      <c r="B6" s="134"/>
      <c r="C6" s="55">
        <f>D6-1</f>
        <v>57</v>
      </c>
      <c r="D6" s="55">
        <f>E6-2</f>
        <v>58</v>
      </c>
      <c r="E6" s="55">
        <v>60</v>
      </c>
      <c r="F6" s="55">
        <f>E6+2</f>
        <v>62</v>
      </c>
      <c r="G6" s="55">
        <f>F6+2</f>
        <v>64</v>
      </c>
      <c r="H6" s="55">
        <f>G6+1</f>
        <v>65</v>
      </c>
      <c r="I6" s="56">
        <f>H6+1</f>
        <v>66</v>
      </c>
      <c r="J6" s="283"/>
      <c r="K6" s="65"/>
      <c r="L6" s="65"/>
      <c r="M6" s="415" t="s">
        <v>308</v>
      </c>
      <c r="N6" s="65"/>
      <c r="O6" s="65"/>
      <c r="P6" s="65"/>
      <c r="Q6" s="65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</row>
    <row r="7" spans="1:258" s="44" customFormat="1" ht="24.95" customHeight="1">
      <c r="A7" s="54" t="s">
        <v>154</v>
      </c>
      <c r="B7" s="134"/>
      <c r="C7" s="55">
        <f t="shared" ref="C7:C9" si="0">D7-4</f>
        <v>84</v>
      </c>
      <c r="D7" s="55">
        <f t="shared" ref="D7:D9" si="1">E7-4</f>
        <v>88</v>
      </c>
      <c r="E7" s="55">
        <v>92</v>
      </c>
      <c r="F7" s="55">
        <f t="shared" ref="F7:F9" si="2">E7+4</f>
        <v>96</v>
      </c>
      <c r="G7" s="55">
        <f>F7+4</f>
        <v>100</v>
      </c>
      <c r="H7" s="55">
        <f t="shared" ref="H7:H9" si="3">G7+6</f>
        <v>106</v>
      </c>
      <c r="I7" s="54">
        <f>H7+6</f>
        <v>112</v>
      </c>
      <c r="J7" s="283"/>
      <c r="K7" s="65"/>
      <c r="L7" s="65"/>
      <c r="M7" s="415" t="s">
        <v>309</v>
      </c>
      <c r="N7" s="65"/>
      <c r="O7" s="65"/>
      <c r="P7" s="65"/>
      <c r="Q7" s="65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</row>
    <row r="8" spans="1:258" s="44" customFormat="1" ht="24.95" customHeight="1">
      <c r="A8" s="54" t="s">
        <v>155</v>
      </c>
      <c r="B8" s="134"/>
      <c r="C8" s="55">
        <f t="shared" si="0"/>
        <v>78</v>
      </c>
      <c r="D8" s="55">
        <f t="shared" si="1"/>
        <v>82</v>
      </c>
      <c r="E8" s="55">
        <v>86</v>
      </c>
      <c r="F8" s="55">
        <f t="shared" si="2"/>
        <v>90</v>
      </c>
      <c r="G8" s="55">
        <f>F8+5</f>
        <v>95</v>
      </c>
      <c r="H8" s="55">
        <f t="shared" si="3"/>
        <v>101</v>
      </c>
      <c r="I8" s="54">
        <f>H8+7</f>
        <v>108</v>
      </c>
      <c r="J8" s="283"/>
      <c r="K8" s="65"/>
      <c r="L8" s="65"/>
      <c r="M8" s="415" t="s">
        <v>308</v>
      </c>
      <c r="N8" s="65"/>
      <c r="O8" s="65"/>
      <c r="P8" s="65"/>
      <c r="Q8" s="65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</row>
    <row r="9" spans="1:258" s="44" customFormat="1" ht="24.95" customHeight="1">
      <c r="A9" s="54" t="s">
        <v>156</v>
      </c>
      <c r="B9" s="134"/>
      <c r="C9" s="55">
        <f t="shared" si="0"/>
        <v>86</v>
      </c>
      <c r="D9" s="55">
        <f t="shared" si="1"/>
        <v>90</v>
      </c>
      <c r="E9" s="55">
        <v>94</v>
      </c>
      <c r="F9" s="55">
        <f t="shared" si="2"/>
        <v>98</v>
      </c>
      <c r="G9" s="55">
        <f>F9+5</f>
        <v>103</v>
      </c>
      <c r="H9" s="55">
        <f t="shared" si="3"/>
        <v>109</v>
      </c>
      <c r="I9" s="54">
        <f>H9+7</f>
        <v>116</v>
      </c>
      <c r="J9" s="283"/>
      <c r="K9" s="65"/>
      <c r="L9" s="65"/>
      <c r="M9" s="415" t="s">
        <v>310</v>
      </c>
      <c r="N9" s="65"/>
      <c r="O9" s="65"/>
      <c r="P9" s="65"/>
      <c r="Q9" s="65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</row>
    <row r="10" spans="1:258" s="44" customFormat="1" ht="24.95" customHeight="1">
      <c r="A10" s="54" t="s">
        <v>157</v>
      </c>
      <c r="B10" s="134"/>
      <c r="C10" s="55">
        <f>D10-1</f>
        <v>35.5</v>
      </c>
      <c r="D10" s="55">
        <f>E10-1</f>
        <v>36.5</v>
      </c>
      <c r="E10" s="55">
        <v>37.5</v>
      </c>
      <c r="F10" s="55">
        <f>E10+1</f>
        <v>38.5</v>
      </c>
      <c r="G10" s="55">
        <f>F10+1</f>
        <v>39.5</v>
      </c>
      <c r="H10" s="55">
        <f>G10+1.2</f>
        <v>40.700000000000003</v>
      </c>
      <c r="I10" s="54">
        <f>H10+1.4</f>
        <v>42.1</v>
      </c>
      <c r="J10" s="283"/>
      <c r="K10" s="139"/>
      <c r="L10" s="65"/>
      <c r="M10" s="415" t="s">
        <v>311</v>
      </c>
      <c r="N10" s="65"/>
      <c r="O10" s="65"/>
      <c r="P10" s="65"/>
      <c r="Q10" s="65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</row>
    <row r="11" spans="1:258" s="44" customFormat="1" ht="24.95" customHeight="1">
      <c r="A11" s="54" t="s">
        <v>158</v>
      </c>
      <c r="B11" s="134"/>
      <c r="C11" s="55">
        <f>D11-0.5</f>
        <v>17</v>
      </c>
      <c r="D11" s="55">
        <f>E11-0.5</f>
        <v>17.5</v>
      </c>
      <c r="E11" s="55">
        <v>18</v>
      </c>
      <c r="F11" s="55">
        <f t="shared" ref="F11:I11" si="4">E11+0.5</f>
        <v>18.5</v>
      </c>
      <c r="G11" s="55">
        <f t="shared" si="4"/>
        <v>19</v>
      </c>
      <c r="H11" s="55">
        <f t="shared" si="4"/>
        <v>19.5</v>
      </c>
      <c r="I11" s="54">
        <f t="shared" si="4"/>
        <v>20</v>
      </c>
      <c r="J11" s="134"/>
      <c r="K11" s="134"/>
      <c r="L11" s="65"/>
      <c r="M11" s="415" t="s">
        <v>312</v>
      </c>
      <c r="N11" s="66"/>
      <c r="O11" s="66"/>
      <c r="P11" s="134"/>
      <c r="Q11" s="62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</row>
    <row r="12" spans="1:258" s="44" customFormat="1" ht="24.95" customHeight="1">
      <c r="A12" s="54" t="s">
        <v>160</v>
      </c>
      <c r="B12" s="134"/>
      <c r="C12" s="54">
        <f>D12-0.8</f>
        <v>15.399999999999999</v>
      </c>
      <c r="D12" s="54">
        <f>E12-0.8</f>
        <v>16.2</v>
      </c>
      <c r="E12" s="54">
        <v>17</v>
      </c>
      <c r="F12" s="54">
        <f>E12+0.8</f>
        <v>17.8</v>
      </c>
      <c r="G12" s="54">
        <f>F12+0.8</f>
        <v>18.600000000000001</v>
      </c>
      <c r="H12" s="54">
        <f>G12+1.1</f>
        <v>19.700000000000003</v>
      </c>
      <c r="I12" s="54">
        <f>H12+1.3</f>
        <v>21.000000000000004</v>
      </c>
      <c r="J12" s="134"/>
      <c r="K12" s="134"/>
      <c r="L12" s="66"/>
      <c r="M12" s="416" t="s">
        <v>313</v>
      </c>
      <c r="N12" s="66"/>
      <c r="O12" s="66"/>
      <c r="P12" s="134"/>
      <c r="Q12" s="62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</row>
    <row r="13" spans="1:258" s="44" customFormat="1" ht="24.95" customHeight="1">
      <c r="A13" s="54" t="s">
        <v>161</v>
      </c>
      <c r="B13" s="134"/>
      <c r="C13" s="57">
        <f>D13-0.7</f>
        <v>14.100000000000001</v>
      </c>
      <c r="D13" s="57">
        <f>E13-0.7</f>
        <v>14.8</v>
      </c>
      <c r="E13" s="57">
        <v>15.5</v>
      </c>
      <c r="F13" s="57">
        <f>E13+0.7</f>
        <v>16.2</v>
      </c>
      <c r="G13" s="57">
        <f>F13+0.7</f>
        <v>16.899999999999999</v>
      </c>
      <c r="H13" s="57">
        <f>G13+0.95</f>
        <v>17.849999999999998</v>
      </c>
      <c r="I13" s="54">
        <f>H13+0.95</f>
        <v>18.799999999999997</v>
      </c>
      <c r="J13" s="134"/>
      <c r="K13" s="134"/>
      <c r="L13" s="65"/>
      <c r="M13" s="415" t="s">
        <v>308</v>
      </c>
      <c r="N13" s="65"/>
      <c r="O13" s="65"/>
      <c r="P13" s="134"/>
      <c r="Q13" s="62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</row>
    <row r="14" spans="1:258" s="44" customFormat="1" ht="24.95" customHeight="1">
      <c r="A14" s="54"/>
      <c r="B14" s="134"/>
      <c r="C14" s="58"/>
      <c r="D14" s="58"/>
      <c r="E14" s="58"/>
      <c r="F14" s="58"/>
      <c r="G14" s="58"/>
      <c r="H14" s="58"/>
      <c r="I14" s="54"/>
      <c r="J14" s="134"/>
      <c r="K14" s="134"/>
      <c r="L14" s="65"/>
      <c r="M14" s="415" t="s">
        <v>314</v>
      </c>
      <c r="N14" s="65"/>
      <c r="O14" s="65"/>
      <c r="P14" s="134"/>
      <c r="Q14" s="62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</row>
    <row r="15" spans="1:258" ht="17.25">
      <c r="A15" s="54"/>
      <c r="C15" s="58"/>
      <c r="D15" s="58"/>
      <c r="E15" s="58"/>
      <c r="F15" s="58"/>
      <c r="G15" s="58"/>
      <c r="H15" s="58"/>
      <c r="I15" s="54"/>
      <c r="K15" s="134"/>
      <c r="L15" s="135"/>
      <c r="M15" s="134"/>
      <c r="N15" s="65"/>
      <c r="O15" s="134"/>
      <c r="P15" s="134"/>
      <c r="Q15" s="141"/>
    </row>
    <row r="16" spans="1:258" ht="24" customHeight="1">
      <c r="K16" s="67" t="s">
        <v>163</v>
      </c>
      <c r="L16" s="140">
        <v>45086</v>
      </c>
      <c r="M16" s="67" t="s">
        <v>164</v>
      </c>
      <c r="N16" s="67" t="s">
        <v>133</v>
      </c>
      <c r="O16" s="67" t="s">
        <v>165</v>
      </c>
      <c r="P16" s="44" t="s">
        <v>136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0"/>
  </mergeCells>
  <phoneticPr fontId="52" type="noConversion"/>
  <pageMargins left="0.27500000000000002" right="0.118055555555556" top="0.23611111111111099" bottom="0.196527777777778" header="0.27500000000000002" footer="7.8472222222222193E-2"/>
  <pageSetup paperSize="9" scale="8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E18" sqref="E18:H18"/>
    </sheetView>
  </sheetViews>
  <sheetFormatPr defaultColWidth="10" defaultRowHeight="16.5" customHeight="1"/>
  <cols>
    <col min="1" max="1" width="10.875" style="69" customWidth="1"/>
    <col min="2" max="6" width="10" style="69"/>
    <col min="7" max="7" width="10.125" style="69"/>
    <col min="8" max="16384" width="10" style="69"/>
  </cols>
  <sheetData>
    <row r="1" spans="1:11" ht="22.5" customHeight="1">
      <c r="A1" s="284" t="s">
        <v>166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1" ht="17.25" customHeight="1">
      <c r="A2" s="105" t="s">
        <v>53</v>
      </c>
      <c r="B2" s="197" t="s">
        <v>54</v>
      </c>
      <c r="C2" s="197"/>
      <c r="D2" s="198" t="s">
        <v>55</v>
      </c>
      <c r="E2" s="198"/>
      <c r="F2" s="197" t="s">
        <v>56</v>
      </c>
      <c r="G2" s="197"/>
      <c r="H2" s="107" t="s">
        <v>57</v>
      </c>
      <c r="I2" s="199" t="s">
        <v>58</v>
      </c>
      <c r="J2" s="199"/>
      <c r="K2" s="200"/>
    </row>
    <row r="3" spans="1:11" ht="16.5" customHeight="1">
      <c r="A3" s="201" t="s">
        <v>59</v>
      </c>
      <c r="B3" s="202"/>
      <c r="C3" s="203"/>
      <c r="D3" s="204" t="s">
        <v>60</v>
      </c>
      <c r="E3" s="205"/>
      <c r="F3" s="205"/>
      <c r="G3" s="206"/>
      <c r="H3" s="204" t="s">
        <v>61</v>
      </c>
      <c r="I3" s="205"/>
      <c r="J3" s="205"/>
      <c r="K3" s="206"/>
    </row>
    <row r="4" spans="1:11" ht="16.5" customHeight="1">
      <c r="A4" s="110" t="s">
        <v>62</v>
      </c>
      <c r="B4" s="207" t="s">
        <v>63</v>
      </c>
      <c r="C4" s="208"/>
      <c r="D4" s="209" t="s">
        <v>64</v>
      </c>
      <c r="E4" s="210"/>
      <c r="F4" s="211">
        <v>45097</v>
      </c>
      <c r="G4" s="212"/>
      <c r="H4" s="209" t="s">
        <v>65</v>
      </c>
      <c r="I4" s="210"/>
      <c r="J4" s="122" t="s">
        <v>66</v>
      </c>
      <c r="K4" s="131" t="s">
        <v>67</v>
      </c>
    </row>
    <row r="5" spans="1:11" ht="16.5" customHeight="1">
      <c r="A5" s="113" t="s">
        <v>68</v>
      </c>
      <c r="B5" s="213" t="s">
        <v>69</v>
      </c>
      <c r="C5" s="214"/>
      <c r="D5" s="209" t="s">
        <v>70</v>
      </c>
      <c r="E5" s="210"/>
      <c r="F5" s="207">
        <v>1415</v>
      </c>
      <c r="G5" s="208"/>
      <c r="H5" s="209" t="s">
        <v>71</v>
      </c>
      <c r="I5" s="210"/>
      <c r="J5" s="122" t="s">
        <v>66</v>
      </c>
      <c r="K5" s="131" t="s">
        <v>67</v>
      </c>
    </row>
    <row r="6" spans="1:11" ht="16.5" customHeight="1">
      <c r="A6" s="110" t="s">
        <v>72</v>
      </c>
      <c r="B6" s="78" t="s">
        <v>73</v>
      </c>
      <c r="C6" s="79">
        <v>5</v>
      </c>
      <c r="D6" s="209" t="s">
        <v>74</v>
      </c>
      <c r="E6" s="210"/>
      <c r="F6" s="207">
        <v>1415</v>
      </c>
      <c r="G6" s="208"/>
      <c r="H6" s="209" t="s">
        <v>75</v>
      </c>
      <c r="I6" s="210"/>
      <c r="J6" s="210"/>
      <c r="K6" s="215"/>
    </row>
    <row r="7" spans="1:11" ht="16.5" customHeight="1">
      <c r="A7" s="110" t="s">
        <v>76</v>
      </c>
      <c r="B7" s="207">
        <v>2</v>
      </c>
      <c r="C7" s="207"/>
      <c r="D7" s="110" t="s">
        <v>77</v>
      </c>
      <c r="E7" s="112"/>
      <c r="F7" s="207">
        <v>1410</v>
      </c>
      <c r="G7" s="208"/>
      <c r="H7" s="216"/>
      <c r="I7" s="217"/>
      <c r="J7" s="217"/>
      <c r="K7" s="218"/>
    </row>
    <row r="8" spans="1:11" ht="16.5" customHeight="1">
      <c r="A8" s="115" t="s">
        <v>78</v>
      </c>
      <c r="B8" s="219"/>
      <c r="C8" s="220"/>
      <c r="D8" s="221" t="s">
        <v>79</v>
      </c>
      <c r="E8" s="222"/>
      <c r="F8" s="223">
        <v>45095</v>
      </c>
      <c r="G8" s="224"/>
      <c r="H8" s="221"/>
      <c r="I8" s="222"/>
      <c r="J8" s="222"/>
      <c r="K8" s="225"/>
    </row>
    <row r="9" spans="1:11" ht="16.5" customHeight="1">
      <c r="A9" s="285" t="s">
        <v>167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spans="1:11" ht="16.5" customHeight="1">
      <c r="A10" s="116" t="s">
        <v>82</v>
      </c>
      <c r="B10" s="117" t="s">
        <v>83</v>
      </c>
      <c r="C10" s="118" t="s">
        <v>84</v>
      </c>
      <c r="D10" s="119"/>
      <c r="E10" s="120" t="s">
        <v>87</v>
      </c>
      <c r="F10" s="117" t="s">
        <v>83</v>
      </c>
      <c r="G10" s="118" t="s">
        <v>84</v>
      </c>
      <c r="H10" s="117"/>
      <c r="I10" s="120" t="s">
        <v>85</v>
      </c>
      <c r="J10" s="117" t="s">
        <v>83</v>
      </c>
      <c r="K10" s="132" t="s">
        <v>84</v>
      </c>
    </row>
    <row r="11" spans="1:11" ht="16.5" customHeight="1">
      <c r="A11" s="113" t="s">
        <v>88</v>
      </c>
      <c r="B11" s="121" t="s">
        <v>83</v>
      </c>
      <c r="C11" s="122" t="s">
        <v>84</v>
      </c>
      <c r="D11" s="123"/>
      <c r="E11" s="124" t="s">
        <v>90</v>
      </c>
      <c r="F11" s="121" t="s">
        <v>83</v>
      </c>
      <c r="G11" s="122" t="s">
        <v>84</v>
      </c>
      <c r="H11" s="121"/>
      <c r="I11" s="124" t="s">
        <v>95</v>
      </c>
      <c r="J11" s="121" t="s">
        <v>83</v>
      </c>
      <c r="K11" s="131" t="s">
        <v>84</v>
      </c>
    </row>
    <row r="12" spans="1:11" ht="16.5" customHeight="1">
      <c r="A12" s="221" t="s">
        <v>122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5"/>
    </row>
    <row r="13" spans="1:11" ht="16.5" customHeight="1">
      <c r="A13" s="286" t="s">
        <v>168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spans="1:11" ht="16.5" customHeight="1">
      <c r="A14" s="287" t="s">
        <v>169</v>
      </c>
      <c r="B14" s="288"/>
      <c r="C14" s="288"/>
      <c r="D14" s="288"/>
      <c r="E14" s="288"/>
      <c r="F14" s="288"/>
      <c r="G14" s="288"/>
      <c r="H14" s="288"/>
      <c r="I14" s="289"/>
      <c r="J14" s="289"/>
      <c r="K14" s="290"/>
    </row>
    <row r="15" spans="1:11" ht="16.5" customHeight="1">
      <c r="A15" s="291"/>
      <c r="B15" s="292"/>
      <c r="C15" s="292"/>
      <c r="D15" s="293"/>
      <c r="E15" s="294"/>
      <c r="F15" s="292"/>
      <c r="G15" s="292"/>
      <c r="H15" s="293"/>
      <c r="I15" s="295"/>
      <c r="J15" s="296"/>
      <c r="K15" s="297"/>
    </row>
    <row r="16" spans="1:11" ht="16.5" customHeight="1">
      <c r="A16" s="298"/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 ht="16.5" customHeight="1">
      <c r="A17" s="286" t="s">
        <v>170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</row>
    <row r="18" spans="1:11" ht="16.5" customHeight="1">
      <c r="A18" s="287" t="s">
        <v>171</v>
      </c>
      <c r="B18" s="288"/>
      <c r="C18" s="288"/>
      <c r="D18" s="288"/>
      <c r="E18" s="288"/>
      <c r="F18" s="288"/>
      <c r="G18" s="288"/>
      <c r="H18" s="288"/>
      <c r="I18" s="289"/>
      <c r="J18" s="289"/>
      <c r="K18" s="290"/>
    </row>
    <row r="19" spans="1:11" ht="16.5" customHeight="1">
      <c r="A19" s="291"/>
      <c r="B19" s="292"/>
      <c r="C19" s="292"/>
      <c r="D19" s="293"/>
      <c r="E19" s="294"/>
      <c r="F19" s="292"/>
      <c r="G19" s="292"/>
      <c r="H19" s="293"/>
      <c r="I19" s="295"/>
      <c r="J19" s="296"/>
      <c r="K19" s="297"/>
    </row>
    <row r="20" spans="1:11" ht="16.5" customHeight="1">
      <c r="A20" s="298"/>
      <c r="B20" s="299"/>
      <c r="C20" s="299"/>
      <c r="D20" s="299"/>
      <c r="E20" s="299"/>
      <c r="F20" s="299"/>
      <c r="G20" s="299"/>
      <c r="H20" s="299"/>
      <c r="I20" s="299"/>
      <c r="J20" s="299"/>
      <c r="K20" s="300"/>
    </row>
    <row r="21" spans="1:11" ht="16.5" customHeight="1">
      <c r="A21" s="301" t="s">
        <v>119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spans="1:11" ht="16.5" customHeight="1">
      <c r="A22" s="302" t="s">
        <v>120</v>
      </c>
      <c r="B22" s="289"/>
      <c r="C22" s="289"/>
      <c r="D22" s="289"/>
      <c r="E22" s="289"/>
      <c r="F22" s="289"/>
      <c r="G22" s="289"/>
      <c r="H22" s="289"/>
      <c r="I22" s="289"/>
      <c r="J22" s="289"/>
      <c r="K22" s="290"/>
    </row>
    <row r="23" spans="1:11" ht="16.5" customHeight="1">
      <c r="A23" s="250" t="s">
        <v>121</v>
      </c>
      <c r="B23" s="251"/>
      <c r="C23" s="122" t="s">
        <v>66</v>
      </c>
      <c r="D23" s="122" t="s">
        <v>67</v>
      </c>
      <c r="E23" s="303"/>
      <c r="F23" s="303"/>
      <c r="G23" s="303"/>
      <c r="H23" s="303"/>
      <c r="I23" s="303"/>
      <c r="J23" s="303"/>
      <c r="K23" s="304"/>
    </row>
    <row r="24" spans="1:11" ht="16.5" customHeight="1">
      <c r="A24" s="209" t="s">
        <v>172</v>
      </c>
      <c r="B24" s="217"/>
      <c r="C24" s="217"/>
      <c r="D24" s="217"/>
      <c r="E24" s="217"/>
      <c r="F24" s="217"/>
      <c r="G24" s="217"/>
      <c r="H24" s="217"/>
      <c r="I24" s="217"/>
      <c r="J24" s="217"/>
      <c r="K24" s="218"/>
    </row>
    <row r="25" spans="1:11" ht="16.5" customHeight="1">
      <c r="A25" s="305"/>
      <c r="B25" s="306"/>
      <c r="C25" s="306"/>
      <c r="D25" s="306"/>
      <c r="E25" s="306"/>
      <c r="F25" s="306"/>
      <c r="G25" s="306"/>
      <c r="H25" s="306"/>
      <c r="I25" s="306"/>
      <c r="J25" s="306"/>
      <c r="K25" s="307"/>
    </row>
    <row r="26" spans="1:11" ht="16.5" customHeight="1">
      <c r="A26" s="285" t="s">
        <v>125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spans="1:11" ht="16.5" customHeight="1">
      <c r="A27" s="108" t="s">
        <v>126</v>
      </c>
      <c r="B27" s="118" t="s">
        <v>93</v>
      </c>
      <c r="C27" s="118" t="s">
        <v>94</v>
      </c>
      <c r="D27" s="118" t="s">
        <v>86</v>
      </c>
      <c r="E27" s="109" t="s">
        <v>127</v>
      </c>
      <c r="F27" s="118" t="s">
        <v>93</v>
      </c>
      <c r="G27" s="118" t="s">
        <v>94</v>
      </c>
      <c r="H27" s="118" t="s">
        <v>86</v>
      </c>
      <c r="I27" s="109" t="s">
        <v>128</v>
      </c>
      <c r="J27" s="118" t="s">
        <v>93</v>
      </c>
      <c r="K27" s="132" t="s">
        <v>94</v>
      </c>
    </row>
    <row r="28" spans="1:11" ht="16.5" customHeight="1">
      <c r="A28" s="125" t="s">
        <v>85</v>
      </c>
      <c r="B28" s="122" t="s">
        <v>93</v>
      </c>
      <c r="C28" s="122" t="s">
        <v>94</v>
      </c>
      <c r="D28" s="122" t="s">
        <v>86</v>
      </c>
      <c r="E28" s="126" t="s">
        <v>92</v>
      </c>
      <c r="F28" s="122" t="s">
        <v>93</v>
      </c>
      <c r="G28" s="122" t="s">
        <v>94</v>
      </c>
      <c r="H28" s="122" t="s">
        <v>86</v>
      </c>
      <c r="I28" s="126" t="s">
        <v>103</v>
      </c>
      <c r="J28" s="122" t="s">
        <v>93</v>
      </c>
      <c r="K28" s="131" t="s">
        <v>94</v>
      </c>
    </row>
    <row r="29" spans="1:11" ht="16.5" customHeight="1">
      <c r="A29" s="209" t="s">
        <v>96</v>
      </c>
      <c r="B29" s="251"/>
      <c r="C29" s="251"/>
      <c r="D29" s="251"/>
      <c r="E29" s="251"/>
      <c r="F29" s="251"/>
      <c r="G29" s="251"/>
      <c r="H29" s="251"/>
      <c r="I29" s="251"/>
      <c r="J29" s="251"/>
      <c r="K29" s="308"/>
    </row>
    <row r="30" spans="1:11" ht="16.5" customHeight="1">
      <c r="A30" s="309"/>
      <c r="B30" s="310"/>
      <c r="C30" s="310"/>
      <c r="D30" s="310"/>
      <c r="E30" s="310"/>
      <c r="F30" s="310"/>
      <c r="G30" s="310"/>
      <c r="H30" s="310"/>
      <c r="I30" s="310"/>
      <c r="J30" s="310"/>
      <c r="K30" s="311"/>
    </row>
    <row r="31" spans="1:11" ht="16.5" customHeight="1">
      <c r="A31" s="312" t="s">
        <v>173</v>
      </c>
      <c r="B31" s="313"/>
      <c r="C31" s="313"/>
      <c r="D31" s="313"/>
      <c r="E31" s="313"/>
      <c r="F31" s="313"/>
      <c r="G31" s="313"/>
      <c r="H31" s="313"/>
      <c r="I31" s="313"/>
      <c r="J31" s="313"/>
      <c r="K31" s="133" t="s">
        <v>174</v>
      </c>
    </row>
    <row r="32" spans="1:11" ht="21" customHeight="1">
      <c r="A32" s="314" t="s">
        <v>175</v>
      </c>
      <c r="B32" s="315"/>
      <c r="C32" s="315"/>
      <c r="D32" s="315"/>
      <c r="E32" s="315"/>
      <c r="F32" s="315"/>
      <c r="G32" s="315"/>
      <c r="H32" s="315"/>
      <c r="I32" s="315"/>
      <c r="J32" s="316"/>
      <c r="K32" s="111">
        <v>1</v>
      </c>
    </row>
    <row r="33" spans="1:11" ht="21" customHeight="1">
      <c r="A33" s="314" t="s">
        <v>176</v>
      </c>
      <c r="B33" s="315"/>
      <c r="C33" s="315"/>
      <c r="D33" s="315"/>
      <c r="E33" s="315"/>
      <c r="F33" s="315"/>
      <c r="G33" s="315"/>
      <c r="H33" s="315"/>
      <c r="I33" s="315"/>
      <c r="J33" s="316"/>
      <c r="K33" s="111">
        <v>1</v>
      </c>
    </row>
    <row r="34" spans="1:11" ht="21" customHeight="1">
      <c r="A34" s="314" t="s">
        <v>177</v>
      </c>
      <c r="B34" s="315"/>
      <c r="C34" s="315"/>
      <c r="D34" s="315"/>
      <c r="E34" s="315"/>
      <c r="F34" s="315"/>
      <c r="G34" s="315"/>
      <c r="H34" s="315"/>
      <c r="I34" s="315"/>
      <c r="J34" s="316"/>
      <c r="K34" s="111">
        <v>1</v>
      </c>
    </row>
    <row r="35" spans="1:11" ht="21" customHeight="1">
      <c r="A35" s="216"/>
      <c r="B35" s="217"/>
      <c r="C35" s="217"/>
      <c r="D35" s="217"/>
      <c r="E35" s="217"/>
      <c r="F35" s="217"/>
      <c r="G35" s="217"/>
      <c r="H35" s="217"/>
      <c r="I35" s="217"/>
      <c r="J35" s="217"/>
      <c r="K35" s="111"/>
    </row>
    <row r="36" spans="1:11" ht="21" customHeight="1">
      <c r="A36" s="216"/>
      <c r="B36" s="217"/>
      <c r="C36" s="217"/>
      <c r="D36" s="217"/>
      <c r="E36" s="217"/>
      <c r="F36" s="217"/>
      <c r="G36" s="217"/>
      <c r="H36" s="217"/>
      <c r="I36" s="217"/>
      <c r="J36" s="217"/>
      <c r="K36" s="111"/>
    </row>
    <row r="37" spans="1:11" ht="21" customHeight="1">
      <c r="A37" s="216"/>
      <c r="B37" s="217"/>
      <c r="C37" s="217"/>
      <c r="D37" s="217"/>
      <c r="E37" s="217"/>
      <c r="F37" s="217"/>
      <c r="G37" s="217"/>
      <c r="H37" s="217"/>
      <c r="I37" s="217"/>
      <c r="J37" s="217"/>
      <c r="K37" s="111"/>
    </row>
    <row r="38" spans="1:11" ht="21" customHeight="1">
      <c r="A38" s="216"/>
      <c r="B38" s="217"/>
      <c r="C38" s="217"/>
      <c r="D38" s="217"/>
      <c r="E38" s="217"/>
      <c r="F38" s="217"/>
      <c r="G38" s="217"/>
      <c r="H38" s="217"/>
      <c r="I38" s="217"/>
      <c r="J38" s="217"/>
      <c r="K38" s="111"/>
    </row>
    <row r="39" spans="1:11" ht="21" customHeight="1">
      <c r="A39" s="216"/>
      <c r="B39" s="217"/>
      <c r="C39" s="217"/>
      <c r="D39" s="217"/>
      <c r="E39" s="217"/>
      <c r="F39" s="217"/>
      <c r="G39" s="217"/>
      <c r="H39" s="217"/>
      <c r="I39" s="217"/>
      <c r="J39" s="217"/>
      <c r="K39" s="111"/>
    </row>
    <row r="40" spans="1:11" ht="21" customHeight="1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111"/>
    </row>
    <row r="41" spans="1:11" ht="21" customHeight="1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111"/>
    </row>
    <row r="42" spans="1:11" ht="21" customHeight="1">
      <c r="A42" s="317" t="s">
        <v>178</v>
      </c>
      <c r="B42" s="318"/>
      <c r="C42" s="318"/>
      <c r="D42" s="318"/>
      <c r="E42" s="318"/>
      <c r="F42" s="318"/>
      <c r="G42" s="318"/>
      <c r="H42" s="318"/>
      <c r="I42" s="318"/>
      <c r="J42" s="318"/>
      <c r="K42" s="111">
        <f>SUM(K32:K41)</f>
        <v>3</v>
      </c>
    </row>
    <row r="43" spans="1:11" ht="17.25" customHeight="1">
      <c r="A43" s="319" t="s">
        <v>124</v>
      </c>
      <c r="B43" s="320"/>
      <c r="C43" s="320"/>
      <c r="D43" s="320"/>
      <c r="E43" s="320"/>
      <c r="F43" s="320"/>
      <c r="G43" s="320"/>
      <c r="H43" s="320"/>
      <c r="I43" s="320"/>
      <c r="J43" s="320"/>
      <c r="K43" s="321"/>
    </row>
    <row r="44" spans="1:11" ht="16.5" customHeight="1">
      <c r="A44" s="285" t="s">
        <v>179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</row>
    <row r="45" spans="1:11" ht="18" customHeight="1">
      <c r="A45" s="322" t="s">
        <v>122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4"/>
    </row>
    <row r="46" spans="1:11" ht="18" customHeight="1">
      <c r="A46" s="322"/>
      <c r="B46" s="323"/>
      <c r="C46" s="323"/>
      <c r="D46" s="323"/>
      <c r="E46" s="323"/>
      <c r="F46" s="323"/>
      <c r="G46" s="323"/>
      <c r="H46" s="323"/>
      <c r="I46" s="323"/>
      <c r="J46" s="323"/>
      <c r="K46" s="324"/>
    </row>
    <row r="47" spans="1:11" ht="18" customHeight="1">
      <c r="A47" s="305"/>
      <c r="B47" s="306"/>
      <c r="C47" s="306"/>
      <c r="D47" s="306"/>
      <c r="E47" s="306"/>
      <c r="F47" s="306"/>
      <c r="G47" s="306"/>
      <c r="H47" s="306"/>
      <c r="I47" s="306"/>
      <c r="J47" s="306"/>
      <c r="K47" s="307"/>
    </row>
    <row r="48" spans="1:11" ht="21" customHeight="1">
      <c r="A48" s="127" t="s">
        <v>130</v>
      </c>
      <c r="B48" s="325" t="s">
        <v>131</v>
      </c>
      <c r="C48" s="325"/>
      <c r="D48" s="128" t="s">
        <v>132</v>
      </c>
      <c r="E48" s="129"/>
      <c r="F48" s="128" t="s">
        <v>134</v>
      </c>
      <c r="G48" s="130"/>
      <c r="H48" s="326" t="s">
        <v>135</v>
      </c>
      <c r="I48" s="326"/>
      <c r="J48" s="325" t="s">
        <v>136</v>
      </c>
      <c r="K48" s="327"/>
    </row>
    <row r="49" spans="1:11" ht="16.5" customHeight="1">
      <c r="A49" s="229" t="s">
        <v>180</v>
      </c>
      <c r="B49" s="230"/>
      <c r="C49" s="230"/>
      <c r="D49" s="230"/>
      <c r="E49" s="230"/>
      <c r="F49" s="230"/>
      <c r="G49" s="230"/>
      <c r="H49" s="230"/>
      <c r="I49" s="230"/>
      <c r="J49" s="230"/>
      <c r="K49" s="231"/>
    </row>
    <row r="50" spans="1:11" ht="16.5" customHeight="1">
      <c r="A50" s="328"/>
      <c r="B50" s="329"/>
      <c r="C50" s="329"/>
      <c r="D50" s="329"/>
      <c r="E50" s="329"/>
      <c r="F50" s="329"/>
      <c r="G50" s="329"/>
      <c r="H50" s="329"/>
      <c r="I50" s="329"/>
      <c r="J50" s="329"/>
      <c r="K50" s="330"/>
    </row>
    <row r="51" spans="1:11" ht="16.5" customHeight="1">
      <c r="A51" s="331"/>
      <c r="B51" s="332"/>
      <c r="C51" s="332"/>
      <c r="D51" s="332"/>
      <c r="E51" s="332"/>
      <c r="F51" s="332"/>
      <c r="G51" s="332"/>
      <c r="H51" s="332"/>
      <c r="I51" s="332"/>
      <c r="J51" s="332"/>
      <c r="K51" s="333"/>
    </row>
    <row r="52" spans="1:11" ht="21" customHeight="1">
      <c r="A52" s="127" t="s">
        <v>130</v>
      </c>
      <c r="B52" s="325" t="s">
        <v>131</v>
      </c>
      <c r="C52" s="325"/>
      <c r="D52" s="128" t="s">
        <v>132</v>
      </c>
      <c r="E52" s="128"/>
      <c r="F52" s="128" t="s">
        <v>134</v>
      </c>
      <c r="G52" s="130"/>
      <c r="H52" s="326" t="s">
        <v>135</v>
      </c>
      <c r="I52" s="326"/>
      <c r="J52" s="334" t="s">
        <v>136</v>
      </c>
      <c r="K52" s="335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J39"/>
    <mergeCell ref="A40:J40"/>
    <mergeCell ref="A41:J41"/>
    <mergeCell ref="A42:J42"/>
    <mergeCell ref="A43:K43"/>
    <mergeCell ref="A34:J34"/>
    <mergeCell ref="A35:J35"/>
    <mergeCell ref="A36:J36"/>
    <mergeCell ref="A37:J37"/>
    <mergeCell ref="A38:J38"/>
    <mergeCell ref="A29:K29"/>
    <mergeCell ref="A30:K30"/>
    <mergeCell ref="A31:J31"/>
    <mergeCell ref="A32:J32"/>
    <mergeCell ref="A33:J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4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F17"/>
  <sheetViews>
    <sheetView workbookViewId="0">
      <selection activeCell="K6" sqref="K6:N16"/>
    </sheetView>
  </sheetViews>
  <sheetFormatPr defaultColWidth="9" defaultRowHeight="14.25"/>
  <cols>
    <col min="1" max="1" width="13.625" style="44" customWidth="1"/>
    <col min="2" max="2" width="7.5" style="44" customWidth="1"/>
    <col min="3" max="4" width="8.5" style="45" customWidth="1"/>
    <col min="5" max="7" width="8.5" style="44" customWidth="1"/>
    <col min="8" max="8" width="8.875" style="44" customWidth="1"/>
    <col min="9" max="9" width="6.75" style="44" customWidth="1"/>
    <col min="10" max="15" width="10.625" style="44" customWidth="1"/>
    <col min="16" max="21" width="7.375" style="44" customWidth="1"/>
    <col min="22" max="22" width="7.375" style="46" customWidth="1"/>
    <col min="23" max="260" width="9" style="44"/>
    <col min="261" max="16384" width="9" style="23"/>
  </cols>
  <sheetData>
    <row r="1" spans="1:263" s="44" customFormat="1" ht="29.1" customHeight="1">
      <c r="A1" s="272" t="s">
        <v>138</v>
      </c>
      <c r="B1" s="272"/>
      <c r="C1" s="273"/>
      <c r="D1" s="273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59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  <c r="IY1" s="23"/>
      <c r="IZ1" s="23"/>
      <c r="JA1" s="23"/>
      <c r="JB1" s="23"/>
      <c r="JC1" s="23"/>
    </row>
    <row r="2" spans="1:263" s="44" customFormat="1" ht="29.1" customHeight="1">
      <c r="A2" s="48" t="s">
        <v>62</v>
      </c>
      <c r="B2" s="275" t="s">
        <v>63</v>
      </c>
      <c r="C2" s="276"/>
      <c r="D2" s="275"/>
      <c r="E2" s="51" t="s">
        <v>68</v>
      </c>
      <c r="F2" s="336" t="s">
        <v>69</v>
      </c>
      <c r="G2" s="336"/>
      <c r="H2" s="337"/>
      <c r="I2" s="344"/>
      <c r="J2" s="60" t="s">
        <v>57</v>
      </c>
      <c r="K2" s="338" t="s">
        <v>58</v>
      </c>
      <c r="L2" s="338"/>
      <c r="M2" s="338"/>
      <c r="N2" s="338"/>
      <c r="O2" s="339"/>
      <c r="P2" s="61"/>
      <c r="Q2" s="47"/>
      <c r="R2" s="47"/>
      <c r="S2" s="47"/>
      <c r="T2" s="47"/>
      <c r="U2" s="47"/>
      <c r="V2" s="59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  <c r="IY2" s="23"/>
      <c r="IZ2" s="23"/>
      <c r="JA2" s="23"/>
      <c r="JB2" s="23"/>
      <c r="JC2" s="23"/>
    </row>
    <row r="3" spans="1:263" s="44" customFormat="1" ht="29.1" customHeight="1">
      <c r="A3" s="342" t="s">
        <v>139</v>
      </c>
      <c r="B3" s="340" t="s">
        <v>140</v>
      </c>
      <c r="C3" s="341"/>
      <c r="D3" s="340"/>
      <c r="E3" s="340"/>
      <c r="F3" s="340"/>
      <c r="G3" s="340"/>
      <c r="H3" s="340"/>
      <c r="I3" s="345"/>
      <c r="J3" s="279" t="s">
        <v>141</v>
      </c>
      <c r="K3" s="279"/>
      <c r="L3" s="279"/>
      <c r="M3" s="279"/>
      <c r="N3" s="279"/>
      <c r="O3" s="279"/>
      <c r="P3" s="62"/>
      <c r="Q3" s="47"/>
      <c r="R3" s="47"/>
      <c r="S3" s="47"/>
      <c r="T3" s="47"/>
      <c r="U3" s="47"/>
      <c r="V3" s="59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</row>
    <row r="4" spans="1:263" s="44" customFormat="1" ht="29.1" customHeight="1">
      <c r="A4" s="343"/>
      <c r="B4" s="52" t="s">
        <v>143</v>
      </c>
      <c r="C4" s="52" t="s">
        <v>108</v>
      </c>
      <c r="D4" s="52" t="s">
        <v>109</v>
      </c>
      <c r="E4" s="52" t="s">
        <v>110</v>
      </c>
      <c r="F4" s="52" t="s">
        <v>111</v>
      </c>
      <c r="G4" s="52" t="s">
        <v>112</v>
      </c>
      <c r="H4" s="52" t="s">
        <v>113</v>
      </c>
      <c r="I4" s="345"/>
      <c r="J4" s="63" t="s">
        <v>116</v>
      </c>
      <c r="K4" s="63" t="s">
        <v>116</v>
      </c>
      <c r="L4" s="63" t="s">
        <v>116</v>
      </c>
      <c r="M4" s="63" t="s">
        <v>116</v>
      </c>
      <c r="N4" s="63" t="s">
        <v>116</v>
      </c>
      <c r="O4" s="63"/>
      <c r="P4" s="63"/>
      <c r="Q4" s="47"/>
      <c r="R4" s="47"/>
      <c r="S4" s="47"/>
      <c r="T4" s="47"/>
      <c r="U4" s="47"/>
      <c r="V4" s="59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  <c r="IY4" s="23"/>
      <c r="IZ4" s="23"/>
      <c r="JA4" s="23"/>
      <c r="JB4" s="23"/>
      <c r="JC4" s="23"/>
    </row>
    <row r="5" spans="1:263" s="44" customFormat="1" ht="29.1" customHeight="1">
      <c r="A5" s="343"/>
      <c r="B5" s="52" t="s">
        <v>144</v>
      </c>
      <c r="C5" s="52" t="s">
        <v>145</v>
      </c>
      <c r="D5" s="52" t="s">
        <v>146</v>
      </c>
      <c r="E5" s="53" t="s">
        <v>147</v>
      </c>
      <c r="F5" s="53" t="s">
        <v>148</v>
      </c>
      <c r="G5" s="53" t="s">
        <v>149</v>
      </c>
      <c r="H5" s="53" t="s">
        <v>150</v>
      </c>
      <c r="I5" s="345"/>
      <c r="J5" s="64" t="s">
        <v>108</v>
      </c>
      <c r="K5" s="64" t="s">
        <v>109</v>
      </c>
      <c r="L5" s="64" t="s">
        <v>110</v>
      </c>
      <c r="M5" s="64" t="s">
        <v>111</v>
      </c>
      <c r="N5" s="64" t="s">
        <v>112</v>
      </c>
      <c r="O5" s="64"/>
      <c r="P5" s="64"/>
      <c r="Q5" s="47"/>
      <c r="R5" s="47"/>
      <c r="S5" s="47"/>
      <c r="T5" s="47"/>
      <c r="U5" s="47"/>
      <c r="V5" s="59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  <c r="IY5" s="23"/>
      <c r="IZ5" s="23"/>
      <c r="JA5" s="23"/>
      <c r="JB5" s="23"/>
      <c r="JC5" s="23"/>
    </row>
    <row r="6" spans="1:263" s="44" customFormat="1" ht="24.95" customHeight="1">
      <c r="A6" s="54" t="s">
        <v>153</v>
      </c>
      <c r="B6" s="55">
        <f>C6-1</f>
        <v>57</v>
      </c>
      <c r="C6" s="55">
        <f>D6-2</f>
        <v>58</v>
      </c>
      <c r="D6" s="55">
        <v>60</v>
      </c>
      <c r="E6" s="55">
        <f>D6+2</f>
        <v>62</v>
      </c>
      <c r="F6" s="55">
        <f>E6+2</f>
        <v>64</v>
      </c>
      <c r="G6" s="55">
        <f>F6+1</f>
        <v>65</v>
      </c>
      <c r="H6" s="56">
        <f>G6+1</f>
        <v>66</v>
      </c>
      <c r="I6" s="345"/>
      <c r="J6" s="65"/>
      <c r="K6" s="65"/>
      <c r="L6" s="65"/>
      <c r="M6" s="65"/>
      <c r="N6" s="65"/>
      <c r="O6" s="65"/>
      <c r="P6" s="65"/>
      <c r="Q6" s="47"/>
      <c r="R6" s="47"/>
      <c r="S6" s="47"/>
      <c r="T6" s="47"/>
      <c r="U6" s="47"/>
      <c r="V6" s="59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</row>
    <row r="7" spans="1:263" s="44" customFormat="1" ht="24.95" customHeight="1">
      <c r="A7" s="54" t="s">
        <v>181</v>
      </c>
      <c r="B7" s="55">
        <f>C7-0.5</f>
        <v>-1.5</v>
      </c>
      <c r="C7" s="55">
        <f>D7-1</f>
        <v>-1</v>
      </c>
      <c r="D7" s="55"/>
      <c r="E7" s="55">
        <f>D7+1</f>
        <v>1</v>
      </c>
      <c r="F7" s="55">
        <f>E7+1</f>
        <v>2</v>
      </c>
      <c r="G7" s="55">
        <f>F7+0.5</f>
        <v>2.5</v>
      </c>
      <c r="H7" s="54">
        <f>G7+0.6</f>
        <v>3.1</v>
      </c>
      <c r="I7" s="345"/>
      <c r="J7" s="65"/>
      <c r="K7" s="65"/>
      <c r="L7" s="65"/>
      <c r="M7" s="65"/>
      <c r="N7" s="65"/>
      <c r="O7" s="65"/>
      <c r="P7" s="65"/>
      <c r="Q7" s="47"/>
      <c r="R7" s="47"/>
      <c r="S7" s="47"/>
      <c r="T7" s="47"/>
      <c r="U7" s="47"/>
      <c r="V7" s="59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</row>
    <row r="8" spans="1:263" s="44" customFormat="1" ht="24.95" customHeight="1">
      <c r="A8" s="54" t="s">
        <v>154</v>
      </c>
      <c r="B8" s="55">
        <f t="shared" ref="B8:B10" si="0">C8-4</f>
        <v>84</v>
      </c>
      <c r="C8" s="55">
        <f t="shared" ref="C8:C10" si="1">D8-4</f>
        <v>88</v>
      </c>
      <c r="D8" s="55">
        <v>92</v>
      </c>
      <c r="E8" s="55">
        <f t="shared" ref="E8:E10" si="2">D8+4</f>
        <v>96</v>
      </c>
      <c r="F8" s="55">
        <f>E8+4</f>
        <v>100</v>
      </c>
      <c r="G8" s="55">
        <f t="shared" ref="G8:G10" si="3">F8+6</f>
        <v>106</v>
      </c>
      <c r="H8" s="54">
        <f>G8+6</f>
        <v>112</v>
      </c>
      <c r="I8" s="345"/>
      <c r="J8" s="65"/>
      <c r="K8" s="65"/>
      <c r="L8" s="65"/>
      <c r="M8" s="65"/>
      <c r="N8" s="65"/>
      <c r="O8" s="65"/>
      <c r="P8" s="65"/>
      <c r="Q8" s="47"/>
      <c r="R8" s="47"/>
      <c r="S8" s="47"/>
      <c r="T8" s="47"/>
      <c r="U8" s="47"/>
      <c r="V8" s="59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</row>
    <row r="9" spans="1:263" s="44" customFormat="1" ht="24.95" customHeight="1">
      <c r="A9" s="54" t="s">
        <v>155</v>
      </c>
      <c r="B9" s="55">
        <f t="shared" si="0"/>
        <v>78</v>
      </c>
      <c r="C9" s="55">
        <f t="shared" si="1"/>
        <v>82</v>
      </c>
      <c r="D9" s="55">
        <v>86</v>
      </c>
      <c r="E9" s="55">
        <f t="shared" si="2"/>
        <v>90</v>
      </c>
      <c r="F9" s="55">
        <f>E9+5</f>
        <v>95</v>
      </c>
      <c r="G9" s="55">
        <f t="shared" si="3"/>
        <v>101</v>
      </c>
      <c r="H9" s="54">
        <f>G9+7</f>
        <v>108</v>
      </c>
      <c r="I9" s="345"/>
      <c r="J9" s="65"/>
      <c r="K9" s="65"/>
      <c r="L9" s="65"/>
      <c r="M9" s="65"/>
      <c r="N9" s="65"/>
      <c r="O9" s="65"/>
      <c r="P9" s="65"/>
      <c r="Q9" s="47"/>
      <c r="R9" s="47"/>
      <c r="S9" s="47"/>
      <c r="T9" s="47"/>
      <c r="U9" s="47"/>
      <c r="V9" s="59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</row>
    <row r="10" spans="1:263" s="44" customFormat="1" ht="24.95" customHeight="1">
      <c r="A10" s="54" t="s">
        <v>156</v>
      </c>
      <c r="B10" s="55">
        <f t="shared" si="0"/>
        <v>86</v>
      </c>
      <c r="C10" s="55">
        <f t="shared" si="1"/>
        <v>90</v>
      </c>
      <c r="D10" s="55">
        <v>94</v>
      </c>
      <c r="E10" s="55">
        <f t="shared" si="2"/>
        <v>98</v>
      </c>
      <c r="F10" s="55">
        <f>E10+5</f>
        <v>103</v>
      </c>
      <c r="G10" s="55">
        <f t="shared" si="3"/>
        <v>109</v>
      </c>
      <c r="H10" s="54">
        <f>G10+7</f>
        <v>116</v>
      </c>
      <c r="I10" s="345"/>
      <c r="J10" s="65"/>
      <c r="K10" s="65"/>
      <c r="L10" s="65"/>
      <c r="M10" s="65"/>
      <c r="N10" s="65"/>
      <c r="O10" s="65"/>
      <c r="P10" s="65"/>
      <c r="Q10" s="47"/>
      <c r="R10" s="47"/>
      <c r="S10" s="47"/>
      <c r="T10" s="47"/>
      <c r="U10" s="47"/>
      <c r="V10" s="59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</row>
    <row r="11" spans="1:263" s="44" customFormat="1" ht="24.95" customHeight="1">
      <c r="A11" s="54" t="s">
        <v>157</v>
      </c>
      <c r="B11" s="55">
        <f>C11-1</f>
        <v>35.5</v>
      </c>
      <c r="C11" s="55">
        <f>D11-1</f>
        <v>36.5</v>
      </c>
      <c r="D11" s="55">
        <v>37.5</v>
      </c>
      <c r="E11" s="55">
        <f>D11+1</f>
        <v>38.5</v>
      </c>
      <c r="F11" s="55">
        <f>E11+1</f>
        <v>39.5</v>
      </c>
      <c r="G11" s="55">
        <f>F11+1.2</f>
        <v>40.700000000000003</v>
      </c>
      <c r="H11" s="54">
        <f>G11+1.4</f>
        <v>42.1</v>
      </c>
      <c r="I11" s="345"/>
      <c r="J11" s="66"/>
      <c r="K11" s="65"/>
      <c r="L11" s="65"/>
      <c r="M11" s="65"/>
      <c r="N11" s="66"/>
      <c r="O11" s="65"/>
      <c r="P11" s="65"/>
      <c r="Q11" s="47"/>
      <c r="R11" s="47"/>
      <c r="S11" s="47"/>
      <c r="T11" s="47"/>
      <c r="U11" s="47"/>
      <c r="V11" s="59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</row>
    <row r="12" spans="1:263" s="44" customFormat="1" ht="24.95" customHeight="1">
      <c r="A12" s="54" t="s">
        <v>158</v>
      </c>
      <c r="B12" s="55">
        <f>C12-0.5</f>
        <v>17</v>
      </c>
      <c r="C12" s="55">
        <f>D12-0.5</f>
        <v>17.5</v>
      </c>
      <c r="D12" s="55">
        <v>18</v>
      </c>
      <c r="E12" s="55">
        <f t="shared" ref="E12:H12" si="4">D12+0.5</f>
        <v>18.5</v>
      </c>
      <c r="F12" s="55">
        <f t="shared" si="4"/>
        <v>19</v>
      </c>
      <c r="G12" s="55">
        <f t="shared" si="4"/>
        <v>19.5</v>
      </c>
      <c r="H12" s="54">
        <f t="shared" si="4"/>
        <v>20</v>
      </c>
      <c r="I12" s="345"/>
      <c r="J12" s="65"/>
      <c r="K12" s="65"/>
      <c r="L12" s="65"/>
      <c r="M12" s="65"/>
      <c r="N12" s="65"/>
      <c r="O12" s="65"/>
      <c r="P12" s="65"/>
      <c r="Q12" s="47"/>
      <c r="R12" s="47"/>
      <c r="S12" s="47"/>
      <c r="T12" s="47"/>
      <c r="U12" s="47"/>
      <c r="V12" s="59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</row>
    <row r="13" spans="1:263" s="44" customFormat="1" ht="24.95" customHeight="1">
      <c r="A13" s="54" t="s">
        <v>159</v>
      </c>
      <c r="B13" s="55">
        <f>C13-1</f>
        <v>-2</v>
      </c>
      <c r="C13" s="55">
        <f>D13-1</f>
        <v>-1</v>
      </c>
      <c r="D13" s="55"/>
      <c r="E13" s="55">
        <f>D13+1</f>
        <v>1</v>
      </c>
      <c r="F13" s="55">
        <f>E13+1</f>
        <v>2</v>
      </c>
      <c r="G13" s="55">
        <f>F13+1.1</f>
        <v>3.1</v>
      </c>
      <c r="H13" s="54">
        <f>G13+1.2</f>
        <v>4.3</v>
      </c>
      <c r="I13" s="345"/>
      <c r="J13" s="66"/>
      <c r="K13" s="66"/>
      <c r="L13" s="66"/>
      <c r="M13" s="66"/>
      <c r="N13" s="66"/>
      <c r="O13" s="65"/>
      <c r="P13" s="65"/>
      <c r="Q13" s="47"/>
      <c r="R13" s="47"/>
      <c r="S13" s="47"/>
      <c r="T13" s="47"/>
      <c r="U13" s="47"/>
      <c r="V13" s="59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  <c r="IY13" s="23"/>
      <c r="IZ13" s="23"/>
      <c r="JA13" s="23"/>
      <c r="JB13" s="23"/>
      <c r="JC13" s="23"/>
    </row>
    <row r="14" spans="1:263" s="44" customFormat="1" ht="24.95" customHeight="1">
      <c r="A14" s="54" t="s">
        <v>160</v>
      </c>
      <c r="B14" s="54">
        <f>C14-0.8</f>
        <v>15.399999999999999</v>
      </c>
      <c r="C14" s="54">
        <f>D14-0.8</f>
        <v>16.2</v>
      </c>
      <c r="D14" s="54">
        <v>17</v>
      </c>
      <c r="E14" s="54">
        <f>D14+0.8</f>
        <v>17.8</v>
      </c>
      <c r="F14" s="54">
        <f>E14+0.8</f>
        <v>18.600000000000001</v>
      </c>
      <c r="G14" s="54">
        <f>F14+1.1</f>
        <v>19.700000000000003</v>
      </c>
      <c r="H14" s="54">
        <f>G14+1.3</f>
        <v>21.000000000000004</v>
      </c>
      <c r="I14" s="345"/>
      <c r="J14" s="65"/>
      <c r="K14" s="65"/>
      <c r="L14" s="65"/>
      <c r="M14" s="65"/>
      <c r="N14" s="65"/>
      <c r="O14" s="65"/>
      <c r="P14" s="65"/>
      <c r="Q14" s="47"/>
      <c r="R14" s="47"/>
      <c r="S14" s="47"/>
      <c r="T14" s="47"/>
      <c r="U14" s="47"/>
      <c r="V14" s="59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</row>
    <row r="15" spans="1:263" s="44" customFormat="1" ht="24.95" customHeight="1">
      <c r="A15" s="54" t="s">
        <v>161</v>
      </c>
      <c r="B15" s="57">
        <f>C15-0.7</f>
        <v>14.100000000000001</v>
      </c>
      <c r="C15" s="57">
        <f>D15-0.7</f>
        <v>14.8</v>
      </c>
      <c r="D15" s="57">
        <v>15.5</v>
      </c>
      <c r="E15" s="57">
        <f>D15+0.7</f>
        <v>16.2</v>
      </c>
      <c r="F15" s="57">
        <f>E15+0.7</f>
        <v>16.899999999999999</v>
      </c>
      <c r="G15" s="57">
        <f>F15+0.95</f>
        <v>17.849999999999998</v>
      </c>
      <c r="H15" s="54">
        <f>G15+0.95</f>
        <v>18.799999999999997</v>
      </c>
      <c r="I15" s="345"/>
      <c r="J15" s="65"/>
      <c r="K15" s="65"/>
      <c r="L15" s="65"/>
      <c r="M15" s="65"/>
      <c r="N15" s="65"/>
      <c r="O15" s="65"/>
      <c r="P15" s="65"/>
      <c r="Q15" s="47"/>
      <c r="R15" s="47"/>
      <c r="S15" s="47"/>
      <c r="T15" s="47"/>
      <c r="U15" s="47"/>
      <c r="V15" s="59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  <c r="JA15" s="23"/>
      <c r="JB15" s="23"/>
      <c r="JC15" s="23"/>
    </row>
    <row r="16" spans="1:263" s="44" customFormat="1" ht="24.95" customHeight="1">
      <c r="A16" s="54" t="s">
        <v>162</v>
      </c>
      <c r="B16" s="58">
        <f>C16</f>
        <v>2</v>
      </c>
      <c r="C16" s="58">
        <f>D16</f>
        <v>2</v>
      </c>
      <c r="D16" s="58">
        <v>2</v>
      </c>
      <c r="E16" s="58">
        <f t="shared" ref="E16:H16" si="5">D16</f>
        <v>2</v>
      </c>
      <c r="F16" s="58">
        <f t="shared" si="5"/>
        <v>2</v>
      </c>
      <c r="G16" s="58">
        <f t="shared" si="5"/>
        <v>2</v>
      </c>
      <c r="H16" s="54">
        <f t="shared" si="5"/>
        <v>2</v>
      </c>
      <c r="I16" s="345"/>
      <c r="J16" s="65"/>
      <c r="K16" s="65"/>
      <c r="L16" s="65"/>
      <c r="M16" s="65"/>
      <c r="N16" s="65"/>
      <c r="O16" s="65"/>
      <c r="P16" s="65"/>
      <c r="V16" s="59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</row>
    <row r="17" spans="3:266" s="44" customFormat="1">
      <c r="C17" s="45"/>
      <c r="D17" s="45"/>
      <c r="V17" s="46"/>
      <c r="JA17" s="23"/>
      <c r="JB17" s="23"/>
      <c r="JC17" s="23"/>
      <c r="JD17" s="23"/>
      <c r="JE17" s="23"/>
      <c r="JF17" s="23"/>
    </row>
  </sheetData>
  <mergeCells count="8">
    <mergeCell ref="A1:U1"/>
    <mergeCell ref="B2:D2"/>
    <mergeCell ref="F2:H2"/>
    <mergeCell ref="K2:O2"/>
    <mergeCell ref="B3:H3"/>
    <mergeCell ref="J3:O3"/>
    <mergeCell ref="A3:A5"/>
    <mergeCell ref="I2:I16"/>
  </mergeCells>
  <phoneticPr fontId="54" type="noConversion"/>
  <pageMargins left="0.27500000000000002" right="0.118055555555556" top="0.43263888888888902" bottom="0.23611111111111099" header="0.55069444444444404" footer="0.23611111111111099"/>
  <pageSetup paperSize="9" scale="78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5"/>
  <sheetViews>
    <sheetView workbookViewId="0">
      <selection activeCell="N8" sqref="N8"/>
    </sheetView>
  </sheetViews>
  <sheetFormatPr defaultColWidth="10.125" defaultRowHeight="14.25"/>
  <cols>
    <col min="1" max="1" width="9.625" style="69" customWidth="1"/>
    <col min="2" max="2" width="9.25" style="69" customWidth="1"/>
    <col min="3" max="3" width="11.875" style="69" customWidth="1"/>
    <col min="4" max="4" width="9.5" style="69" customWidth="1"/>
    <col min="5" max="5" width="12.25" style="69" customWidth="1"/>
    <col min="6" max="6" width="10.375" style="69" customWidth="1"/>
    <col min="7" max="7" width="9.5" style="69" customWidth="1"/>
    <col min="8" max="8" width="9.125" style="69" customWidth="1"/>
    <col min="9" max="9" width="8.125" style="69" customWidth="1"/>
    <col min="10" max="10" width="10.5" style="69" customWidth="1"/>
    <col min="11" max="11" width="10.75" style="69" customWidth="1"/>
    <col min="12" max="16384" width="10.125" style="69"/>
  </cols>
  <sheetData>
    <row r="1" spans="1:14" ht="25.5">
      <c r="A1" s="346" t="s">
        <v>182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spans="1:14" ht="18" customHeight="1">
      <c r="A2" s="70" t="s">
        <v>53</v>
      </c>
      <c r="B2" s="347" t="s">
        <v>54</v>
      </c>
      <c r="C2" s="347"/>
      <c r="D2" s="71" t="s">
        <v>62</v>
      </c>
      <c r="E2" s="69" t="s">
        <v>63</v>
      </c>
      <c r="F2" s="72" t="s">
        <v>183</v>
      </c>
      <c r="G2" s="73" t="s">
        <v>69</v>
      </c>
      <c r="H2" s="73"/>
      <c r="I2" s="91" t="s">
        <v>57</v>
      </c>
      <c r="J2" s="348" t="s">
        <v>58</v>
      </c>
      <c r="K2" s="349"/>
    </row>
    <row r="3" spans="1:14" ht="18" customHeight="1">
      <c r="A3" s="74" t="s">
        <v>76</v>
      </c>
      <c r="B3" s="207">
        <v>1394</v>
      </c>
      <c r="C3" s="207"/>
      <c r="D3" s="76" t="s">
        <v>184</v>
      </c>
      <c r="E3" s="350">
        <v>45097</v>
      </c>
      <c r="F3" s="350"/>
      <c r="G3" s="350"/>
      <c r="H3" s="303" t="s">
        <v>185</v>
      </c>
      <c r="I3" s="303"/>
      <c r="J3" s="303"/>
      <c r="K3" s="304"/>
    </row>
    <row r="4" spans="1:14" ht="18" customHeight="1">
      <c r="A4" s="77" t="s">
        <v>72</v>
      </c>
      <c r="B4" s="78" t="s">
        <v>73</v>
      </c>
      <c r="C4" s="79">
        <v>5</v>
      </c>
      <c r="D4" s="80" t="s">
        <v>186</v>
      </c>
      <c r="E4" s="213" t="s">
        <v>187</v>
      </c>
      <c r="F4" s="213"/>
      <c r="G4" s="213"/>
      <c r="H4" s="251" t="s">
        <v>188</v>
      </c>
      <c r="I4" s="251"/>
      <c r="J4" s="79" t="s">
        <v>66</v>
      </c>
      <c r="K4" s="95" t="s">
        <v>67</v>
      </c>
    </row>
    <row r="5" spans="1:14" ht="18" customHeight="1">
      <c r="A5" s="77" t="s">
        <v>189</v>
      </c>
      <c r="B5" s="207">
        <v>2</v>
      </c>
      <c r="C5" s="207"/>
      <c r="D5" s="76" t="s">
        <v>190</v>
      </c>
      <c r="E5" s="76" t="s">
        <v>191</v>
      </c>
      <c r="G5" s="76"/>
      <c r="H5" s="251" t="s">
        <v>192</v>
      </c>
      <c r="I5" s="251"/>
      <c r="J5" s="79" t="s">
        <v>66</v>
      </c>
      <c r="K5" s="95" t="s">
        <v>67</v>
      </c>
    </row>
    <row r="6" spans="1:14" ht="18" customHeight="1">
      <c r="A6" s="81" t="s">
        <v>193</v>
      </c>
      <c r="B6" s="219">
        <v>15</v>
      </c>
      <c r="C6" s="219"/>
      <c r="D6" s="82" t="s">
        <v>194</v>
      </c>
      <c r="E6" s="83">
        <v>1280</v>
      </c>
      <c r="F6" s="84"/>
      <c r="G6" s="82"/>
      <c r="H6" s="351" t="s">
        <v>195</v>
      </c>
      <c r="I6" s="351"/>
      <c r="J6" s="84" t="s">
        <v>66</v>
      </c>
      <c r="K6" s="96" t="s">
        <v>67</v>
      </c>
    </row>
    <row r="7" spans="1:14" ht="18" customHeight="1">
      <c r="A7" s="85"/>
      <c r="B7" s="86"/>
      <c r="C7" s="86"/>
      <c r="D7" s="85"/>
      <c r="E7" s="86"/>
      <c r="F7" s="87"/>
      <c r="G7" s="85"/>
      <c r="H7" s="87"/>
      <c r="I7" s="86"/>
      <c r="J7" s="86"/>
      <c r="K7" s="86"/>
    </row>
    <row r="8" spans="1:14" ht="18" customHeight="1">
      <c r="A8" s="88" t="s">
        <v>196</v>
      </c>
      <c r="B8" s="72" t="s">
        <v>197</v>
      </c>
      <c r="C8" s="72" t="s">
        <v>198</v>
      </c>
      <c r="D8" s="72" t="s">
        <v>199</v>
      </c>
      <c r="E8" s="72" t="s">
        <v>200</v>
      </c>
      <c r="F8" s="72" t="s">
        <v>201</v>
      </c>
      <c r="G8" s="352" t="s">
        <v>78</v>
      </c>
      <c r="H8" s="353"/>
      <c r="I8" s="353"/>
      <c r="J8" s="353"/>
      <c r="K8" s="354"/>
    </row>
    <row r="9" spans="1:14" ht="18" customHeight="1">
      <c r="A9" s="250" t="s">
        <v>202</v>
      </c>
      <c r="B9" s="251"/>
      <c r="C9" s="79" t="s">
        <v>66</v>
      </c>
      <c r="D9" s="79" t="s">
        <v>67</v>
      </c>
      <c r="E9" s="76" t="s">
        <v>203</v>
      </c>
      <c r="F9" s="89" t="s">
        <v>204</v>
      </c>
      <c r="G9" s="355"/>
      <c r="H9" s="356"/>
      <c r="I9" s="356"/>
      <c r="J9" s="356"/>
      <c r="K9" s="357"/>
    </row>
    <row r="10" spans="1:14" ht="18" customHeight="1">
      <c r="A10" s="250" t="s">
        <v>205</v>
      </c>
      <c r="B10" s="251"/>
      <c r="C10" s="79" t="s">
        <v>66</v>
      </c>
      <c r="D10" s="79" t="s">
        <v>67</v>
      </c>
      <c r="E10" s="76" t="s">
        <v>206</v>
      </c>
      <c r="F10" s="89" t="s">
        <v>207</v>
      </c>
      <c r="G10" s="355" t="s">
        <v>208</v>
      </c>
      <c r="H10" s="356"/>
      <c r="I10" s="356"/>
      <c r="J10" s="356"/>
      <c r="K10" s="357"/>
      <c r="N10" s="98"/>
    </row>
    <row r="11" spans="1:14" ht="18" customHeight="1">
      <c r="A11" s="322" t="s">
        <v>167</v>
      </c>
      <c r="B11" s="323"/>
      <c r="C11" s="323"/>
      <c r="D11" s="323"/>
      <c r="E11" s="323"/>
      <c r="F11" s="323"/>
      <c r="G11" s="323"/>
      <c r="H11" s="323"/>
      <c r="I11" s="323"/>
      <c r="J11" s="323"/>
      <c r="K11" s="324"/>
    </row>
    <row r="12" spans="1:14" ht="18" customHeight="1">
      <c r="A12" s="74" t="s">
        <v>87</v>
      </c>
      <c r="B12" s="79" t="s">
        <v>83</v>
      </c>
      <c r="C12" s="79" t="s">
        <v>84</v>
      </c>
      <c r="D12" s="89"/>
      <c r="E12" s="76" t="s">
        <v>85</v>
      </c>
      <c r="F12" s="79" t="s">
        <v>83</v>
      </c>
      <c r="G12" s="79" t="s">
        <v>84</v>
      </c>
      <c r="H12" s="79"/>
      <c r="I12" s="76" t="s">
        <v>209</v>
      </c>
      <c r="J12" s="79" t="s">
        <v>83</v>
      </c>
      <c r="K12" s="95" t="s">
        <v>84</v>
      </c>
    </row>
    <row r="13" spans="1:14" ht="18" customHeight="1">
      <c r="A13" s="74" t="s">
        <v>90</v>
      </c>
      <c r="B13" s="79" t="s">
        <v>83</v>
      </c>
      <c r="C13" s="79" t="s">
        <v>84</v>
      </c>
      <c r="D13" s="89"/>
      <c r="E13" s="76" t="s">
        <v>95</v>
      </c>
      <c r="F13" s="79" t="s">
        <v>83</v>
      </c>
      <c r="G13" s="79" t="s">
        <v>84</v>
      </c>
      <c r="H13" s="79"/>
      <c r="I13" s="76" t="s">
        <v>210</v>
      </c>
      <c r="J13" s="79" t="s">
        <v>83</v>
      </c>
      <c r="K13" s="95" t="s">
        <v>84</v>
      </c>
    </row>
    <row r="14" spans="1:14" ht="18" customHeight="1">
      <c r="A14" s="81" t="s">
        <v>211</v>
      </c>
      <c r="B14" s="84" t="s">
        <v>83</v>
      </c>
      <c r="C14" s="84" t="s">
        <v>84</v>
      </c>
      <c r="D14" s="90"/>
      <c r="E14" s="82" t="s">
        <v>212</v>
      </c>
      <c r="F14" s="84" t="s">
        <v>83</v>
      </c>
      <c r="G14" s="84" t="s">
        <v>84</v>
      </c>
      <c r="H14" s="84"/>
      <c r="I14" s="82" t="s">
        <v>213</v>
      </c>
      <c r="J14" s="84" t="s">
        <v>83</v>
      </c>
      <c r="K14" s="96" t="s">
        <v>84</v>
      </c>
    </row>
    <row r="15" spans="1:14" ht="18" customHeight="1">
      <c r="A15" s="85"/>
      <c r="B15" s="87"/>
      <c r="C15" s="87"/>
      <c r="D15" s="86"/>
      <c r="E15" s="85"/>
      <c r="F15" s="87"/>
      <c r="G15" s="87"/>
      <c r="H15" s="87"/>
      <c r="I15" s="85"/>
      <c r="J15" s="87"/>
      <c r="K15" s="87"/>
    </row>
    <row r="16" spans="1:14" ht="18" customHeight="1">
      <c r="A16" s="302" t="s">
        <v>214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 ht="18" customHeight="1">
      <c r="A17" s="250" t="s">
        <v>215</v>
      </c>
      <c r="B17" s="251"/>
      <c r="C17" s="251"/>
      <c r="D17" s="251"/>
      <c r="E17" s="251"/>
      <c r="F17" s="251"/>
      <c r="G17" s="251"/>
      <c r="H17" s="251"/>
      <c r="I17" s="251"/>
      <c r="J17" s="251"/>
      <c r="K17" s="308"/>
    </row>
    <row r="18" spans="1:11" ht="18" customHeight="1">
      <c r="A18" s="250"/>
      <c r="B18" s="251"/>
      <c r="C18" s="251"/>
      <c r="D18" s="251"/>
      <c r="E18" s="251"/>
      <c r="F18" s="251"/>
      <c r="G18" s="251"/>
      <c r="H18" s="251"/>
      <c r="I18" s="251"/>
      <c r="J18" s="251"/>
      <c r="K18" s="308"/>
    </row>
    <row r="19" spans="1:11" ht="21.95" customHeight="1">
      <c r="A19" s="358"/>
      <c r="B19" s="359"/>
      <c r="C19" s="359"/>
      <c r="D19" s="359"/>
      <c r="E19" s="359"/>
      <c r="F19" s="359"/>
      <c r="G19" s="359"/>
      <c r="H19" s="359"/>
      <c r="I19" s="359"/>
      <c r="J19" s="359"/>
      <c r="K19" s="360"/>
    </row>
    <row r="20" spans="1:11" ht="21.95" customHeight="1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361"/>
    </row>
    <row r="21" spans="1:11" ht="21.95" customHeight="1">
      <c r="A21" s="291"/>
      <c r="B21" s="292"/>
      <c r="C21" s="292"/>
      <c r="D21" s="292"/>
      <c r="E21" s="292"/>
      <c r="F21" s="292"/>
      <c r="G21" s="292"/>
      <c r="H21" s="292"/>
      <c r="I21" s="292"/>
      <c r="J21" s="292"/>
      <c r="K21" s="361"/>
    </row>
    <row r="22" spans="1:11" ht="21.95" customHeight="1">
      <c r="A22" s="291"/>
      <c r="B22" s="292"/>
      <c r="C22" s="292"/>
      <c r="D22" s="292"/>
      <c r="E22" s="292"/>
      <c r="F22" s="292"/>
      <c r="G22" s="292"/>
      <c r="H22" s="292"/>
      <c r="I22" s="292"/>
      <c r="J22" s="292"/>
      <c r="K22" s="361"/>
    </row>
    <row r="23" spans="1:11" ht="21.95" customHeight="1">
      <c r="A23" s="362"/>
      <c r="B23" s="363"/>
      <c r="C23" s="363"/>
      <c r="D23" s="363"/>
      <c r="E23" s="363"/>
      <c r="F23" s="363"/>
      <c r="G23" s="363"/>
      <c r="H23" s="363"/>
      <c r="I23" s="363"/>
      <c r="J23" s="363"/>
      <c r="K23" s="364"/>
    </row>
    <row r="24" spans="1:11" ht="18" customHeight="1">
      <c r="A24" s="250" t="s">
        <v>121</v>
      </c>
      <c r="B24" s="251"/>
      <c r="C24" s="79" t="s">
        <v>66</v>
      </c>
      <c r="D24" s="79" t="s">
        <v>67</v>
      </c>
      <c r="E24" s="303"/>
      <c r="F24" s="303"/>
      <c r="G24" s="303"/>
      <c r="H24" s="303"/>
      <c r="I24" s="303"/>
      <c r="J24" s="303"/>
      <c r="K24" s="304"/>
    </row>
    <row r="25" spans="1:11" ht="18" customHeight="1">
      <c r="A25" s="92" t="s">
        <v>216</v>
      </c>
      <c r="B25" s="365"/>
      <c r="C25" s="365"/>
      <c r="D25" s="365"/>
      <c r="E25" s="365"/>
      <c r="F25" s="365"/>
      <c r="G25" s="365"/>
      <c r="H25" s="365"/>
      <c r="I25" s="365"/>
      <c r="J25" s="365"/>
      <c r="K25" s="366"/>
    </row>
    <row r="26" spans="1:11">
      <c r="A26" s="367"/>
      <c r="B26" s="367"/>
      <c r="C26" s="367"/>
      <c r="D26" s="367"/>
      <c r="E26" s="367"/>
      <c r="F26" s="367"/>
      <c r="G26" s="367"/>
      <c r="H26" s="367"/>
      <c r="I26" s="367"/>
      <c r="J26" s="367"/>
      <c r="K26" s="367"/>
    </row>
    <row r="27" spans="1:11" ht="20.100000000000001" customHeight="1">
      <c r="A27" s="368" t="s">
        <v>217</v>
      </c>
      <c r="B27" s="353"/>
      <c r="C27" s="353"/>
      <c r="D27" s="353"/>
      <c r="E27" s="353"/>
      <c r="F27" s="353"/>
      <c r="G27" s="353"/>
      <c r="H27" s="353"/>
      <c r="I27" s="353"/>
      <c r="J27" s="369"/>
      <c r="K27" s="100" t="s">
        <v>174</v>
      </c>
    </row>
    <row r="28" spans="1:11" ht="23.1" customHeight="1">
      <c r="A28" s="314" t="s">
        <v>175</v>
      </c>
      <c r="B28" s="315"/>
      <c r="C28" s="315"/>
      <c r="D28" s="315"/>
      <c r="E28" s="315"/>
      <c r="F28" s="315"/>
      <c r="G28" s="315"/>
      <c r="H28" s="315"/>
      <c r="I28" s="315"/>
      <c r="J28" s="316"/>
      <c r="K28" s="101">
        <v>1</v>
      </c>
    </row>
    <row r="29" spans="1:11" ht="23.1" customHeight="1">
      <c r="A29" s="314" t="s">
        <v>176</v>
      </c>
      <c r="B29" s="315"/>
      <c r="C29" s="315"/>
      <c r="D29" s="315"/>
      <c r="E29" s="315"/>
      <c r="F29" s="315"/>
      <c r="G29" s="315"/>
      <c r="H29" s="315"/>
      <c r="I29" s="315"/>
      <c r="J29" s="316"/>
      <c r="K29" s="102">
        <v>1</v>
      </c>
    </row>
    <row r="30" spans="1:11" ht="23.1" customHeight="1">
      <c r="A30" s="314" t="s">
        <v>177</v>
      </c>
      <c r="B30" s="315"/>
      <c r="C30" s="315"/>
      <c r="D30" s="315"/>
      <c r="E30" s="315"/>
      <c r="F30" s="315"/>
      <c r="G30" s="315"/>
      <c r="H30" s="315"/>
      <c r="I30" s="315"/>
      <c r="J30" s="316"/>
      <c r="K30" s="102">
        <v>1</v>
      </c>
    </row>
    <row r="31" spans="1:11" ht="23.1" customHeight="1">
      <c r="A31" s="314"/>
      <c r="B31" s="315"/>
      <c r="C31" s="315"/>
      <c r="D31" s="315"/>
      <c r="E31" s="315"/>
      <c r="F31" s="315"/>
      <c r="G31" s="315"/>
      <c r="H31" s="315"/>
      <c r="I31" s="315"/>
      <c r="J31" s="316"/>
      <c r="K31" s="102"/>
    </row>
    <row r="32" spans="1:11" ht="23.1" customHeight="1">
      <c r="A32" s="314"/>
      <c r="B32" s="315"/>
      <c r="C32" s="315"/>
      <c r="D32" s="315"/>
      <c r="E32" s="315"/>
      <c r="F32" s="315"/>
      <c r="G32" s="315"/>
      <c r="H32" s="315"/>
      <c r="I32" s="315"/>
      <c r="J32" s="316"/>
      <c r="K32" s="102"/>
    </row>
    <row r="33" spans="1:11" ht="23.1" customHeight="1">
      <c r="A33" s="314"/>
      <c r="B33" s="315"/>
      <c r="C33" s="315"/>
      <c r="D33" s="315"/>
      <c r="E33" s="315"/>
      <c r="F33" s="315"/>
      <c r="G33" s="315"/>
      <c r="H33" s="315"/>
      <c r="I33" s="315"/>
      <c r="J33" s="316"/>
      <c r="K33" s="102"/>
    </row>
    <row r="34" spans="1:11" ht="23.1" customHeight="1">
      <c r="A34" s="314"/>
      <c r="B34" s="315"/>
      <c r="C34" s="315"/>
      <c r="D34" s="315"/>
      <c r="E34" s="315"/>
      <c r="F34" s="315"/>
      <c r="G34" s="315"/>
      <c r="H34" s="315"/>
      <c r="I34" s="315"/>
      <c r="J34" s="316"/>
      <c r="K34" s="97"/>
    </row>
    <row r="35" spans="1:11" ht="23.1" customHeight="1">
      <c r="A35" s="314"/>
      <c r="B35" s="315"/>
      <c r="C35" s="315"/>
      <c r="D35" s="315"/>
      <c r="E35" s="315"/>
      <c r="F35" s="315"/>
      <c r="G35" s="315"/>
      <c r="H35" s="315"/>
      <c r="I35" s="315"/>
      <c r="J35" s="316"/>
      <c r="K35" s="103"/>
    </row>
    <row r="36" spans="1:11" ht="23.1" customHeight="1">
      <c r="A36" s="370" t="s">
        <v>178</v>
      </c>
      <c r="B36" s="371"/>
      <c r="C36" s="371"/>
      <c r="D36" s="371"/>
      <c r="E36" s="371"/>
      <c r="F36" s="371"/>
      <c r="G36" s="371"/>
      <c r="H36" s="371"/>
      <c r="I36" s="371"/>
      <c r="J36" s="372"/>
      <c r="K36" s="104">
        <f>SUM(K28:K35)</f>
        <v>3</v>
      </c>
    </row>
    <row r="37" spans="1:11" ht="18.75" customHeight="1">
      <c r="A37" s="373" t="s">
        <v>218</v>
      </c>
      <c r="B37" s="374"/>
      <c r="C37" s="374"/>
      <c r="D37" s="374"/>
      <c r="E37" s="374"/>
      <c r="F37" s="374"/>
      <c r="G37" s="374"/>
      <c r="H37" s="374"/>
      <c r="I37" s="374"/>
      <c r="J37" s="374"/>
      <c r="K37" s="375"/>
    </row>
    <row r="38" spans="1:11" ht="18.75" customHeight="1">
      <c r="A38" s="247" t="s">
        <v>219</v>
      </c>
      <c r="B38" s="248"/>
      <c r="C38" s="248"/>
      <c r="D38" s="376" t="s">
        <v>220</v>
      </c>
      <c r="E38" s="376"/>
      <c r="F38" s="377" t="s">
        <v>221</v>
      </c>
      <c r="G38" s="378"/>
      <c r="H38" s="248" t="s">
        <v>222</v>
      </c>
      <c r="I38" s="248"/>
      <c r="J38" s="248" t="s">
        <v>223</v>
      </c>
      <c r="K38" s="249"/>
    </row>
    <row r="39" spans="1:11" ht="18.75" customHeight="1">
      <c r="A39" s="77" t="s">
        <v>122</v>
      </c>
      <c r="B39" s="251" t="s">
        <v>224</v>
      </c>
      <c r="C39" s="251"/>
      <c r="D39" s="251"/>
      <c r="E39" s="251"/>
      <c r="F39" s="251"/>
      <c r="G39" s="251"/>
      <c r="H39" s="251"/>
      <c r="I39" s="251"/>
      <c r="J39" s="251"/>
      <c r="K39" s="308"/>
    </row>
    <row r="40" spans="1:11" ht="24" customHeight="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308"/>
    </row>
    <row r="41" spans="1:11" ht="24" customHeight="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308"/>
    </row>
    <row r="42" spans="1:11" ht="32.1" customHeight="1">
      <c r="A42" s="81" t="s">
        <v>130</v>
      </c>
      <c r="B42" s="379" t="s">
        <v>225</v>
      </c>
      <c r="C42" s="379"/>
      <c r="D42" s="82" t="s">
        <v>226</v>
      </c>
      <c r="E42" s="90" t="s">
        <v>133</v>
      </c>
      <c r="F42" s="93" t="s">
        <v>227</v>
      </c>
      <c r="G42" s="94">
        <v>45060</v>
      </c>
      <c r="H42" s="380" t="s">
        <v>135</v>
      </c>
      <c r="I42" s="380"/>
      <c r="J42" s="379" t="s">
        <v>136</v>
      </c>
      <c r="K42" s="381"/>
    </row>
    <row r="43" spans="1:11" ht="16.5" customHeight="1"/>
    <row r="44" spans="1:11" ht="16.5" customHeight="1"/>
    <row r="45" spans="1:11" ht="16.5" customHeight="1"/>
  </sheetData>
  <mergeCells count="52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J2:K2"/>
    <mergeCell ref="B3:C3"/>
    <mergeCell ref="E3:G3"/>
    <mergeCell ref="H3:K3"/>
  </mergeCells>
  <phoneticPr fontId="54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228600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1"/>
  <sheetViews>
    <sheetView workbookViewId="0">
      <selection activeCell="G26" sqref="G26"/>
    </sheetView>
  </sheetViews>
  <sheetFormatPr defaultColWidth="9" defaultRowHeight="14.25"/>
  <cols>
    <col min="1" max="1" width="13.625" style="44" customWidth="1"/>
    <col min="2" max="2" width="10.375" style="44" customWidth="1"/>
    <col min="3" max="4" width="10.375" style="45" customWidth="1"/>
    <col min="5" max="8" width="10.375" style="44" customWidth="1"/>
    <col min="9" max="9" width="2.75" style="44" customWidth="1"/>
    <col min="10" max="15" width="11.125" style="44" customWidth="1"/>
    <col min="16" max="16" width="9.75" style="46" customWidth="1"/>
    <col min="17" max="254" width="9" style="44"/>
    <col min="255" max="16384" width="9" style="23"/>
  </cols>
  <sheetData>
    <row r="1" spans="1:257" s="44" customFormat="1" ht="29.1" customHeight="1">
      <c r="A1" s="272" t="s">
        <v>138</v>
      </c>
      <c r="B1" s="272"/>
      <c r="C1" s="273"/>
      <c r="D1" s="273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59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</row>
    <row r="2" spans="1:257" s="44" customFormat="1" ht="20.100000000000001" customHeight="1">
      <c r="A2" s="48" t="s">
        <v>62</v>
      </c>
      <c r="B2" s="275" t="s">
        <v>63</v>
      </c>
      <c r="C2" s="276"/>
      <c r="D2" s="275"/>
      <c r="E2" s="51" t="s">
        <v>68</v>
      </c>
      <c r="F2" s="336" t="s">
        <v>69</v>
      </c>
      <c r="G2" s="336"/>
      <c r="H2" s="337"/>
      <c r="I2" s="344"/>
      <c r="J2" s="60" t="s">
        <v>57</v>
      </c>
      <c r="K2" s="338" t="s">
        <v>58</v>
      </c>
      <c r="L2" s="338"/>
      <c r="M2" s="338"/>
      <c r="N2" s="338"/>
      <c r="O2" s="339"/>
      <c r="P2" s="61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</row>
    <row r="3" spans="1:257" s="44" customFormat="1">
      <c r="A3" s="342" t="s">
        <v>139</v>
      </c>
      <c r="B3" s="340" t="s">
        <v>140</v>
      </c>
      <c r="C3" s="341"/>
      <c r="D3" s="340"/>
      <c r="E3" s="340"/>
      <c r="F3" s="340"/>
      <c r="G3" s="340"/>
      <c r="H3" s="340"/>
      <c r="I3" s="345"/>
      <c r="J3" s="279" t="s">
        <v>141</v>
      </c>
      <c r="K3" s="279"/>
      <c r="L3" s="279"/>
      <c r="M3" s="279"/>
      <c r="N3" s="279"/>
      <c r="O3" s="279"/>
      <c r="P3" s="62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</row>
    <row r="4" spans="1:257" s="44" customFormat="1" ht="16.5">
      <c r="A4" s="343"/>
      <c r="B4" s="52" t="s">
        <v>143</v>
      </c>
      <c r="C4" s="52" t="s">
        <v>108</v>
      </c>
      <c r="D4" s="52" t="s">
        <v>109</v>
      </c>
      <c r="E4" s="52" t="s">
        <v>110</v>
      </c>
      <c r="F4" s="52" t="s">
        <v>111</v>
      </c>
      <c r="G4" s="52" t="s">
        <v>112</v>
      </c>
      <c r="H4" s="52" t="s">
        <v>113</v>
      </c>
      <c r="I4" s="345"/>
      <c r="J4" s="63" t="s">
        <v>116</v>
      </c>
      <c r="K4" s="63" t="s">
        <v>116</v>
      </c>
      <c r="L4" s="63" t="s">
        <v>116</v>
      </c>
      <c r="M4" s="63" t="s">
        <v>116</v>
      </c>
      <c r="N4" s="63" t="s">
        <v>116</v>
      </c>
      <c r="O4" s="63"/>
      <c r="P4" s="6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</row>
    <row r="5" spans="1:257" s="44" customFormat="1" ht="17.25">
      <c r="A5" s="343"/>
      <c r="B5" s="52" t="s">
        <v>144</v>
      </c>
      <c r="C5" s="52" t="s">
        <v>145</v>
      </c>
      <c r="D5" s="52" t="s">
        <v>146</v>
      </c>
      <c r="E5" s="53" t="s">
        <v>147</v>
      </c>
      <c r="F5" s="53" t="s">
        <v>148</v>
      </c>
      <c r="G5" s="53" t="s">
        <v>149</v>
      </c>
      <c r="H5" s="53" t="s">
        <v>150</v>
      </c>
      <c r="I5" s="345"/>
      <c r="J5" s="64" t="s">
        <v>108</v>
      </c>
      <c r="K5" s="64" t="s">
        <v>109</v>
      </c>
      <c r="L5" s="64" t="s">
        <v>110</v>
      </c>
      <c r="M5" s="64" t="s">
        <v>111</v>
      </c>
      <c r="N5" s="64" t="s">
        <v>112</v>
      </c>
      <c r="O5" s="64"/>
      <c r="P5" s="64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</row>
    <row r="6" spans="1:257" s="44" customFormat="1" ht="20.100000000000001" customHeight="1">
      <c r="A6" s="54" t="s">
        <v>153</v>
      </c>
      <c r="B6" s="55">
        <f>C6-1</f>
        <v>57</v>
      </c>
      <c r="C6" s="55">
        <f>D6-2</f>
        <v>58</v>
      </c>
      <c r="D6" s="55">
        <v>60</v>
      </c>
      <c r="E6" s="55">
        <f>D6+2</f>
        <v>62</v>
      </c>
      <c r="F6" s="55">
        <f>E6+2</f>
        <v>64</v>
      </c>
      <c r="G6" s="55">
        <f>F6+1</f>
        <v>65</v>
      </c>
      <c r="H6" s="56">
        <f>G6+1</f>
        <v>66</v>
      </c>
      <c r="I6" s="345"/>
      <c r="J6" s="65"/>
      <c r="K6" s="65"/>
      <c r="L6" s="65"/>
      <c r="M6" s="65"/>
      <c r="N6" s="65"/>
      <c r="O6" s="65"/>
      <c r="P6" s="65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spans="1:257" s="44" customFormat="1" ht="20.100000000000001" customHeight="1">
      <c r="A7" s="54" t="s">
        <v>181</v>
      </c>
      <c r="B7" s="55">
        <f>C7-0.5</f>
        <v>-1.5</v>
      </c>
      <c r="C7" s="55">
        <f>D7-1</f>
        <v>-1</v>
      </c>
      <c r="D7" s="55"/>
      <c r="E7" s="55">
        <f>D7+1</f>
        <v>1</v>
      </c>
      <c r="F7" s="55">
        <f>E7+1</f>
        <v>2</v>
      </c>
      <c r="G7" s="55">
        <f>F7+0.5</f>
        <v>2.5</v>
      </c>
      <c r="H7" s="54">
        <f>G7+0.6</f>
        <v>3.1</v>
      </c>
      <c r="I7" s="345"/>
      <c r="J7" s="65"/>
      <c r="K7" s="65"/>
      <c r="L7" s="65"/>
      <c r="M7" s="65"/>
      <c r="N7" s="65"/>
      <c r="O7" s="65"/>
      <c r="P7" s="65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spans="1:257" s="44" customFormat="1" ht="20.100000000000001" customHeight="1">
      <c r="A8" s="54" t="s">
        <v>154</v>
      </c>
      <c r="B8" s="55">
        <f t="shared" ref="B8:B10" si="0">C8-4</f>
        <v>84</v>
      </c>
      <c r="C8" s="55">
        <f t="shared" ref="C8:C10" si="1">D8-4</f>
        <v>88</v>
      </c>
      <c r="D8" s="55">
        <v>92</v>
      </c>
      <c r="E8" s="55">
        <f t="shared" ref="E8:E10" si="2">D8+4</f>
        <v>96</v>
      </c>
      <c r="F8" s="55">
        <f>E8+4</f>
        <v>100</v>
      </c>
      <c r="G8" s="55">
        <f t="shared" ref="G8:G10" si="3">F8+6</f>
        <v>106</v>
      </c>
      <c r="H8" s="54">
        <f>G8+6</f>
        <v>112</v>
      </c>
      <c r="I8" s="345"/>
      <c r="J8" s="65"/>
      <c r="K8" s="65"/>
      <c r="L8" s="65"/>
      <c r="M8" s="65"/>
      <c r="N8" s="65"/>
      <c r="O8" s="65"/>
      <c r="P8" s="65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spans="1:257" s="44" customFormat="1" ht="20.100000000000001" customHeight="1">
      <c r="A9" s="54" t="s">
        <v>155</v>
      </c>
      <c r="B9" s="55">
        <f t="shared" si="0"/>
        <v>78</v>
      </c>
      <c r="C9" s="55">
        <f t="shared" si="1"/>
        <v>82</v>
      </c>
      <c r="D9" s="55">
        <v>86</v>
      </c>
      <c r="E9" s="55">
        <f t="shared" si="2"/>
        <v>90</v>
      </c>
      <c r="F9" s="55">
        <f>E9+5</f>
        <v>95</v>
      </c>
      <c r="G9" s="55">
        <f t="shared" si="3"/>
        <v>101</v>
      </c>
      <c r="H9" s="54">
        <f>G9+7</f>
        <v>108</v>
      </c>
      <c r="I9" s="345"/>
      <c r="J9" s="65"/>
      <c r="K9" s="65"/>
      <c r="L9" s="65"/>
      <c r="M9" s="65"/>
      <c r="N9" s="65"/>
      <c r="O9" s="65"/>
      <c r="P9" s="65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spans="1:257" s="44" customFormat="1" ht="20.100000000000001" customHeight="1">
      <c r="A10" s="54" t="s">
        <v>156</v>
      </c>
      <c r="B10" s="55">
        <f t="shared" si="0"/>
        <v>86</v>
      </c>
      <c r="C10" s="55">
        <f t="shared" si="1"/>
        <v>90</v>
      </c>
      <c r="D10" s="55">
        <v>94</v>
      </c>
      <c r="E10" s="55">
        <f t="shared" si="2"/>
        <v>98</v>
      </c>
      <c r="F10" s="55">
        <f>E10+5</f>
        <v>103</v>
      </c>
      <c r="G10" s="55">
        <f t="shared" si="3"/>
        <v>109</v>
      </c>
      <c r="H10" s="54">
        <f>G10+7</f>
        <v>116</v>
      </c>
      <c r="I10" s="345"/>
      <c r="J10" s="65"/>
      <c r="K10" s="65"/>
      <c r="L10" s="65"/>
      <c r="M10" s="65"/>
      <c r="N10" s="65"/>
      <c r="O10" s="65"/>
      <c r="P10" s="65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spans="1:257" s="44" customFormat="1" ht="20.100000000000001" customHeight="1">
      <c r="A11" s="54" t="s">
        <v>157</v>
      </c>
      <c r="B11" s="55">
        <f>C11-1</f>
        <v>35.5</v>
      </c>
      <c r="C11" s="55">
        <f>D11-1</f>
        <v>36.5</v>
      </c>
      <c r="D11" s="55">
        <v>37.5</v>
      </c>
      <c r="E11" s="55">
        <f>D11+1</f>
        <v>38.5</v>
      </c>
      <c r="F11" s="55">
        <f>E11+1</f>
        <v>39.5</v>
      </c>
      <c r="G11" s="55">
        <f>F11+1.2</f>
        <v>40.700000000000003</v>
      </c>
      <c r="H11" s="54">
        <f>G11+1.4</f>
        <v>42.1</v>
      </c>
      <c r="I11" s="345"/>
      <c r="J11" s="66"/>
      <c r="K11" s="65"/>
      <c r="L11" s="65"/>
      <c r="M11" s="65"/>
      <c r="N11" s="66"/>
      <c r="O11" s="65"/>
      <c r="P11" s="65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spans="1:257" s="44" customFormat="1" ht="20.100000000000001" customHeight="1">
      <c r="A12" s="54" t="s">
        <v>158</v>
      </c>
      <c r="B12" s="55">
        <f>C12-0.5</f>
        <v>17</v>
      </c>
      <c r="C12" s="55">
        <f>D12-0.5</f>
        <v>17.5</v>
      </c>
      <c r="D12" s="55">
        <v>18</v>
      </c>
      <c r="E12" s="55">
        <f t="shared" ref="E12:H12" si="4">D12+0.5</f>
        <v>18.5</v>
      </c>
      <c r="F12" s="55">
        <f t="shared" si="4"/>
        <v>19</v>
      </c>
      <c r="G12" s="55">
        <f t="shared" si="4"/>
        <v>19.5</v>
      </c>
      <c r="H12" s="54">
        <f t="shared" si="4"/>
        <v>20</v>
      </c>
      <c r="I12" s="345"/>
      <c r="J12" s="65"/>
      <c r="K12" s="65"/>
      <c r="L12" s="65"/>
      <c r="M12" s="65"/>
      <c r="N12" s="65"/>
      <c r="O12" s="65"/>
      <c r="P12" s="65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spans="1:257" s="44" customFormat="1" ht="20.100000000000001" customHeight="1">
      <c r="A13" s="54" t="s">
        <v>159</v>
      </c>
      <c r="B13" s="55">
        <f>C13-1</f>
        <v>-2</v>
      </c>
      <c r="C13" s="55">
        <f>D13-1</f>
        <v>-1</v>
      </c>
      <c r="D13" s="55"/>
      <c r="E13" s="55">
        <f>D13+1</f>
        <v>1</v>
      </c>
      <c r="F13" s="55">
        <f>E13+1</f>
        <v>2</v>
      </c>
      <c r="G13" s="55">
        <f>F13+1.1</f>
        <v>3.1</v>
      </c>
      <c r="H13" s="54">
        <f>G13+1.2</f>
        <v>4.3</v>
      </c>
      <c r="I13" s="345"/>
      <c r="J13" s="66"/>
      <c r="K13" s="66"/>
      <c r="L13" s="66"/>
      <c r="M13" s="66"/>
      <c r="N13" s="66"/>
      <c r="O13" s="65"/>
      <c r="P13" s="65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spans="1:257" s="44" customFormat="1" ht="20.100000000000001" customHeight="1">
      <c r="A14" s="54" t="s">
        <v>160</v>
      </c>
      <c r="B14" s="54">
        <f>C14-0.8</f>
        <v>15.399999999999999</v>
      </c>
      <c r="C14" s="54">
        <f>D14-0.8</f>
        <v>16.2</v>
      </c>
      <c r="D14" s="54">
        <v>17</v>
      </c>
      <c r="E14" s="54">
        <f>D14+0.8</f>
        <v>17.8</v>
      </c>
      <c r="F14" s="54">
        <f>E14+0.8</f>
        <v>18.600000000000001</v>
      </c>
      <c r="G14" s="54">
        <f>F14+1.1</f>
        <v>19.700000000000003</v>
      </c>
      <c r="H14" s="54">
        <f>G14+1.3</f>
        <v>21.000000000000004</v>
      </c>
      <c r="I14" s="345"/>
      <c r="J14" s="65"/>
      <c r="K14" s="65"/>
      <c r="L14" s="65"/>
      <c r="M14" s="65"/>
      <c r="N14" s="65"/>
      <c r="O14" s="65"/>
      <c r="P14" s="65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spans="1:257" s="44" customFormat="1" ht="20.100000000000001" customHeight="1">
      <c r="A15" s="54" t="s">
        <v>161</v>
      </c>
      <c r="B15" s="57">
        <f>C15-0.7</f>
        <v>14.100000000000001</v>
      </c>
      <c r="C15" s="57">
        <f>D15-0.7</f>
        <v>14.8</v>
      </c>
      <c r="D15" s="57">
        <v>15.5</v>
      </c>
      <c r="E15" s="57">
        <f>D15+0.7</f>
        <v>16.2</v>
      </c>
      <c r="F15" s="57">
        <f>E15+0.7</f>
        <v>16.899999999999999</v>
      </c>
      <c r="G15" s="57">
        <f>F15+0.95</f>
        <v>17.849999999999998</v>
      </c>
      <c r="H15" s="54">
        <f>G15+0.95</f>
        <v>18.799999999999997</v>
      </c>
      <c r="I15" s="345"/>
      <c r="J15" s="65"/>
      <c r="K15" s="65"/>
      <c r="L15" s="65"/>
      <c r="M15" s="65"/>
      <c r="N15" s="65"/>
      <c r="O15" s="65"/>
      <c r="P15" s="65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spans="1:257" s="44" customFormat="1" ht="20.100000000000001" customHeight="1">
      <c r="A16" s="54" t="s">
        <v>162</v>
      </c>
      <c r="B16" s="58">
        <f>C16</f>
        <v>2</v>
      </c>
      <c r="C16" s="58">
        <f>D16</f>
        <v>2</v>
      </c>
      <c r="D16" s="58">
        <v>2</v>
      </c>
      <c r="E16" s="58">
        <f t="shared" ref="E16:H16" si="5">D16</f>
        <v>2</v>
      </c>
      <c r="F16" s="58">
        <f t="shared" si="5"/>
        <v>2</v>
      </c>
      <c r="G16" s="58">
        <f t="shared" si="5"/>
        <v>2</v>
      </c>
      <c r="H16" s="54">
        <f t="shared" si="5"/>
        <v>2</v>
      </c>
      <c r="I16" s="345"/>
      <c r="J16" s="65"/>
      <c r="K16" s="65"/>
      <c r="L16" s="65"/>
      <c r="M16" s="65"/>
      <c r="N16" s="65"/>
      <c r="O16" s="65"/>
      <c r="P16" s="65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spans="1:257" s="44" customFormat="1" ht="16.5">
      <c r="A17" s="54"/>
      <c r="B17" s="54"/>
      <c r="C17" s="54"/>
      <c r="D17" s="52"/>
      <c r="E17" s="54"/>
      <c r="F17" s="54"/>
      <c r="G17" s="54"/>
      <c r="H17" s="54"/>
      <c r="I17" s="345"/>
      <c r="J17" s="65"/>
      <c r="K17" s="65"/>
      <c r="L17" s="65"/>
      <c r="M17" s="65"/>
      <c r="N17" s="65"/>
      <c r="O17" s="65"/>
      <c r="P17" s="65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spans="1:257" s="44" customFormat="1" ht="16.5">
      <c r="A18" s="54"/>
      <c r="B18" s="54"/>
      <c r="C18" s="54"/>
      <c r="D18" s="52"/>
      <c r="E18" s="54"/>
      <c r="F18" s="54"/>
      <c r="G18" s="54"/>
      <c r="H18" s="54"/>
      <c r="I18" s="345"/>
      <c r="J18" s="65"/>
      <c r="K18" s="65"/>
      <c r="L18" s="65"/>
      <c r="M18" s="65"/>
      <c r="N18" s="65"/>
      <c r="O18" s="65"/>
      <c r="P18" s="65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spans="1:257" s="44" customFormat="1" ht="16.5">
      <c r="A19" s="54"/>
      <c r="B19" s="54"/>
      <c r="C19" s="54"/>
      <c r="D19" s="52"/>
      <c r="E19" s="54"/>
      <c r="F19" s="54"/>
      <c r="G19" s="54"/>
      <c r="H19" s="54"/>
      <c r="J19" s="65"/>
      <c r="K19" s="65"/>
      <c r="L19" s="65"/>
      <c r="M19" s="65"/>
      <c r="N19" s="65"/>
      <c r="O19" s="65"/>
      <c r="P19" s="65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1" spans="1:257">
      <c r="J21" s="67" t="s">
        <v>163</v>
      </c>
      <c r="K21" s="68">
        <v>45084</v>
      </c>
      <c r="L21" s="67" t="s">
        <v>164</v>
      </c>
      <c r="M21" s="67" t="s">
        <v>133</v>
      </c>
      <c r="N21" s="67" t="s">
        <v>165</v>
      </c>
      <c r="O21" s="44" t="s">
        <v>136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8"/>
  </mergeCells>
  <phoneticPr fontId="54" type="noConversion"/>
  <pageMargins left="0.55069444444444404" right="0.118055555555556" top="0.31458333333333299" bottom="0.156944444444444" header="0.35416666666666702" footer="0.118055555555556"/>
  <pageSetup paperSize="9" scale="8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A4" sqref="A4:N6"/>
    </sheetView>
  </sheetViews>
  <sheetFormatPr defaultColWidth="9" defaultRowHeight="13.5"/>
  <cols>
    <col min="1" max="1" width="7" style="1" customWidth="1"/>
    <col min="2" max="2" width="15.125" style="1" customWidth="1"/>
    <col min="3" max="3" width="14.25" style="1" customWidth="1"/>
    <col min="4" max="4" width="12.875" style="1" customWidth="1"/>
    <col min="5" max="5" width="26" style="1" customWidth="1"/>
    <col min="6" max="6" width="11.375" style="1" customWidth="1"/>
    <col min="7" max="7" width="8" style="1" customWidth="1"/>
    <col min="8" max="8" width="11.625" style="1" customWidth="1"/>
    <col min="9" max="15" width="7.5" style="1" customWidth="1"/>
    <col min="16" max="16384" width="9" style="1"/>
  </cols>
  <sheetData>
    <row r="1" spans="1:15" ht="28.5" customHeight="1">
      <c r="A1" s="382" t="s">
        <v>228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</row>
    <row r="2" spans="1:15" s="2" customFormat="1" ht="18" customHeight="1">
      <c r="A2" s="391" t="s">
        <v>229</v>
      </c>
      <c r="B2" s="392" t="s">
        <v>230</v>
      </c>
      <c r="C2" s="392" t="s">
        <v>231</v>
      </c>
      <c r="D2" s="392" t="s">
        <v>232</v>
      </c>
      <c r="E2" s="392" t="s">
        <v>233</v>
      </c>
      <c r="F2" s="392" t="s">
        <v>234</v>
      </c>
      <c r="G2" s="392" t="s">
        <v>235</v>
      </c>
      <c r="H2" s="392" t="s">
        <v>236</v>
      </c>
      <c r="I2" s="4" t="s">
        <v>237</v>
      </c>
      <c r="J2" s="4" t="s">
        <v>238</v>
      </c>
      <c r="K2" s="4" t="s">
        <v>239</v>
      </c>
      <c r="L2" s="4" t="s">
        <v>240</v>
      </c>
      <c r="M2" s="4" t="s">
        <v>241</v>
      </c>
      <c r="N2" s="392" t="s">
        <v>242</v>
      </c>
      <c r="O2" s="392" t="s">
        <v>243</v>
      </c>
    </row>
    <row r="3" spans="1:15" s="2" customFormat="1" ht="18" customHeight="1">
      <c r="A3" s="391"/>
      <c r="B3" s="393"/>
      <c r="C3" s="393"/>
      <c r="D3" s="393"/>
      <c r="E3" s="393"/>
      <c r="F3" s="393"/>
      <c r="G3" s="393"/>
      <c r="H3" s="393"/>
      <c r="I3" s="4" t="s">
        <v>174</v>
      </c>
      <c r="J3" s="4" t="s">
        <v>174</v>
      </c>
      <c r="K3" s="4" t="s">
        <v>174</v>
      </c>
      <c r="L3" s="4" t="s">
        <v>174</v>
      </c>
      <c r="M3" s="4" t="s">
        <v>174</v>
      </c>
      <c r="N3" s="393"/>
      <c r="O3" s="393"/>
    </row>
    <row r="4" spans="1:15" s="3" customFormat="1" ht="30.95" customHeight="1">
      <c r="A4" s="22">
        <v>1</v>
      </c>
      <c r="B4" s="15">
        <v>230516531</v>
      </c>
      <c r="C4" s="16" t="s">
        <v>244</v>
      </c>
      <c r="D4" s="39" t="s">
        <v>116</v>
      </c>
      <c r="E4" s="16" t="s">
        <v>245</v>
      </c>
      <c r="F4" s="16" t="s">
        <v>246</v>
      </c>
      <c r="G4" s="22" t="s">
        <v>66</v>
      </c>
      <c r="H4" s="22" t="s">
        <v>66</v>
      </c>
      <c r="I4" s="22">
        <v>1</v>
      </c>
      <c r="J4" s="22">
        <v>0</v>
      </c>
      <c r="K4" s="22">
        <v>1</v>
      </c>
      <c r="L4" s="22">
        <v>0</v>
      </c>
      <c r="M4" s="22">
        <v>0</v>
      </c>
      <c r="N4" s="22">
        <f>SUM(I4:M4)</f>
        <v>2</v>
      </c>
      <c r="O4" s="22"/>
    </row>
    <row r="5" spans="1:15" s="3" customFormat="1" ht="30.95" customHeight="1">
      <c r="A5" s="22">
        <v>2</v>
      </c>
      <c r="B5" s="16">
        <v>230518533</v>
      </c>
      <c r="C5" s="16" t="s">
        <v>244</v>
      </c>
      <c r="D5" s="39" t="s">
        <v>116</v>
      </c>
      <c r="E5" s="16" t="s">
        <v>245</v>
      </c>
      <c r="F5" s="16" t="s">
        <v>246</v>
      </c>
      <c r="G5" s="22" t="s">
        <v>66</v>
      </c>
      <c r="H5" s="22" t="s">
        <v>66</v>
      </c>
      <c r="I5" s="22">
        <v>2</v>
      </c>
      <c r="J5" s="22">
        <v>1</v>
      </c>
      <c r="K5" s="22">
        <v>1</v>
      </c>
      <c r="L5" s="22">
        <v>1</v>
      </c>
      <c r="M5" s="22">
        <v>1</v>
      </c>
      <c r="N5" s="22">
        <f>SUM(I5:M5)</f>
        <v>6</v>
      </c>
      <c r="O5" s="22"/>
    </row>
    <row r="6" spans="1:15" ht="30.95" customHeight="1">
      <c r="A6" s="22">
        <v>3</v>
      </c>
      <c r="B6" s="15">
        <v>230516532</v>
      </c>
      <c r="C6" s="16" t="s">
        <v>244</v>
      </c>
      <c r="D6" s="39" t="s">
        <v>116</v>
      </c>
      <c r="E6" s="16" t="s">
        <v>245</v>
      </c>
      <c r="F6" s="16" t="s">
        <v>246</v>
      </c>
      <c r="G6" s="22" t="s">
        <v>66</v>
      </c>
      <c r="H6" s="22" t="s">
        <v>66</v>
      </c>
      <c r="I6" s="22">
        <v>1</v>
      </c>
      <c r="J6" s="22">
        <v>0</v>
      </c>
      <c r="K6" s="22">
        <v>1</v>
      </c>
      <c r="L6" s="22">
        <v>1</v>
      </c>
      <c r="M6" s="22">
        <v>0</v>
      </c>
      <c r="N6" s="22">
        <f>SUM(I6:M6)</f>
        <v>3</v>
      </c>
      <c r="O6" s="11"/>
    </row>
    <row r="7" spans="1:15" ht="30.95" customHeight="1">
      <c r="A7" s="22"/>
      <c r="B7" s="15"/>
      <c r="C7" s="16"/>
      <c r="D7" s="39"/>
      <c r="E7" s="16"/>
      <c r="F7" s="16"/>
      <c r="G7" s="22"/>
      <c r="H7" s="22"/>
      <c r="I7" s="22"/>
      <c r="J7" s="22"/>
      <c r="K7" s="22"/>
      <c r="L7" s="22"/>
      <c r="M7" s="22"/>
      <c r="N7" s="22"/>
      <c r="O7" s="11"/>
    </row>
    <row r="8" spans="1:15" ht="30.95" customHeight="1">
      <c r="A8" s="22"/>
      <c r="B8" s="15"/>
      <c r="C8" s="16"/>
      <c r="D8" s="39"/>
      <c r="E8" s="16"/>
      <c r="F8" s="16"/>
      <c r="G8" s="22"/>
      <c r="H8" s="22"/>
      <c r="I8" s="22"/>
      <c r="J8" s="22"/>
      <c r="K8" s="22"/>
      <c r="L8" s="22"/>
      <c r="M8" s="22"/>
      <c r="N8" s="22"/>
      <c r="O8" s="11"/>
    </row>
    <row r="9" spans="1:15" ht="24.95" customHeight="1">
      <c r="A9" s="22"/>
      <c r="B9" s="22"/>
      <c r="C9" s="11"/>
      <c r="D9" s="11"/>
      <c r="E9" s="22"/>
      <c r="F9" s="22"/>
      <c r="G9" s="6"/>
      <c r="H9" s="6"/>
      <c r="I9" s="22"/>
      <c r="J9" s="22"/>
      <c r="K9" s="22"/>
      <c r="L9" s="22"/>
      <c r="M9" s="22"/>
      <c r="N9" s="22"/>
      <c r="O9" s="11"/>
    </row>
    <row r="10" spans="1:15" ht="24.95" customHeight="1">
      <c r="A10" s="22"/>
      <c r="B10" s="22"/>
      <c r="C10" s="21"/>
      <c r="D10" s="22"/>
      <c r="E10" s="22"/>
      <c r="F10" s="22"/>
      <c r="G10" s="6"/>
      <c r="H10" s="6"/>
      <c r="I10" s="22"/>
      <c r="J10" s="22"/>
      <c r="K10" s="22"/>
      <c r="L10" s="22"/>
      <c r="M10" s="22"/>
      <c r="N10" s="22"/>
      <c r="O10" s="11"/>
    </row>
    <row r="11" spans="1:15" ht="24.95" customHeight="1">
      <c r="A11" s="11"/>
      <c r="B11" s="22"/>
      <c r="C11" s="4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3" customFormat="1" ht="29.25" customHeight="1">
      <c r="A12" s="383" t="s">
        <v>247</v>
      </c>
      <c r="B12" s="384"/>
      <c r="C12" s="384"/>
      <c r="D12" s="385"/>
      <c r="E12" s="386"/>
      <c r="F12" s="387"/>
      <c r="G12" s="387"/>
      <c r="H12" s="387"/>
      <c r="I12" s="388"/>
      <c r="J12" s="383" t="s">
        <v>248</v>
      </c>
      <c r="K12" s="384"/>
      <c r="L12" s="384"/>
      <c r="M12" s="385"/>
      <c r="N12" s="12"/>
      <c r="O12" s="14"/>
    </row>
    <row r="13" spans="1:15" ht="72.95" customHeight="1">
      <c r="A13" s="389" t="s">
        <v>249</v>
      </c>
      <c r="B13" s="390"/>
      <c r="C13" s="390"/>
      <c r="D13" s="390"/>
      <c r="E13" s="390"/>
      <c r="F13" s="390"/>
      <c r="G13" s="390"/>
      <c r="H13" s="390"/>
      <c r="I13" s="390"/>
      <c r="J13" s="390"/>
      <c r="K13" s="390"/>
      <c r="L13" s="390"/>
      <c r="M13" s="390"/>
      <c r="N13" s="390"/>
      <c r="O13" s="39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4" type="noConversion"/>
  <dataValidations count="1">
    <dataValidation type="list" allowBlank="1" showInputMessage="1" showErrorMessage="1" sqref="O1 O3 O4 O9 O10 O5:O8 O11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2023-06-10T02:12:12Z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71071227248C486E8C0A1AE72362B7B0_13</vt:lpwstr>
  </property>
  <property fmtid="{D5CDD505-2E9C-101B-9397-08002B2CF9AE}" pid="4" name="KSOReadingLayout">
    <vt:bool>true</vt:bool>
  </property>
</Properties>
</file>