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源莱美23FW\QAMMAL94144\6-10尾期\"/>
    </mc:Choice>
  </mc:AlternateContent>
  <xr:revisionPtr revIDLastSave="0" documentId="13_ncr:1_{DCD46044-0818-4773-9ACA-71D27F2971DD}" xr6:coauthVersionLast="47" xr6:coauthVersionMax="47" xr10:uidLastSave="{00000000-0000-0000-0000-000000000000}"/>
  <bookViews>
    <workbookView xWindow="-120" yWindow="-120" windowWidth="20730" windowHeight="11160" tabRatio="830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H9" i="12" l="1"/>
  <c r="H8" i="12"/>
  <c r="H7" i="12"/>
  <c r="H6" i="12"/>
  <c r="H5" i="12"/>
  <c r="H4" i="12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G9" i="15"/>
  <c r="F9" i="15"/>
  <c r="E9" i="15"/>
  <c r="D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  <c r="D14" i="14"/>
  <c r="E14" i="14"/>
  <c r="F14" i="14"/>
  <c r="G14" i="14"/>
  <c r="B14" i="14"/>
  <c r="D13" i="14"/>
  <c r="E13" i="14"/>
  <c r="F13" i="14"/>
  <c r="G13" i="14"/>
  <c r="B13" i="14"/>
  <c r="D12" i="14"/>
  <c r="E12" i="14"/>
  <c r="F12" i="14"/>
  <c r="G12" i="14"/>
  <c r="B12" i="14"/>
  <c r="D11" i="14"/>
  <c r="E11" i="14"/>
  <c r="F11" i="14"/>
  <c r="G11" i="14"/>
  <c r="B11" i="14"/>
  <c r="G10" i="14"/>
  <c r="F10" i="14"/>
  <c r="E10" i="14"/>
  <c r="D10" i="14"/>
  <c r="B10" i="14"/>
  <c r="D9" i="14"/>
  <c r="E9" i="14"/>
  <c r="F9" i="14"/>
  <c r="G9" i="14"/>
  <c r="B9" i="14"/>
  <c r="D8" i="14"/>
  <c r="E8" i="14"/>
  <c r="F8" i="14"/>
  <c r="G8" i="14"/>
  <c r="B8" i="14"/>
  <c r="D7" i="14"/>
  <c r="E7" i="14"/>
  <c r="F7" i="14"/>
  <c r="G7" i="14"/>
  <c r="B7" i="14"/>
  <c r="D6" i="14"/>
  <c r="E6" i="14"/>
  <c r="F6" i="14"/>
  <c r="G6" i="14"/>
  <c r="B6" i="14"/>
</calcChain>
</file>

<file path=xl/sharedStrings.xml><?xml version="1.0" encoding="utf-8"?>
<sst xmlns="http://schemas.openxmlformats.org/spreadsheetml/2006/main" count="869" uniqueCount="342">
  <si>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</si>
  <si>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</si>
  <si>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</si>
  <si>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</si>
  <si>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</si>
  <si>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</si>
  <si>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</si>
  <si>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</si>
  <si>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</si>
  <si>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</si>
  <si>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</si>
  <si>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</si>
  <si>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</si>
  <si>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</si>
  <si>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</si>
  <si>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</si>
  <si>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</si>
  <si>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</si>
  <si>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</si>
  <si>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</si>
  <si>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</si>
  <si>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</si>
  <si>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</si>
  <si>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</si>
  <si>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</si>
  <si>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</si>
  <si>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</si>
  <si>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</si>
  <si>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</si>
  <si>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</si>
  <si>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</si>
  <si>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</si>
  <si>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</si>
  <si>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</si>
  <si>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</si>
  <si>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</si>
  <si>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</si>
  <si>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</si>
  <si>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</si>
  <si>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</si>
  <si>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</si>
  <si>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</si>
  <si>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</si>
  <si>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</si>
  <si>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</si>
  <si>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</si>
  <si>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</si>
  <si>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</si>
  <si>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</si>
  <si>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</si>
  <si>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</si>
  <si>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</si>
  <si>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</si>
  <si>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探路者</t>
  </si>
  <si>
    <t>生产工厂</t>
  </si>
  <si>
    <t>佛山源莱美公司</t>
  </si>
  <si>
    <t>订单基础信息</t>
  </si>
  <si>
    <t>生产•出货进度</t>
  </si>
  <si>
    <t>指示•确认资料</t>
  </si>
  <si>
    <t>款号</t>
  </si>
  <si>
    <t>QAMMAL94144</t>
  </si>
  <si>
    <t>合同交期</t>
  </si>
  <si>
    <t>产前确认样</t>
  </si>
  <si>
    <t>有</t>
  </si>
  <si>
    <t>无</t>
  </si>
  <si>
    <t>品名</t>
  </si>
  <si>
    <t>儿童卫裤</t>
  </si>
  <si>
    <t>上线日</t>
  </si>
  <si>
    <t>2023/5月28日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</si>
  <si>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</si>
  <si>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</si>
  <si>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</si>
  <si>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</si>
  <si>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</si>
  <si>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</si>
  <si>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</si>
  <si>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</si>
  <si>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</si>
  <si>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</si>
  <si>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</si>
  <si>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</si>
  <si>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</si>
  <si>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</si>
  <si>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</si>
  <si>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</si>
  <si>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</si>
  <si>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</si>
  <si>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</si>
  <si>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</si>
  <si>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</si>
  <si>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</si>
  <si>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</si>
  <si>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</si>
  <si>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</si>
  <si>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</si>
  <si>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</si>
  <si>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</si>
  <si>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</si>
  <si>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</si>
  <si>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</si>
  <si>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</si>
  <si>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</si>
  <si>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</si>
  <si>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</si>
  <si>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</si>
  <si>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</si>
  <si>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藏蓝</t>
  </si>
  <si>
    <t>灰色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</si>
  <si>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</si>
  <si>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</si>
  <si>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</si>
  <si>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</si>
  <si>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</si>
  <si>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</si>
  <si>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1线头</t>
  </si>
  <si>
    <t>2脏污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</si>
  <si>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</si>
  <si>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</si>
  <si>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</si>
  <si>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</si>
  <si>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</si>
  <si>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</si>
  <si>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</si>
  <si>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</si>
  <si>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</si>
  <si>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</si>
  <si>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</si>
  <si>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</si>
  <si>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邵文华</t>
  </si>
  <si>
    <t>【整改结果】</t>
  </si>
  <si>
    <t>复核时间</t>
  </si>
  <si>
    <t>QC规格测量表</t>
  </si>
  <si>
    <t>佛山源莱美</t>
  </si>
  <si>
    <t>部位名称</t>
  </si>
  <si>
    <t>指示规格  FINAL SPEC</t>
  </si>
  <si>
    <t>样品规格  SAMPLE SPEC</t>
  </si>
  <si>
    <t>120/53</t>
  </si>
  <si>
    <t>130/56</t>
  </si>
  <si>
    <t>140/55</t>
  </si>
  <si>
    <t>150/61</t>
  </si>
  <si>
    <t>160/66A</t>
  </si>
  <si>
    <t>165/68A</t>
  </si>
  <si>
    <t>灰</t>
  </si>
  <si>
    <t>灰/蓝</t>
  </si>
  <si>
    <t>蓝</t>
  </si>
  <si>
    <t>裤长</t>
  </si>
  <si>
    <t>OK、-1</t>
  </si>
  <si>
    <t>腰围</t>
  </si>
  <si>
    <t>+2、+2</t>
  </si>
  <si>
    <t>臀围</t>
  </si>
  <si>
    <t xml:space="preserve"> +2、+2</t>
  </si>
  <si>
    <t>膝围</t>
  </si>
  <si>
    <t>+1、 +1</t>
  </si>
  <si>
    <t>脚围</t>
  </si>
  <si>
    <t>+0.3 、+0.3</t>
  </si>
  <si>
    <t>前浪</t>
  </si>
  <si>
    <t>OK、 -0.5</t>
  </si>
  <si>
    <t>后浪</t>
  </si>
  <si>
    <t>OK、-0.5</t>
  </si>
  <si>
    <t>腿围</t>
  </si>
  <si>
    <t>-1/+1</t>
  </si>
  <si>
    <t xml:space="preserve">     初期请洗测2-3件，有问题的另加测量数量。</t>
  </si>
  <si>
    <t>验货时间：5月30日</t>
  </si>
  <si>
    <t>跟单QC:颜文刚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</si>
  <si>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</si>
  <si>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</si>
  <si>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</si>
  <si>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</si>
  <si>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</si>
  <si>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</si>
  <si>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</si>
  <si>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</si>
  <si>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</si>
  <si>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</si>
  <si>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</si>
  <si>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</si>
  <si>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</si>
  <si>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</si>
  <si>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裤外侧长</t>
  </si>
  <si>
    <r>
      <rPr>
        <sz val="14"/>
        <rFont val="黑体"/>
        <family val="3"/>
        <charset val="134"/>
      </rPr>
      <t>全松紧腰围</t>
    </r>
    <r>
      <rPr>
        <sz val="14"/>
        <rFont val="Arial"/>
        <family val="2"/>
      </rPr>
      <t xml:space="preserve"> </t>
    </r>
    <r>
      <rPr>
        <sz val="14"/>
        <rFont val="黑体"/>
        <family val="3"/>
        <charset val="134"/>
      </rPr>
      <t>平量</t>
    </r>
  </si>
  <si>
    <r>
      <rPr>
        <sz val="14"/>
        <rFont val="黑体"/>
        <family val="3"/>
        <charset val="134"/>
      </rPr>
      <t>全松紧腰围</t>
    </r>
    <r>
      <rPr>
        <sz val="14"/>
        <rFont val="Arial"/>
        <family val="2"/>
      </rPr>
      <t xml:space="preserve"> </t>
    </r>
    <r>
      <rPr>
        <sz val="14"/>
        <rFont val="黑体"/>
        <family val="3"/>
        <charset val="134"/>
      </rPr>
      <t>拉量</t>
    </r>
  </si>
  <si>
    <r>
      <rPr>
        <sz val="14"/>
        <rFont val="仿宋_GB2312"/>
        <charset val="134"/>
      </rPr>
      <t>腿围</t>
    </r>
    <r>
      <rPr>
        <sz val="14"/>
        <rFont val="Arial"/>
        <family val="2"/>
      </rPr>
      <t>/2</t>
    </r>
  </si>
  <si>
    <r>
      <rPr>
        <sz val="14"/>
        <rFont val="仿宋_GB2312"/>
        <charset val="134"/>
      </rPr>
      <t>膝围</t>
    </r>
    <r>
      <rPr>
        <sz val="14"/>
        <rFont val="Arial"/>
        <family val="2"/>
      </rPr>
      <t>/2</t>
    </r>
  </si>
  <si>
    <r>
      <rPr>
        <sz val="14"/>
        <rFont val="仿宋_GB2312"/>
        <charset val="134"/>
      </rPr>
      <t>脚口</t>
    </r>
    <r>
      <rPr>
        <sz val="14"/>
        <rFont val="Arial"/>
        <family val="2"/>
      </rPr>
      <t>/2</t>
    </r>
  </si>
  <si>
    <t>前裆长</t>
  </si>
  <si>
    <t>后裆长</t>
  </si>
  <si>
    <t>螺纹高</t>
  </si>
  <si>
    <t>8CM</t>
  </si>
  <si>
    <t>验货时间：</t>
  </si>
  <si>
    <t>跟单QC:</t>
  </si>
  <si>
    <t>QC出货报告书</t>
  </si>
  <si>
    <t>期货</t>
  </si>
  <si>
    <t>产品名称</t>
  </si>
  <si>
    <t>儿童打底裤</t>
  </si>
  <si>
    <t>佛山源莱美服饰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</si>
  <si>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</si>
  <si>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</si>
  <si>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</si>
  <si>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</si>
  <si>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</si>
  <si>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</si>
  <si>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</si>
  <si>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</si>
  <si>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</si>
  <si>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</si>
  <si>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</si>
  <si>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</si>
  <si>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</si>
  <si>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</si>
  <si>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</si>
  <si>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r>
      <rPr>
        <b/>
        <sz val="10"/>
        <rFont val="宋体"/>
        <family val="3"/>
        <charset val="134"/>
      </rPr>
      <t>抽检</t>
    </r>
    <r>
      <rPr>
        <b/>
        <sz val="10"/>
        <rFont val="Arial"/>
        <family val="2"/>
      </rPr>
      <t>√</t>
    </r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</si>
  <si>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</si>
  <si>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</si>
  <si>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</si>
  <si>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</si>
  <si>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</si>
  <si>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</si>
  <si>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</si>
  <si>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</si>
  <si>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</si>
  <si>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</si>
  <si>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</si>
  <si>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</si>
  <si>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</si>
  <si>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</si>
  <si>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</si>
  <si>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</si>
  <si>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</si>
  <si>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</si>
  <si>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</si>
  <si>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</si>
  <si>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</si>
  <si>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</si>
  <si>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</si>
  <si>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</si>
  <si>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</si>
  <si>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</si>
  <si>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</si>
  <si>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</si>
  <si>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</si>
  <si>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佛山光大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</si>
  <si>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</si>
  <si>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</si>
  <si>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</si>
  <si>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</si>
  <si>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</si>
  <si>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</si>
  <si>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</si>
  <si>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</si>
  <si>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</si>
  <si>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</si>
  <si>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</si>
  <si>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</si>
  <si>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</si>
  <si>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</si>
  <si>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</si>
  <si>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</si>
  <si>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</si>
  <si>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TL230327-009</t>
  </si>
  <si>
    <t>空气层拉毛</t>
  </si>
  <si>
    <t>源莱美</t>
  </si>
  <si>
    <t>YES</t>
  </si>
  <si>
    <t>TL230327-010</t>
  </si>
  <si>
    <t>深花灰</t>
  </si>
  <si>
    <t>TL230426-024H</t>
  </si>
  <si>
    <t>空气层6号</t>
  </si>
  <si>
    <t>QAUUAL94142</t>
  </si>
  <si>
    <t>TL230426-025H</t>
  </si>
  <si>
    <t>风铃紫</t>
  </si>
  <si>
    <t>制表时间：2022年10月10日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</si>
  <si>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</si>
  <si>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</si>
  <si>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</si>
  <si>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</si>
  <si>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</si>
  <si>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</si>
  <si>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</si>
  <si>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</si>
  <si>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</si>
  <si>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</si>
  <si>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益悦泰</t>
  </si>
  <si>
    <t>制表时间：2023年2月12日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</si>
  <si>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</si>
  <si>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</si>
  <si>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75*40CM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</si>
  <si>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</si>
  <si>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</si>
  <si>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</si>
  <si>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</si>
  <si>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</si>
  <si>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</si>
  <si>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</si>
  <si>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</si>
  <si>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</si>
  <si>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</si>
  <si>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</si>
  <si>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</si>
  <si>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</si>
  <si>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</si>
  <si>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</si>
  <si>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</si>
  <si>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</si>
  <si>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</si>
  <si>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</si>
  <si>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</si>
  <si>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</si>
  <si>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</si>
  <si>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</si>
  <si>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</si>
  <si>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</si>
  <si>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</si>
  <si>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</si>
  <si>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</si>
  <si>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</si>
  <si>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</si>
  <si>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</si>
  <si>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</si>
  <si>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</si>
  <si>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</si>
  <si>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</si>
  <si>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左膝和脚口</t>
  </si>
  <si>
    <t>胶印</t>
  </si>
  <si>
    <t>待确认</t>
  </si>
  <si>
    <t>前胸正中</t>
  </si>
  <si>
    <t>珠片绣花</t>
  </si>
  <si>
    <t>制表时间：2023年5月25日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</si>
  <si>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</si>
  <si>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</si>
  <si>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</si>
  <si>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</si>
  <si>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</si>
  <si>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</si>
  <si>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14FWSJ006</t>
  </si>
  <si>
    <t>白色</t>
  </si>
  <si>
    <t>G19SSZD104</t>
  </si>
  <si>
    <t>黑色</t>
  </si>
  <si>
    <t>锦湾</t>
  </si>
  <si>
    <t>G18SSBB001</t>
  </si>
  <si>
    <t>测试人签名：陈锦江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</si>
  <si>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</si>
  <si>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、</t>
    <phoneticPr fontId="38" type="noConversion"/>
  </si>
  <si>
    <t xml:space="preserve"> 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</si>
</sst>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仿宋_GB2312"/>
      <charset val="134"/>
    </font>
    <font>
      <sz val="14"/>
      <name val="Arial"/>
      <family val="2"/>
    </font>
    <font>
      <sz val="14"/>
      <name val="黑体"/>
      <family val="3"/>
      <charset val="134"/>
    </font>
    <font>
      <sz val="14"/>
      <color theme="1"/>
      <name val="Arial"/>
      <family val="2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sz val="12"/>
      <name val="仿宋_GB231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3" borderId="2" xfId="0" applyFont="1" applyFill="1" applyBorder="1"/>
    <xf numFmtId="0" fontId="5" fillId="0" borderId="2" xfId="0" applyFont="1" applyBorder="1" applyAlignment="1">
      <alignment vertical="center" shrinkToFit="1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3" borderId="0" xfId="0" applyFont="1" applyFill="1"/>
    <xf numFmtId="0" fontId="3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3" borderId="2" xfId="0" applyFont="1" applyFill="1" applyBorder="1" applyAlignment="1">
      <alignment vertical="center" shrinkToFit="1"/>
    </xf>
    <xf numFmtId="0" fontId="5" fillId="0" borderId="2" xfId="0" applyFont="1" applyBorder="1" applyAlignment="1">
      <alignment horizontal="center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0" fontId="13" fillId="0" borderId="2" xfId="0" applyFont="1" applyBorder="1" applyAlignment="1">
      <alignment horizontal="center" vertical="center"/>
    </xf>
    <xf numFmtId="178" fontId="14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5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4" xfId="4" applyNumberFormat="1" applyFont="1" applyFill="1" applyBorder="1" applyAlignment="1">
      <alignment horizontal="center" vertical="center"/>
    </xf>
    <xf numFmtId="49" fontId="12" fillId="3" borderId="12" xfId="3" applyNumberFormat="1" applyFont="1" applyFill="1" applyBorder="1" applyAlignment="1">
      <alignment horizontal="center"/>
    </xf>
    <xf numFmtId="49" fontId="12" fillId="3" borderId="12" xfId="4" applyNumberFormat="1" applyFont="1" applyFill="1" applyBorder="1" applyAlignment="1">
      <alignment horizontal="center" vertical="center"/>
    </xf>
    <xf numFmtId="49" fontId="12" fillId="3" borderId="16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9" fillId="0" borderId="0" xfId="2" applyAlignment="1">
      <alignment horizontal="left" vertical="center"/>
    </xf>
    <xf numFmtId="0" fontId="21" fillId="0" borderId="18" xfId="2" applyFont="1" applyBorder="1" applyAlignment="1">
      <alignment horizontal="left" vertical="center"/>
    </xf>
    <xf numFmtId="0" fontId="21" fillId="0" borderId="19" xfId="2" applyFont="1" applyBorder="1" applyAlignment="1">
      <alignment horizontal="center" vertical="center"/>
    </xf>
    <xf numFmtId="0" fontId="9" fillId="0" borderId="19" xfId="2" applyFont="1" applyBorder="1">
      <alignment vertical="center"/>
    </xf>
    <xf numFmtId="0" fontId="21" fillId="0" borderId="19" xfId="2" applyFont="1" applyBorder="1">
      <alignment vertical="center"/>
    </xf>
    <xf numFmtId="0" fontId="21" fillId="0" borderId="20" xfId="2" applyFont="1" applyBorder="1">
      <alignment vertical="center"/>
    </xf>
    <xf numFmtId="0" fontId="14" fillId="0" borderId="21" xfId="2" applyFont="1" applyBorder="1" applyAlignment="1">
      <alignment horizontal="center" vertical="center"/>
    </xf>
    <xf numFmtId="0" fontId="21" fillId="0" borderId="21" xfId="2" applyFont="1" applyBorder="1">
      <alignment vertical="center"/>
    </xf>
    <xf numFmtId="0" fontId="21" fillId="0" borderId="20" xfId="2" applyFont="1" applyBorder="1" applyAlignment="1">
      <alignment horizontal="left" vertical="center"/>
    </xf>
    <xf numFmtId="0" fontId="14" fillId="0" borderId="21" xfId="2" applyFont="1" applyBorder="1" applyAlignment="1">
      <alignment horizontal="right" vertical="center"/>
    </xf>
    <xf numFmtId="0" fontId="21" fillId="0" borderId="21" xfId="2" applyFont="1" applyBorder="1" applyAlignment="1">
      <alignment horizontal="left" vertical="center"/>
    </xf>
    <xf numFmtId="0" fontId="21" fillId="0" borderId="22" xfId="2" applyFont="1" applyBorder="1">
      <alignment vertical="center"/>
    </xf>
    <xf numFmtId="0" fontId="21" fillId="0" borderId="23" xfId="2" applyFont="1" applyBorder="1">
      <alignment vertical="center"/>
    </xf>
    <xf numFmtId="0" fontId="9" fillId="0" borderId="23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21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21" fillId="0" borderId="18" xfId="2" applyFont="1" applyBorder="1">
      <alignment vertical="center"/>
    </xf>
    <xf numFmtId="0" fontId="9" fillId="0" borderId="21" xfId="2" applyFont="1" applyBorder="1" applyAlignment="1">
      <alignment horizontal="left" vertical="center"/>
    </xf>
    <xf numFmtId="0" fontId="9" fillId="0" borderId="21" xfId="2" applyFont="1" applyBorder="1">
      <alignment vertical="center"/>
    </xf>
    <xf numFmtId="0" fontId="21" fillId="0" borderId="19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58" fontId="9" fillId="0" borderId="23" xfId="2" applyNumberFormat="1" applyFont="1" applyBorder="1">
      <alignment vertical="center"/>
    </xf>
    <xf numFmtId="0" fontId="9" fillId="0" borderId="35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21" fillId="0" borderId="35" xfId="2" applyFont="1" applyBorder="1" applyAlignment="1">
      <alignment horizontal="left" vertical="center"/>
    </xf>
    <xf numFmtId="49" fontId="11" fillId="3" borderId="40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4" xfId="4" applyNumberFormat="1" applyFont="1" applyFill="1" applyBorder="1" applyAlignment="1">
      <alignment horizontal="center" vertical="center"/>
    </xf>
    <xf numFmtId="0" fontId="22" fillId="0" borderId="41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4" fillId="0" borderId="21" xfId="2" applyFont="1" applyBorder="1">
      <alignment vertical="center"/>
    </xf>
    <xf numFmtId="0" fontId="14" fillId="0" borderId="35" xfId="2" applyFont="1" applyBorder="1">
      <alignment vertical="center"/>
    </xf>
    <xf numFmtId="0" fontId="13" fillId="0" borderId="20" xfId="2" applyFont="1" applyBorder="1" applyAlignment="1">
      <alignment horizontal="center" vertical="center"/>
    </xf>
    <xf numFmtId="0" fontId="14" fillId="0" borderId="20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18" xfId="2" applyFont="1" applyBorder="1">
      <alignment vertical="center"/>
    </xf>
    <xf numFmtId="0" fontId="19" fillId="0" borderId="19" xfId="2" applyBorder="1" applyAlignment="1">
      <alignment horizontal="left" vertical="center"/>
    </xf>
    <xf numFmtId="0" fontId="14" fillId="0" borderId="19" xfId="2" applyFont="1" applyBorder="1" applyAlignment="1">
      <alignment horizontal="left" vertical="center"/>
    </xf>
    <xf numFmtId="0" fontId="19" fillId="0" borderId="19" xfId="2" applyBorder="1">
      <alignment vertical="center"/>
    </xf>
    <xf numFmtId="0" fontId="13" fillId="0" borderId="19" xfId="2" applyFont="1" applyBorder="1">
      <alignment vertical="center"/>
    </xf>
    <xf numFmtId="0" fontId="19" fillId="0" borderId="21" xfId="2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9" fillId="0" borderId="21" xfId="2" applyBorder="1">
      <alignment vertical="center"/>
    </xf>
    <xf numFmtId="0" fontId="13" fillId="0" borderId="21" xfId="2" applyFont="1" applyBorder="1">
      <alignment vertical="center"/>
    </xf>
    <xf numFmtId="0" fontId="14" fillId="0" borderId="23" xfId="2" applyFont="1" applyBorder="1" applyAlignment="1">
      <alignment horizontal="left" vertical="center"/>
    </xf>
    <xf numFmtId="0" fontId="13" fillId="0" borderId="21" xfId="2" applyFont="1" applyBorder="1" applyAlignment="1">
      <alignment horizontal="center" vertical="center"/>
    </xf>
    <xf numFmtId="0" fontId="22" fillId="0" borderId="43" xfId="2" applyFont="1" applyBorder="1">
      <alignment vertical="center"/>
    </xf>
    <xf numFmtId="0" fontId="22" fillId="0" borderId="44" xfId="2" applyFont="1" applyBorder="1">
      <alignment vertical="center"/>
    </xf>
    <xf numFmtId="0" fontId="14" fillId="0" borderId="44" xfId="2" applyFont="1" applyBorder="1">
      <alignment vertical="center"/>
    </xf>
    <xf numFmtId="58" fontId="19" fillId="0" borderId="44" xfId="2" applyNumberFormat="1" applyBorder="1">
      <alignment vertical="center"/>
    </xf>
    <xf numFmtId="0" fontId="14" fillId="0" borderId="35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4" fillId="3" borderId="11" xfId="0" applyFont="1" applyFill="1" applyBorder="1" applyAlignment="1">
      <alignment horizontal="left"/>
    </xf>
    <xf numFmtId="178" fontId="14" fillId="3" borderId="2" xfId="1" applyNumberFormat="1" applyFont="1" applyFill="1" applyBorder="1" applyAlignment="1">
      <alignment horizontal="center"/>
    </xf>
    <xf numFmtId="178" fontId="24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right" vertical="center"/>
    </xf>
    <xf numFmtId="0" fontId="12" fillId="3" borderId="52" xfId="3" applyFont="1" applyFill="1" applyBorder="1"/>
    <xf numFmtId="49" fontId="12" fillId="3" borderId="3" xfId="3" applyNumberFormat="1" applyFont="1" applyFill="1" applyBorder="1" applyAlignment="1">
      <alignment horizontal="center"/>
    </xf>
    <xf numFmtId="49" fontId="12" fillId="3" borderId="3" xfId="3" applyNumberFormat="1" applyFont="1" applyFill="1" applyBorder="1" applyAlignment="1">
      <alignment horizontal="right"/>
    </xf>
    <xf numFmtId="49" fontId="12" fillId="3" borderId="3" xfId="3" applyNumberFormat="1" applyFont="1" applyFill="1" applyBorder="1" applyAlignment="1">
      <alignment horizontal="right" vertical="center"/>
    </xf>
    <xf numFmtId="0" fontId="11" fillId="3" borderId="53" xfId="3" applyFont="1" applyFill="1" applyBorder="1"/>
    <xf numFmtId="0" fontId="12" fillId="3" borderId="53" xfId="3" applyFont="1" applyFill="1" applyBorder="1"/>
    <xf numFmtId="0" fontId="0" fillId="3" borderId="53" xfId="4" applyFont="1" applyFill="1" applyBorder="1">
      <alignment vertical="center"/>
    </xf>
    <xf numFmtId="49" fontId="12" fillId="3" borderId="54" xfId="4" applyNumberFormat="1" applyFont="1" applyFill="1" applyBorder="1" applyAlignment="1">
      <alignment horizontal="center" vertical="center"/>
    </xf>
    <xf numFmtId="49" fontId="12" fillId="3" borderId="55" xfId="3" applyNumberFormat="1" applyFont="1" applyFill="1" applyBorder="1" applyAlignment="1">
      <alignment horizontal="center"/>
    </xf>
    <xf numFmtId="49" fontId="12" fillId="3" borderId="56" xfId="3" applyNumberFormat="1" applyFont="1" applyFill="1" applyBorder="1" applyAlignment="1">
      <alignment horizontal="center"/>
    </xf>
    <xf numFmtId="49" fontId="12" fillId="3" borderId="57" xfId="4" applyNumberFormat="1" applyFont="1" applyFill="1" applyBorder="1" applyAlignment="1">
      <alignment horizontal="center" vertical="center"/>
    </xf>
    <xf numFmtId="49" fontId="12" fillId="3" borderId="58" xfId="3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/>
    </xf>
    <xf numFmtId="0" fontId="13" fillId="0" borderId="22" xfId="2" applyFont="1" applyBorder="1">
      <alignment vertical="center"/>
    </xf>
    <xf numFmtId="0" fontId="13" fillId="0" borderId="46" xfId="2" applyFont="1" applyBorder="1">
      <alignment vertical="center"/>
    </xf>
    <xf numFmtId="0" fontId="19" fillId="0" borderId="47" xfId="2" applyBorder="1" applyAlignment="1">
      <alignment horizontal="left" vertical="center"/>
    </xf>
    <xf numFmtId="0" fontId="14" fillId="0" borderId="47" xfId="2" applyFont="1" applyBorder="1" applyAlignment="1">
      <alignment horizontal="left" vertical="center"/>
    </xf>
    <xf numFmtId="0" fontId="19" fillId="0" borderId="47" xfId="2" applyBorder="1">
      <alignment vertical="center"/>
    </xf>
    <xf numFmtId="0" fontId="13" fillId="0" borderId="47" xfId="2" applyFont="1" applyBorder="1">
      <alignment vertical="center"/>
    </xf>
    <xf numFmtId="0" fontId="13" fillId="0" borderId="46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9" fillId="0" borderId="47" xfId="2" applyBorder="1" applyAlignment="1">
      <alignment horizontal="center" vertical="center"/>
    </xf>
    <xf numFmtId="0" fontId="19" fillId="0" borderId="21" xfId="2" applyBorder="1" applyAlignment="1">
      <alignment horizontal="center" vertical="center"/>
    </xf>
    <xf numFmtId="0" fontId="26" fillId="0" borderId="61" xfId="2" applyFont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  <xf numFmtId="9" fontId="14" fillId="0" borderId="21" xfId="2" applyNumberFormat="1" applyFont="1" applyBorder="1" applyAlignment="1">
      <alignment horizontal="center" vertical="center"/>
    </xf>
    <xf numFmtId="0" fontId="22" fillId="0" borderId="41" xfId="2" applyFont="1" applyBorder="1">
      <alignment vertical="center"/>
    </xf>
    <xf numFmtId="0" fontId="22" fillId="0" borderId="42" xfId="2" applyFont="1" applyBorder="1">
      <alignment vertical="center"/>
    </xf>
    <xf numFmtId="0" fontId="14" fillId="0" borderId="65" xfId="2" applyFont="1" applyBorder="1">
      <alignment vertical="center"/>
    </xf>
    <xf numFmtId="0" fontId="22" fillId="0" borderId="65" xfId="2" applyFont="1" applyBorder="1">
      <alignment vertical="center"/>
    </xf>
    <xf numFmtId="58" fontId="19" fillId="0" borderId="42" xfId="2" applyNumberFormat="1" applyBorder="1">
      <alignment vertical="center"/>
    </xf>
    <xf numFmtId="0" fontId="19" fillId="0" borderId="65" xfId="2" applyBorder="1">
      <alignment vertical="center"/>
    </xf>
    <xf numFmtId="0" fontId="14" fillId="0" borderId="51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8" fillId="0" borderId="35" xfId="2" applyFont="1" applyBorder="1" applyAlignment="1">
      <alignment horizontal="left" vertical="center" wrapText="1"/>
    </xf>
    <xf numFmtId="0" fontId="28" fillId="0" borderId="35" xfId="2" applyFont="1" applyBorder="1" applyAlignment="1">
      <alignment horizontal="left" vertical="center"/>
    </xf>
    <xf numFmtId="0" fontId="30" fillId="0" borderId="71" xfId="0" applyFont="1" applyBorder="1"/>
    <xf numFmtId="0" fontId="30" fillId="0" borderId="2" xfId="0" applyFont="1" applyBorder="1"/>
    <xf numFmtId="0" fontId="30" fillId="5" borderId="2" xfId="0" applyFont="1" applyFill="1" applyBorder="1"/>
    <xf numFmtId="0" fontId="0" fillId="0" borderId="71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30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0" fillId="7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29" fillId="0" borderId="69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25" fillId="0" borderId="17" xfId="2" applyFont="1" applyBorder="1" applyAlignment="1">
      <alignment horizontal="center" vertical="top"/>
    </xf>
    <xf numFmtId="0" fontId="14" fillId="0" borderId="42" xfId="2" applyFont="1" applyBorder="1" applyAlignment="1">
      <alignment horizontal="center" vertical="center"/>
    </xf>
    <xf numFmtId="0" fontId="22" fillId="0" borderId="42" xfId="2" applyFont="1" applyBorder="1" applyAlignment="1">
      <alignment horizontal="center" vertical="center"/>
    </xf>
    <xf numFmtId="0" fontId="19" fillId="0" borderId="42" xfId="2" applyBorder="1" applyAlignment="1">
      <alignment horizontal="center" vertical="center"/>
    </xf>
    <xf numFmtId="0" fontId="19" fillId="0" borderId="48" xfId="2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34" xfId="2" applyFont="1" applyBorder="1" applyAlignment="1">
      <alignment horizontal="center" vertical="center"/>
    </xf>
    <xf numFmtId="0" fontId="14" fillId="0" borderId="21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14" fontId="14" fillId="0" borderId="21" xfId="2" applyNumberFormat="1" applyFont="1" applyBorder="1" applyAlignment="1">
      <alignment horizontal="center" vertical="center"/>
    </xf>
    <xf numFmtId="14" fontId="14" fillId="0" borderId="35" xfId="2" applyNumberFormat="1" applyFont="1" applyBorder="1" applyAlignment="1">
      <alignment horizontal="center" vertical="center"/>
    </xf>
    <xf numFmtId="0" fontId="14" fillId="0" borderId="26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6" xfId="2" applyNumberFormat="1" applyFont="1" applyBorder="1" applyAlignment="1">
      <alignment horizontal="center" vertical="center"/>
    </xf>
    <xf numFmtId="0" fontId="13" fillId="0" borderId="6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22" fillId="0" borderId="45" xfId="2" applyFont="1" applyBorder="1" applyAlignment="1">
      <alignment horizontal="left" vertical="center"/>
    </xf>
    <xf numFmtId="0" fontId="22" fillId="0" borderId="44" xfId="2" applyFont="1" applyBorder="1" applyAlignment="1">
      <alignment horizontal="left" vertical="center"/>
    </xf>
    <xf numFmtId="0" fontId="22" fillId="0" borderId="50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 wrapText="1"/>
    </xf>
    <xf numFmtId="0" fontId="13" fillId="0" borderId="32" xfId="2" applyFont="1" applyBorder="1" applyAlignment="1">
      <alignment horizontal="left" vertical="center" wrapText="1"/>
    </xf>
    <xf numFmtId="0" fontId="13" fillId="0" borderId="39" xfId="2" applyFont="1" applyBorder="1" applyAlignment="1">
      <alignment horizontal="left" vertical="center" wrapText="1"/>
    </xf>
    <xf numFmtId="0" fontId="13" fillId="0" borderId="46" xfId="2" applyFont="1" applyBorder="1" applyAlignment="1">
      <alignment horizontal="left" vertical="center"/>
    </xf>
    <xf numFmtId="0" fontId="13" fillId="0" borderId="47" xfId="2" applyFont="1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9" fontId="14" fillId="0" borderId="30" xfId="2" applyNumberFormat="1" applyFont="1" applyBorder="1" applyAlignment="1">
      <alignment horizontal="left" vertical="center"/>
    </xf>
    <xf numFmtId="9" fontId="14" fillId="0" borderId="25" xfId="2" applyNumberFormat="1" applyFont="1" applyBorder="1" applyAlignment="1">
      <alignment horizontal="left" vertical="center"/>
    </xf>
    <xf numFmtId="9" fontId="14" fillId="0" borderId="37" xfId="2" applyNumberFormat="1" applyFont="1" applyBorder="1" applyAlignment="1">
      <alignment horizontal="left" vertical="center"/>
    </xf>
    <xf numFmtId="9" fontId="14" fillId="0" borderId="31" xfId="2" applyNumberFormat="1" applyFont="1" applyBorder="1" applyAlignment="1">
      <alignment horizontal="left" vertical="center"/>
    </xf>
    <xf numFmtId="9" fontId="14" fillId="0" borderId="32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1" fillId="0" borderId="47" xfId="2" applyFont="1" applyBorder="1" applyAlignment="1">
      <alignment horizontal="left" vertical="center"/>
    </xf>
    <xf numFmtId="0" fontId="21" fillId="0" borderId="51" xfId="2" applyFont="1" applyBorder="1" applyAlignment="1">
      <alignment horizontal="left" vertical="center"/>
    </xf>
    <xf numFmtId="0" fontId="21" fillId="0" borderId="20" xfId="2" applyFont="1" applyBorder="1" applyAlignment="1">
      <alignment horizontal="left" vertical="center"/>
    </xf>
    <xf numFmtId="0" fontId="21" fillId="0" borderId="21" xfId="2" applyFont="1" applyBorder="1" applyAlignment="1">
      <alignment horizontal="left" vertical="center"/>
    </xf>
    <xf numFmtId="0" fontId="21" fillId="0" borderId="62" xfId="2" applyFont="1" applyBorder="1" applyAlignment="1">
      <alignment horizontal="left" vertical="center"/>
    </xf>
    <xf numFmtId="0" fontId="21" fillId="0" borderId="32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/>
    </xf>
    <xf numFmtId="0" fontId="22" fillId="0" borderId="29" xfId="2" applyFont="1" applyBorder="1" applyAlignment="1">
      <alignment horizontal="left" vertical="center"/>
    </xf>
    <xf numFmtId="0" fontId="14" fillId="0" borderId="63" xfId="2" applyFont="1" applyBorder="1" applyAlignment="1">
      <alignment horizontal="left" vertical="center"/>
    </xf>
    <xf numFmtId="0" fontId="14" fillId="0" borderId="64" xfId="2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27" fillId="0" borderId="44" xfId="2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center"/>
    </xf>
    <xf numFmtId="0" fontId="22" fillId="0" borderId="68" xfId="2" applyFont="1" applyBorder="1" applyAlignment="1">
      <alignment horizontal="center" vertical="center"/>
    </xf>
    <xf numFmtId="0" fontId="14" fillId="0" borderId="65" xfId="2" applyFont="1" applyBorder="1" applyAlignment="1">
      <alignment horizontal="center" vertical="center"/>
    </xf>
    <xf numFmtId="0" fontId="14" fillId="0" borderId="66" xfId="2" applyFont="1" applyBorder="1" applyAlignment="1">
      <alignment horizontal="center" vertical="center"/>
    </xf>
    <xf numFmtId="0" fontId="14" fillId="0" borderId="60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4" fillId="0" borderId="66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4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2" xfId="3" applyFont="1" applyFill="1" applyBorder="1" applyAlignment="1">
      <alignment horizontal="center"/>
    </xf>
    <xf numFmtId="0" fontId="23" fillId="0" borderId="17" xfId="2" applyFont="1" applyBorder="1" applyAlignment="1">
      <alignment horizontal="center" vertical="top"/>
    </xf>
    <xf numFmtId="0" fontId="14" fillId="0" borderId="21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4" fillId="0" borderId="20" xfId="2" applyFont="1" applyBorder="1" applyAlignment="1">
      <alignment horizontal="left" vertical="center"/>
    </xf>
    <xf numFmtId="0" fontId="14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9" fillId="0" borderId="18" xfId="2" applyFont="1" applyBorder="1" applyAlignment="1">
      <alignment horizontal="left" vertical="center"/>
    </xf>
    <xf numFmtId="0" fontId="9" fillId="0" borderId="19" xfId="2" applyFont="1" applyBorder="1" applyAlignment="1">
      <alignment horizontal="left" vertical="center"/>
    </xf>
    <xf numFmtId="0" fontId="21" fillId="0" borderId="1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21" fillId="0" borderId="26" xfId="2" applyFont="1" applyBorder="1" applyAlignment="1">
      <alignment horizontal="left" vertical="center"/>
    </xf>
    <xf numFmtId="0" fontId="21" fillId="0" borderId="27" xfId="2" applyFont="1" applyBorder="1" applyAlignment="1">
      <alignment horizontal="left" vertical="center"/>
    </xf>
    <xf numFmtId="0" fontId="21" fillId="0" borderId="38" xfId="2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1" fillId="0" borderId="18" xfId="2" applyFont="1" applyBorder="1" applyAlignment="1">
      <alignment horizontal="left" vertical="center"/>
    </xf>
    <xf numFmtId="0" fontId="21" fillId="0" borderId="21" xfId="2" applyFont="1" applyBorder="1" applyAlignment="1">
      <alignment horizontal="center" vertical="center"/>
    </xf>
    <xf numFmtId="0" fontId="21" fillId="0" borderId="35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21" fillId="0" borderId="35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3" fillId="0" borderId="28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4" fillId="0" borderId="44" xfId="2" applyFont="1" applyBorder="1" applyAlignment="1">
      <alignment horizontal="center" vertical="center"/>
    </xf>
    <xf numFmtId="0" fontId="22" fillId="0" borderId="44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22" fillId="0" borderId="46" xfId="2" applyFont="1" applyBorder="1" applyAlignment="1">
      <alignment horizontal="center" vertical="center"/>
    </xf>
    <xf numFmtId="0" fontId="22" fillId="0" borderId="47" xfId="2" applyFont="1" applyBorder="1" applyAlignment="1">
      <alignment horizontal="center" vertical="center"/>
    </xf>
    <xf numFmtId="0" fontId="22" fillId="0" borderId="51" xfId="2" applyFont="1" applyBorder="1" applyAlignment="1">
      <alignment horizontal="center" vertical="center"/>
    </xf>
    <xf numFmtId="0" fontId="22" fillId="0" borderId="22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36" xfId="2" applyFont="1" applyBorder="1" applyAlignment="1">
      <alignment horizontal="center" vertical="center"/>
    </xf>
    <xf numFmtId="0" fontId="19" fillId="0" borderId="44" xfId="2" applyBorder="1" applyAlignment="1">
      <alignment horizontal="center" vertical="center"/>
    </xf>
    <xf numFmtId="0" fontId="19" fillId="0" borderId="49" xfId="2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0" fillId="0" borderId="17" xfId="2" applyFont="1" applyBorder="1" applyAlignment="1">
      <alignment horizontal="center" vertical="top"/>
    </xf>
    <xf numFmtId="0" fontId="14" fillId="0" borderId="19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58" fontId="9" fillId="0" borderId="21" xfId="2" applyNumberFormat="1" applyFont="1" applyBorder="1" applyAlignment="1">
      <alignment horizontal="center" vertical="center"/>
    </xf>
    <xf numFmtId="0" fontId="21" fillId="0" borderId="23" xfId="2" applyFont="1" applyBorder="1" applyAlignment="1">
      <alignment horizontal="left" vertical="center"/>
    </xf>
    <xf numFmtId="0" fontId="14" fillId="0" borderId="23" xfId="2" applyFont="1" applyBorder="1" applyAlignment="1">
      <alignment horizontal="right" vertical="center"/>
    </xf>
    <xf numFmtId="0" fontId="9" fillId="0" borderId="24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35" xfId="2" applyFont="1" applyBorder="1" applyAlignment="1">
      <alignment horizontal="left" vertical="center" wrapText="1"/>
    </xf>
    <xf numFmtId="0" fontId="19" fillId="0" borderId="23" xfId="2" applyBorder="1" applyAlignment="1">
      <alignment horizontal="center" vertical="center"/>
    </xf>
    <xf numFmtId="0" fontId="19" fillId="0" borderId="36" xfId="2" applyBorder="1" applyAlignment="1">
      <alignment horizontal="center" vertical="center"/>
    </xf>
    <xf numFmtId="0" fontId="21" fillId="0" borderId="29" xfId="2" applyFont="1" applyBorder="1" applyAlignment="1">
      <alignment horizontal="center" vertical="center"/>
    </xf>
    <xf numFmtId="0" fontId="21" fillId="0" borderId="30" xfId="2" applyFont="1" applyBorder="1" applyAlignment="1">
      <alignment horizontal="left" vertical="center"/>
    </xf>
    <xf numFmtId="0" fontId="21" fillId="0" borderId="25" xfId="2" applyFont="1" applyBorder="1" applyAlignment="1">
      <alignment horizontal="left" vertical="center"/>
    </xf>
    <xf numFmtId="0" fontId="21" fillId="0" borderId="37" xfId="2" applyFont="1" applyBorder="1" applyAlignment="1">
      <alignment horizontal="left" vertical="center"/>
    </xf>
    <xf numFmtId="0" fontId="19" fillId="0" borderId="28" xfId="2" applyBorder="1" applyAlignment="1">
      <alignment horizontal="left" vertical="center"/>
    </xf>
    <xf numFmtId="0" fontId="19" fillId="0" borderId="27" xfId="2" applyBorder="1" applyAlignment="1">
      <alignment horizontal="left" vertical="center"/>
    </xf>
    <xf numFmtId="0" fontId="19" fillId="0" borderId="38" xfId="2" applyBorder="1" applyAlignment="1">
      <alignment horizontal="left" vertical="center"/>
    </xf>
    <xf numFmtId="0" fontId="22" fillId="0" borderId="28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0" fontId="13" fillId="0" borderId="19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21" fillId="0" borderId="33" xfId="2" applyFont="1" applyBorder="1" applyAlignment="1">
      <alignment horizontal="left" vertical="center"/>
    </xf>
    <xf numFmtId="0" fontId="9" fillId="0" borderId="23" xfId="2" applyFont="1" applyBorder="1" applyAlignment="1">
      <alignment horizontal="center" vertical="center"/>
    </xf>
    <xf numFmtId="0" fontId="21" fillId="0" borderId="23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6" fillId="0" borderId="0" xfId="0" applyFont="1"/>
    <xf numFmtId="49" fontId="39" fillId="3" borderId="0" xfId="4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561975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7686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561975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7178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561975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6416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7686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561975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7686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15</xdr:row>
      <xdr:rowOff>0</xdr:rowOff>
    </xdr:from>
    <xdr:to>
      <xdr:col>7</xdr:col>
      <xdr:colOff>229235</xdr:colOff>
      <xdr:row>32</xdr:row>
      <xdr:rowOff>84455</xdr:rowOff>
    </xdr:to>
    <xdr:pic>
      <xdr:nvPicPr>
        <xdr:cNvPr id="2" name="图片 1" descr="b5e27f081b733f702b6ef99706d3f19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048000"/>
          <a:ext cx="7934960" cy="3161030"/>
        </a:xfrm>
        <a:prstGeom prst="rect">
          <a:avLst/>
        </a:prstGeom>
      </xdr:spPr>
    </xdr:pic>
    <xdr:clientData/>
  </xdr:twoCellAnchor>
  <xdr:twoCellAnchor editAs="oneCell">
    <xdr:from>
      <xdr:col>8</xdr:col>
      <xdr:colOff>218440</xdr:colOff>
      <xdr:row>13</xdr:row>
      <xdr:rowOff>121285</xdr:rowOff>
    </xdr:from>
    <xdr:to>
      <xdr:col>16</xdr:col>
      <xdr:colOff>28575</xdr:colOff>
      <xdr:row>21</xdr:row>
      <xdr:rowOff>38100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95690" y="2807335"/>
          <a:ext cx="5706110" cy="136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94615</xdr:colOff>
      <xdr:row>23</xdr:row>
      <xdr:rowOff>157480</xdr:rowOff>
    </xdr:from>
    <xdr:to>
      <xdr:col>17</xdr:col>
      <xdr:colOff>76835</xdr:colOff>
      <xdr:row>30</xdr:row>
      <xdr:rowOff>133350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1865" y="4653280"/>
          <a:ext cx="6563995" cy="1242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F5" sqref="F5:G5"/>
    </sheetView>
  </sheetViews>
  <sheetFormatPr defaultColWidth="11" defaultRowHeight="14.25"/>
  <cols>
    <col min="1" max="1" width="5.5" customWidth="1"/>
    <col min="2" max="2" width="96.375" style="169" customWidth="1"/>
    <col min="3" max="3" width="10.125" customWidth="1"/>
  </cols>
  <sheetData>
    <row r="1" spans="1:2" ht="21" customHeight="1">
      <c r="A1" s="170"/>
      <c r="B1" s="171" t="s">
        <v>0</v>
      </c>
    </row>
    <row r="2" spans="1:2">
      <c r="A2" s="10">
        <v>1</v>
      </c>
      <c r="B2" s="172" t="s">
        <v>1</v>
      </c>
    </row>
    <row r="3" spans="1:2">
      <c r="A3" s="10">
        <v>2</v>
      </c>
      <c r="B3" s="172" t="s">
        <v>2</v>
      </c>
    </row>
    <row r="4" spans="1:2">
      <c r="A4" s="10">
        <v>3</v>
      </c>
      <c r="B4" s="172" t="s">
        <v>3</v>
      </c>
    </row>
    <row r="5" spans="1:2">
      <c r="A5" s="10">
        <v>4</v>
      </c>
      <c r="B5" s="172" t="s">
        <v>4</v>
      </c>
    </row>
    <row r="6" spans="1:2">
      <c r="A6" s="10">
        <v>5</v>
      </c>
      <c r="B6" s="172" t="s">
        <v>5</v>
      </c>
    </row>
    <row r="7" spans="1:2" ht="13.5" customHeight="1">
      <c r="A7" s="10">
        <v>6</v>
      </c>
      <c r="B7" s="172" t="s">
        <v>6</v>
      </c>
    </row>
    <row r="8" spans="1:2" s="168" customFormat="1" ht="15" customHeight="1">
      <c r="A8" s="173">
        <v>7</v>
      </c>
      <c r="B8" s="174" t="s">
        <v>7</v>
      </c>
    </row>
    <row r="9" spans="1:2">
      <c r="A9" s="10"/>
      <c r="B9" s="172"/>
    </row>
    <row r="10" spans="1:2" ht="18.95" customHeight="1">
      <c r="A10" s="170"/>
      <c r="B10" s="175" t="s">
        <v>8</v>
      </c>
    </row>
    <row r="11" spans="1:2" ht="15.95" customHeight="1">
      <c r="A11" s="10">
        <v>1</v>
      </c>
      <c r="B11" s="176" t="s">
        <v>9</v>
      </c>
    </row>
    <row r="12" spans="1:2">
      <c r="A12" s="10">
        <v>2</v>
      </c>
      <c r="B12" s="172" t="s">
        <v>10</v>
      </c>
    </row>
    <row r="13" spans="1:2">
      <c r="A13" s="10">
        <v>3</v>
      </c>
      <c r="B13" s="174" t="s">
        <v>11</v>
      </c>
    </row>
    <row r="14" spans="1:2">
      <c r="A14" s="10">
        <v>4</v>
      </c>
      <c r="B14" s="172" t="s">
        <v>12</v>
      </c>
    </row>
    <row r="15" spans="1:2">
      <c r="A15" s="10">
        <v>5</v>
      </c>
      <c r="B15" s="172" t="s">
        <v>13</v>
      </c>
    </row>
    <row r="16" spans="1:2">
      <c r="A16" s="10">
        <v>6</v>
      </c>
      <c r="B16" s="172" t="s">
        <v>14</v>
      </c>
    </row>
    <row r="17" spans="1:2">
      <c r="A17" s="10">
        <v>7</v>
      </c>
      <c r="B17" s="172" t="s">
        <v>15</v>
      </c>
    </row>
    <row r="18" spans="1:2">
      <c r="A18" s="10"/>
      <c r="B18" s="172"/>
    </row>
    <row r="19" spans="1:2" ht="20.25">
      <c r="A19" s="170"/>
      <c r="B19" s="171" t="s">
        <v>16</v>
      </c>
    </row>
    <row r="20" spans="1:2">
      <c r="A20" s="10">
        <v>1</v>
      </c>
      <c r="B20" s="172" t="s">
        <v>17</v>
      </c>
    </row>
    <row r="21" spans="1:2">
      <c r="A21" s="10">
        <v>2</v>
      </c>
      <c r="B21" s="172" t="s">
        <v>18</v>
      </c>
    </row>
    <row r="22" spans="1:2">
      <c r="A22" s="10">
        <v>3</v>
      </c>
      <c r="B22" s="172" t="s">
        <v>19</v>
      </c>
    </row>
    <row r="23" spans="1:2">
      <c r="A23" s="10">
        <v>4</v>
      </c>
      <c r="B23" s="172" t="s">
        <v>20</v>
      </c>
    </row>
    <row r="24" spans="1:2">
      <c r="A24" s="10">
        <v>5</v>
      </c>
      <c r="B24" s="172" t="s">
        <v>21</v>
      </c>
    </row>
    <row r="25" spans="1:2">
      <c r="A25" s="10">
        <v>6</v>
      </c>
      <c r="B25" s="172" t="s">
        <v>22</v>
      </c>
    </row>
    <row r="26" spans="1:2">
      <c r="A26" s="10">
        <v>7</v>
      </c>
      <c r="B26" s="172" t="s">
        <v>23</v>
      </c>
    </row>
    <row r="27" spans="1:2">
      <c r="A27" s="10"/>
      <c r="B27" s="172"/>
    </row>
    <row r="28" spans="1:2" ht="20.25">
      <c r="A28" s="170"/>
      <c r="B28" s="171" t="s">
        <v>24</v>
      </c>
    </row>
    <row r="29" spans="1:2">
      <c r="A29" s="10">
        <v>1</v>
      </c>
      <c r="B29" s="172" t="s">
        <v>25</v>
      </c>
    </row>
    <row r="30" spans="1:2">
      <c r="A30" s="10">
        <v>2</v>
      </c>
      <c r="B30" s="172" t="s">
        <v>26</v>
      </c>
    </row>
    <row r="31" spans="1:2">
      <c r="A31" s="10">
        <v>3</v>
      </c>
      <c r="B31" s="172" t="s">
        <v>27</v>
      </c>
    </row>
    <row r="32" spans="1:2">
      <c r="A32" s="10">
        <v>4</v>
      </c>
      <c r="B32" s="172" t="s">
        <v>28</v>
      </c>
    </row>
    <row r="33" spans="1:2">
      <c r="A33" s="10">
        <v>5</v>
      </c>
      <c r="B33" s="172" t="s">
        <v>29</v>
      </c>
    </row>
    <row r="34" spans="1:2">
      <c r="A34" s="10">
        <v>6</v>
      </c>
      <c r="B34" s="172" t="s">
        <v>30</v>
      </c>
    </row>
    <row r="35" spans="1:2">
      <c r="A35" s="10">
        <v>7</v>
      </c>
      <c r="B35" s="172" t="s">
        <v>31</v>
      </c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"/>
  <sheetViews>
    <sheetView zoomScalePageLayoutView="125" workbookViewId="0">
      <selection activeCell="F5" sqref="F5:G5"/>
    </sheetView>
  </sheetViews>
  <sheetFormatPr defaultColWidth="9" defaultRowHeight="14.25"/>
  <cols>
    <col min="1" max="1" width="7" customWidth="1"/>
    <col min="2" max="2" width="14.875" customWidth="1"/>
    <col min="3" max="3" width="19.87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0" t="s">
        <v>272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1" customFormat="1" ht="16.5">
      <c r="A2" s="369" t="s">
        <v>242</v>
      </c>
      <c r="B2" s="370" t="s">
        <v>247</v>
      </c>
      <c r="C2" s="370" t="s">
        <v>243</v>
      </c>
      <c r="D2" s="370" t="s">
        <v>244</v>
      </c>
      <c r="E2" s="370" t="s">
        <v>245</v>
      </c>
      <c r="F2" s="370" t="s">
        <v>246</v>
      </c>
      <c r="G2" s="369" t="s">
        <v>273</v>
      </c>
      <c r="H2" s="369"/>
      <c r="I2" s="369" t="s">
        <v>274</v>
      </c>
      <c r="J2" s="369"/>
      <c r="K2" s="375" t="s">
        <v>275</v>
      </c>
      <c r="L2" s="377" t="s">
        <v>276</v>
      </c>
      <c r="M2" s="379" t="s">
        <v>277</v>
      </c>
    </row>
    <row r="3" spans="1:13" s="1" customFormat="1" ht="16.5">
      <c r="A3" s="369"/>
      <c r="B3" s="371"/>
      <c r="C3" s="371"/>
      <c r="D3" s="371"/>
      <c r="E3" s="371"/>
      <c r="F3" s="371"/>
      <c r="G3" s="3" t="s">
        <v>278</v>
      </c>
      <c r="H3" s="3" t="s">
        <v>279</v>
      </c>
      <c r="I3" s="3" t="s">
        <v>278</v>
      </c>
      <c r="J3" s="3" t="s">
        <v>279</v>
      </c>
      <c r="K3" s="376"/>
      <c r="L3" s="378"/>
      <c r="M3" s="380"/>
    </row>
    <row r="4" spans="1:13">
      <c r="A4" s="10"/>
      <c r="B4" s="8" t="s">
        <v>280</v>
      </c>
      <c r="C4" s="16" t="s">
        <v>258</v>
      </c>
      <c r="D4" s="8" t="s">
        <v>259</v>
      </c>
      <c r="E4" s="6" t="s">
        <v>106</v>
      </c>
      <c r="F4" s="7" t="s">
        <v>60</v>
      </c>
      <c r="G4" s="8">
        <v>1.3</v>
      </c>
      <c r="H4" s="8">
        <v>0.75</v>
      </c>
      <c r="I4" s="8">
        <v>3.7</v>
      </c>
      <c r="J4" s="8">
        <v>0.75</v>
      </c>
      <c r="K4" s="8"/>
      <c r="L4" s="8"/>
      <c r="M4" s="8" t="s">
        <v>261</v>
      </c>
    </row>
    <row r="5" spans="1:13">
      <c r="A5" s="10"/>
      <c r="B5" s="8" t="s">
        <v>280</v>
      </c>
      <c r="C5" s="16" t="s">
        <v>262</v>
      </c>
      <c r="D5" s="8" t="s">
        <v>259</v>
      </c>
      <c r="E5" s="6" t="s">
        <v>263</v>
      </c>
      <c r="F5" s="7" t="s">
        <v>60</v>
      </c>
      <c r="G5" s="8">
        <v>1.3</v>
      </c>
      <c r="H5" s="8">
        <v>1.25</v>
      </c>
      <c r="I5" s="8">
        <v>4</v>
      </c>
      <c r="J5" s="8">
        <v>2.5</v>
      </c>
      <c r="K5" s="8"/>
      <c r="L5" s="8"/>
      <c r="M5" s="8" t="s">
        <v>261</v>
      </c>
    </row>
    <row r="6" spans="1:13">
      <c r="A6" s="10"/>
      <c r="B6" s="8" t="s">
        <v>280</v>
      </c>
      <c r="C6" s="16" t="s">
        <v>264</v>
      </c>
      <c r="D6" s="8" t="s">
        <v>265</v>
      </c>
      <c r="E6" s="6" t="s">
        <v>106</v>
      </c>
      <c r="F6" s="7" t="s">
        <v>266</v>
      </c>
      <c r="G6" s="8">
        <v>1.4</v>
      </c>
      <c r="H6" s="8">
        <v>1</v>
      </c>
      <c r="I6" s="8">
        <v>2.1</v>
      </c>
      <c r="J6" s="8">
        <v>1</v>
      </c>
      <c r="K6" s="8"/>
      <c r="L6" s="8"/>
      <c r="M6" s="8" t="s">
        <v>261</v>
      </c>
    </row>
    <row r="7" spans="1:13">
      <c r="A7" s="10"/>
      <c r="B7" s="8" t="s">
        <v>280</v>
      </c>
      <c r="C7" s="16" t="s">
        <v>267</v>
      </c>
      <c r="D7" s="8" t="s">
        <v>265</v>
      </c>
      <c r="E7" s="6" t="s">
        <v>268</v>
      </c>
      <c r="F7" s="7" t="s">
        <v>266</v>
      </c>
      <c r="G7" s="8">
        <v>2.1</v>
      </c>
      <c r="H7" s="8">
        <v>1</v>
      </c>
      <c r="I7" s="8">
        <v>2.1</v>
      </c>
      <c r="J7" s="8">
        <v>1</v>
      </c>
      <c r="K7" s="8"/>
      <c r="L7" s="8"/>
      <c r="M7" s="8" t="s">
        <v>261</v>
      </c>
    </row>
    <row r="8" spans="1:13">
      <c r="A8" s="10"/>
      <c r="B8" s="8"/>
      <c r="C8" s="16"/>
      <c r="D8" s="8"/>
      <c r="E8" s="17"/>
      <c r="F8" s="10"/>
      <c r="G8" s="8"/>
      <c r="H8" s="8"/>
      <c r="I8" s="8"/>
      <c r="J8" s="8"/>
      <c r="K8" s="10"/>
      <c r="L8" s="10"/>
      <c r="M8" s="8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s="2" customFormat="1" ht="18.75">
      <c r="A11" s="361" t="s">
        <v>281</v>
      </c>
      <c r="B11" s="362"/>
      <c r="C11" s="362"/>
      <c r="D11" s="362"/>
      <c r="E11" s="363"/>
      <c r="F11" s="364"/>
      <c r="G11" s="366"/>
      <c r="H11" s="361" t="s">
        <v>282</v>
      </c>
      <c r="I11" s="362"/>
      <c r="J11" s="362"/>
      <c r="K11" s="363"/>
      <c r="L11" s="372"/>
      <c r="M11" s="373"/>
    </row>
    <row r="12" spans="1:13" ht="16.5">
      <c r="A12" s="374" t="s">
        <v>283</v>
      </c>
      <c r="B12" s="374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</row>
    <row r="24" spans="12:12">
      <c r="L24" t="s">
        <v>284</v>
      </c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38" type="noConversion"/>
  <dataValidations count="1">
    <dataValidation type="list" allowBlank="1" showInputMessage="1" showErrorMessage="1" sqref="M1:M7 M8:M1048576" xr:uid="{00000000-0002-0000-0900-000000000000}">
      <formula1>"YES,NO"</formula1>
    </dataValidation>
  </dataValidations>
  <pageMargins left="0.75" right="0.75" top="1" bottom="1" header="0.5" footer="0.5"/>
  <pageSetup paperSize="9" scale="75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F5" sqref="F5:I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0" t="s">
        <v>285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</row>
    <row r="2" spans="1:23" s="1" customFormat="1" ht="15.95" customHeight="1">
      <c r="A2" s="370" t="s">
        <v>286</v>
      </c>
      <c r="B2" s="370" t="s">
        <v>247</v>
      </c>
      <c r="C2" s="370" t="s">
        <v>243</v>
      </c>
      <c r="D2" s="370" t="s">
        <v>244</v>
      </c>
      <c r="E2" s="370" t="s">
        <v>245</v>
      </c>
      <c r="F2" s="370" t="s">
        <v>246</v>
      </c>
      <c r="G2" s="381" t="s">
        <v>287</v>
      </c>
      <c r="H2" s="382"/>
      <c r="I2" s="383"/>
      <c r="J2" s="381" t="s">
        <v>288</v>
      </c>
      <c r="K2" s="382"/>
      <c r="L2" s="383"/>
      <c r="M2" s="381" t="s">
        <v>289</v>
      </c>
      <c r="N2" s="382"/>
      <c r="O2" s="383"/>
      <c r="P2" s="381" t="s">
        <v>290</v>
      </c>
      <c r="Q2" s="382"/>
      <c r="R2" s="383"/>
      <c r="S2" s="382" t="s">
        <v>291</v>
      </c>
      <c r="T2" s="382"/>
      <c r="U2" s="383"/>
      <c r="V2" s="390" t="s">
        <v>292</v>
      </c>
      <c r="W2" s="390" t="s">
        <v>256</v>
      </c>
    </row>
    <row r="3" spans="1:23" s="1" customFormat="1" ht="16.5">
      <c r="A3" s="371"/>
      <c r="B3" s="389"/>
      <c r="C3" s="389"/>
      <c r="D3" s="389"/>
      <c r="E3" s="389"/>
      <c r="F3" s="389"/>
      <c r="G3" s="3" t="s">
        <v>293</v>
      </c>
      <c r="H3" s="3" t="s">
        <v>65</v>
      </c>
      <c r="I3" s="3" t="s">
        <v>247</v>
      </c>
      <c r="J3" s="3" t="s">
        <v>293</v>
      </c>
      <c r="K3" s="3" t="s">
        <v>65</v>
      </c>
      <c r="L3" s="3" t="s">
        <v>247</v>
      </c>
      <c r="M3" s="3" t="s">
        <v>293</v>
      </c>
      <c r="N3" s="3" t="s">
        <v>65</v>
      </c>
      <c r="O3" s="3" t="s">
        <v>247</v>
      </c>
      <c r="P3" s="3" t="s">
        <v>293</v>
      </c>
      <c r="Q3" s="3" t="s">
        <v>65</v>
      </c>
      <c r="R3" s="3" t="s">
        <v>247</v>
      </c>
      <c r="S3" s="3" t="s">
        <v>293</v>
      </c>
      <c r="T3" s="3" t="s">
        <v>65</v>
      </c>
      <c r="U3" s="3" t="s">
        <v>247</v>
      </c>
      <c r="V3" s="391"/>
      <c r="W3" s="391"/>
    </row>
    <row r="4" spans="1:23">
      <c r="A4" s="384" t="s">
        <v>294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16.5">
      <c r="A5" s="385"/>
      <c r="B5" s="8"/>
      <c r="C5" s="8"/>
      <c r="D5" s="8"/>
      <c r="E5" s="8"/>
      <c r="F5" s="8"/>
      <c r="G5" s="381" t="s">
        <v>295</v>
      </c>
      <c r="H5" s="382"/>
      <c r="I5" s="383"/>
      <c r="J5" s="381" t="s">
        <v>296</v>
      </c>
      <c r="K5" s="382"/>
      <c r="L5" s="383"/>
      <c r="M5" s="381" t="s">
        <v>297</v>
      </c>
      <c r="N5" s="382"/>
      <c r="O5" s="383"/>
      <c r="P5" s="381" t="s">
        <v>298</v>
      </c>
      <c r="Q5" s="382"/>
      <c r="R5" s="383"/>
      <c r="S5" s="382" t="s">
        <v>299</v>
      </c>
      <c r="T5" s="382"/>
      <c r="U5" s="383"/>
      <c r="V5" s="8"/>
      <c r="W5" s="8"/>
    </row>
    <row r="6" spans="1:23" ht="16.5">
      <c r="A6" s="385"/>
      <c r="B6" s="8"/>
      <c r="C6" s="8"/>
      <c r="D6" s="8"/>
      <c r="E6" s="8"/>
      <c r="F6" s="8"/>
      <c r="G6" s="3" t="s">
        <v>293</v>
      </c>
      <c r="H6" s="3" t="s">
        <v>65</v>
      </c>
      <c r="I6" s="3" t="s">
        <v>247</v>
      </c>
      <c r="J6" s="3" t="s">
        <v>293</v>
      </c>
      <c r="K6" s="3" t="s">
        <v>65</v>
      </c>
      <c r="L6" s="3" t="s">
        <v>247</v>
      </c>
      <c r="M6" s="3" t="s">
        <v>293</v>
      </c>
      <c r="N6" s="3" t="s">
        <v>65</v>
      </c>
      <c r="O6" s="3" t="s">
        <v>247</v>
      </c>
      <c r="P6" s="3" t="s">
        <v>293</v>
      </c>
      <c r="Q6" s="3" t="s">
        <v>65</v>
      </c>
      <c r="R6" s="3" t="s">
        <v>247</v>
      </c>
      <c r="S6" s="3" t="s">
        <v>293</v>
      </c>
      <c r="T6" s="3" t="s">
        <v>65</v>
      </c>
      <c r="U6" s="3" t="s">
        <v>247</v>
      </c>
      <c r="V6" s="8"/>
      <c r="W6" s="8"/>
    </row>
    <row r="7" spans="1:23">
      <c r="A7" s="386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87" t="s">
        <v>300</v>
      </c>
      <c r="B8" s="387"/>
      <c r="C8" s="387"/>
      <c r="D8" s="387"/>
      <c r="E8" s="387"/>
      <c r="F8" s="38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88"/>
      <c r="B9" s="388"/>
      <c r="C9" s="388"/>
      <c r="D9" s="388"/>
      <c r="E9" s="388"/>
      <c r="F9" s="38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87" t="s">
        <v>301</v>
      </c>
      <c r="B10" s="387"/>
      <c r="C10" s="387"/>
      <c r="D10" s="387"/>
      <c r="E10" s="387"/>
      <c r="F10" s="38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88"/>
      <c r="B11" s="388"/>
      <c r="C11" s="388"/>
      <c r="D11" s="388"/>
      <c r="E11" s="388"/>
      <c r="F11" s="38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87" t="s">
        <v>302</v>
      </c>
      <c r="B12" s="387"/>
      <c r="C12" s="387"/>
      <c r="D12" s="387"/>
      <c r="E12" s="387"/>
      <c r="F12" s="387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88"/>
      <c r="B13" s="388"/>
      <c r="C13" s="388"/>
      <c r="D13" s="388"/>
      <c r="E13" s="388"/>
      <c r="F13" s="38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87" t="s">
        <v>303</v>
      </c>
      <c r="B14" s="387"/>
      <c r="C14" s="387"/>
      <c r="D14" s="387"/>
      <c r="E14" s="387"/>
      <c r="F14" s="387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388"/>
      <c r="B15" s="388"/>
      <c r="C15" s="388"/>
      <c r="D15" s="388"/>
      <c r="E15" s="388"/>
      <c r="F15" s="388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s="2" customFormat="1" ht="18.75">
      <c r="A17" s="361" t="s">
        <v>304</v>
      </c>
      <c r="B17" s="362"/>
      <c r="C17" s="362"/>
      <c r="D17" s="362"/>
      <c r="E17" s="363"/>
      <c r="F17" s="364"/>
      <c r="G17" s="366"/>
      <c r="H17" s="24"/>
      <c r="I17" s="24"/>
      <c r="J17" s="361" t="s">
        <v>305</v>
      </c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3"/>
      <c r="V17" s="11"/>
      <c r="W17" s="13"/>
    </row>
    <row r="18" spans="1:23" ht="56.25" customHeight="1">
      <c r="A18" s="367" t="s">
        <v>306</v>
      </c>
      <c r="B18" s="367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8" type="noConversion"/>
  <dataValidations count="1">
    <dataValidation type="list" allowBlank="1" showInputMessage="1" showErrorMessage="1" sqref="W1 P24:P26 W4:W23 W27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PageLayoutView="125" workbookViewId="0">
      <selection activeCell="F5" sqref="F5:G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0" t="s">
        <v>307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s="1" customFormat="1" ht="16.5">
      <c r="A2" s="20" t="s">
        <v>308</v>
      </c>
      <c r="B2" s="21" t="s">
        <v>243</v>
      </c>
      <c r="C2" s="21" t="s">
        <v>244</v>
      </c>
      <c r="D2" s="21" t="s">
        <v>245</v>
      </c>
      <c r="E2" s="21" t="s">
        <v>246</v>
      </c>
      <c r="F2" s="21" t="s">
        <v>247</v>
      </c>
      <c r="G2" s="20" t="s">
        <v>309</v>
      </c>
      <c r="H2" s="20" t="s">
        <v>310</v>
      </c>
      <c r="I2" s="20" t="s">
        <v>311</v>
      </c>
      <c r="J2" s="20" t="s">
        <v>310</v>
      </c>
      <c r="K2" s="20" t="s">
        <v>312</v>
      </c>
      <c r="L2" s="20" t="s">
        <v>310</v>
      </c>
      <c r="M2" s="21" t="s">
        <v>292</v>
      </c>
      <c r="N2" s="21" t="s">
        <v>256</v>
      </c>
    </row>
    <row r="3" spans="1:14">
      <c r="A3" s="10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6.5">
      <c r="A4" s="22" t="s">
        <v>308</v>
      </c>
      <c r="B4" s="23" t="s">
        <v>313</v>
      </c>
      <c r="C4" s="23" t="s">
        <v>293</v>
      </c>
      <c r="D4" s="23" t="s">
        <v>245</v>
      </c>
      <c r="E4" s="21" t="s">
        <v>246</v>
      </c>
      <c r="F4" s="21" t="s">
        <v>247</v>
      </c>
      <c r="G4" s="20" t="s">
        <v>309</v>
      </c>
      <c r="H4" s="20" t="s">
        <v>310</v>
      </c>
      <c r="I4" s="20" t="s">
        <v>311</v>
      </c>
      <c r="J4" s="20" t="s">
        <v>310</v>
      </c>
      <c r="K4" s="20" t="s">
        <v>312</v>
      </c>
      <c r="L4" s="20" t="s">
        <v>310</v>
      </c>
      <c r="M4" s="21" t="s">
        <v>292</v>
      </c>
      <c r="N4" s="21" t="s">
        <v>256</v>
      </c>
    </row>
    <row r="5" spans="1:14">
      <c r="A5" s="1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1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s="2" customFormat="1" ht="18.75">
      <c r="A11" s="361" t="s">
        <v>304</v>
      </c>
      <c r="B11" s="362"/>
      <c r="C11" s="362"/>
      <c r="D11" s="363"/>
      <c r="E11" s="364"/>
      <c r="F11" s="365"/>
      <c r="G11" s="366"/>
      <c r="H11" s="24"/>
      <c r="I11" s="361" t="s">
        <v>305</v>
      </c>
      <c r="J11" s="362"/>
      <c r="K11" s="362"/>
      <c r="L11" s="11"/>
      <c r="M11" s="11"/>
      <c r="N11" s="13"/>
    </row>
    <row r="12" spans="1:14" ht="16.5">
      <c r="A12" s="367" t="s">
        <v>314</v>
      </c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pageSetup paperSize="9" scale="75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PageLayoutView="125" workbookViewId="0">
      <selection activeCell="F5" sqref="F5:G5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60" t="s">
        <v>315</v>
      </c>
      <c r="B1" s="360"/>
      <c r="C1" s="360"/>
      <c r="D1" s="360"/>
      <c r="E1" s="360"/>
      <c r="F1" s="360"/>
      <c r="G1" s="360"/>
      <c r="H1" s="360"/>
      <c r="I1" s="360"/>
      <c r="J1" s="360"/>
    </row>
    <row r="2" spans="1:12" s="1" customFormat="1" ht="16.5">
      <c r="A2" s="3" t="s">
        <v>286</v>
      </c>
      <c r="B2" s="4" t="s">
        <v>247</v>
      </c>
      <c r="C2" s="4" t="s">
        <v>243</v>
      </c>
      <c r="D2" s="4" t="s">
        <v>244</v>
      </c>
      <c r="E2" s="4" t="s">
        <v>245</v>
      </c>
      <c r="F2" s="4" t="s">
        <v>246</v>
      </c>
      <c r="G2" s="3" t="s">
        <v>316</v>
      </c>
      <c r="H2" s="3" t="s">
        <v>317</v>
      </c>
      <c r="I2" s="3" t="s">
        <v>318</v>
      </c>
      <c r="J2" s="3" t="s">
        <v>319</v>
      </c>
      <c r="K2" s="4" t="s">
        <v>292</v>
      </c>
      <c r="L2" s="4" t="s">
        <v>256</v>
      </c>
    </row>
    <row r="3" spans="1:12" s="14" customFormat="1" ht="16.5">
      <c r="A3" s="15"/>
      <c r="B3" s="8" t="s">
        <v>260</v>
      </c>
      <c r="C3" s="16" t="s">
        <v>258</v>
      </c>
      <c r="D3" s="8" t="s">
        <v>259</v>
      </c>
      <c r="E3" s="6" t="s">
        <v>106</v>
      </c>
      <c r="F3" s="7" t="s">
        <v>60</v>
      </c>
      <c r="G3" s="15" t="s">
        <v>320</v>
      </c>
      <c r="H3" s="15" t="s">
        <v>321</v>
      </c>
      <c r="I3" s="15"/>
      <c r="J3" s="15"/>
      <c r="K3" s="18" t="s">
        <v>322</v>
      </c>
      <c r="L3" s="19"/>
    </row>
    <row r="4" spans="1:12" s="14" customFormat="1" ht="16.5">
      <c r="A4" s="15"/>
      <c r="B4" s="8" t="s">
        <v>260</v>
      </c>
      <c r="C4" s="16" t="s">
        <v>262</v>
      </c>
      <c r="D4" s="8" t="s">
        <v>259</v>
      </c>
      <c r="E4" s="6" t="s">
        <v>263</v>
      </c>
      <c r="F4" s="7" t="s">
        <v>60</v>
      </c>
      <c r="G4" s="15" t="s">
        <v>320</v>
      </c>
      <c r="H4" s="15" t="s">
        <v>321</v>
      </c>
      <c r="I4" s="15"/>
      <c r="J4" s="15"/>
      <c r="K4" s="18" t="s">
        <v>322</v>
      </c>
      <c r="L4" s="19"/>
    </row>
    <row r="5" spans="1:12" s="14" customFormat="1" ht="16.5">
      <c r="A5" s="15"/>
      <c r="B5" s="8" t="s">
        <v>260</v>
      </c>
      <c r="C5" s="16" t="s">
        <v>264</v>
      </c>
      <c r="D5" s="8" t="s">
        <v>265</v>
      </c>
      <c r="E5" s="6" t="s">
        <v>106</v>
      </c>
      <c r="F5" s="7" t="s">
        <v>266</v>
      </c>
      <c r="G5" s="8" t="s">
        <v>323</v>
      </c>
      <c r="H5" s="15" t="s">
        <v>321</v>
      </c>
      <c r="I5" s="8" t="s">
        <v>324</v>
      </c>
      <c r="J5" s="15"/>
      <c r="K5" s="18" t="s">
        <v>322</v>
      </c>
      <c r="L5" s="19"/>
    </row>
    <row r="6" spans="1:12" s="14" customFormat="1" ht="16.5">
      <c r="A6" s="15"/>
      <c r="B6" s="8" t="s">
        <v>260</v>
      </c>
      <c r="C6" s="16" t="s">
        <v>267</v>
      </c>
      <c r="D6" s="8" t="s">
        <v>265</v>
      </c>
      <c r="E6" s="6" t="s">
        <v>268</v>
      </c>
      <c r="F6" s="7" t="s">
        <v>266</v>
      </c>
      <c r="G6" s="8" t="s">
        <v>323</v>
      </c>
      <c r="H6" s="15" t="s">
        <v>321</v>
      </c>
      <c r="I6" s="8" t="s">
        <v>324</v>
      </c>
      <c r="J6" s="15"/>
      <c r="K6" s="18" t="s">
        <v>322</v>
      </c>
      <c r="L6" s="19"/>
    </row>
    <row r="7" spans="1:12" s="14" customFormat="1" ht="16.5">
      <c r="A7" s="15"/>
      <c r="B7" s="8"/>
      <c r="C7" s="16"/>
      <c r="D7" s="8"/>
      <c r="E7" s="9"/>
      <c r="F7" s="7"/>
      <c r="G7" s="8"/>
      <c r="H7" s="10"/>
      <c r="I7" s="8"/>
      <c r="J7" s="15"/>
      <c r="K7" s="19"/>
      <c r="L7" s="19"/>
    </row>
    <row r="8" spans="1:12">
      <c r="A8" s="10"/>
      <c r="B8" s="8"/>
      <c r="C8" s="16"/>
      <c r="D8" s="8"/>
      <c r="E8" s="17"/>
      <c r="F8" s="10"/>
      <c r="G8" s="8"/>
      <c r="H8" s="8"/>
      <c r="I8" s="10"/>
      <c r="J8" s="10"/>
      <c r="K8" s="8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s="2" customFormat="1" ht="18.75">
      <c r="A11" s="361" t="s">
        <v>325</v>
      </c>
      <c r="B11" s="362"/>
      <c r="C11" s="362"/>
      <c r="D11" s="362"/>
      <c r="E11" s="363"/>
      <c r="F11" s="364"/>
      <c r="G11" s="366"/>
      <c r="H11" s="361" t="s">
        <v>326</v>
      </c>
      <c r="I11" s="362"/>
      <c r="J11" s="362"/>
      <c r="K11" s="11"/>
      <c r="L11" s="13"/>
    </row>
    <row r="12" spans="1:12" ht="72" customHeight="1">
      <c r="A12" s="367" t="s">
        <v>327</v>
      </c>
      <c r="B12" s="367"/>
      <c r="C12" s="368"/>
      <c r="D12" s="368"/>
      <c r="E12" s="368"/>
      <c r="F12" s="368"/>
      <c r="G12" s="368"/>
      <c r="H12" s="368"/>
      <c r="I12" s="368"/>
      <c r="J12" s="368"/>
      <c r="K12" s="368"/>
      <c r="L12" s="368"/>
    </row>
  </sheetData>
  <mergeCells count="5">
    <mergeCell ref="A1:J1"/>
    <mergeCell ref="A11:E11"/>
    <mergeCell ref="F11:G11"/>
    <mergeCell ref="H11:J11"/>
    <mergeCell ref="A12:L12"/>
  </mergeCells>
  <phoneticPr fontId="38" type="noConversion"/>
  <dataValidations count="1">
    <dataValidation type="list" allowBlank="1" showInputMessage="1" showErrorMessage="1" sqref="L8 L9:L12" xr:uid="{00000000-0002-0000-0C00-000000000000}">
      <formula1>"YES,NO"</formula1>
    </dataValidation>
  </dataValidations>
  <pageMargins left="0.75" right="0.75" top="1" bottom="1" header="0.5" footer="0.5"/>
  <pageSetup paperSize="9" scale="75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4"/>
  <sheetViews>
    <sheetView zoomScalePageLayoutView="125" workbookViewId="0">
      <selection activeCell="F5" sqref="F5:G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0" t="s">
        <v>328</v>
      </c>
      <c r="B1" s="360"/>
      <c r="C1" s="360"/>
      <c r="D1" s="360"/>
      <c r="E1" s="360"/>
      <c r="F1" s="360"/>
      <c r="G1" s="360"/>
      <c r="H1" s="360"/>
      <c r="I1" s="360"/>
    </row>
    <row r="2" spans="1:9" s="1" customFormat="1" ht="16.5">
      <c r="A2" s="369" t="s">
        <v>242</v>
      </c>
      <c r="B2" s="370" t="s">
        <v>247</v>
      </c>
      <c r="C2" s="370" t="s">
        <v>293</v>
      </c>
      <c r="D2" s="370" t="s">
        <v>245</v>
      </c>
      <c r="E2" s="370" t="s">
        <v>246</v>
      </c>
      <c r="F2" s="3" t="s">
        <v>329</v>
      </c>
      <c r="G2" s="3" t="s">
        <v>274</v>
      </c>
      <c r="H2" s="375" t="s">
        <v>275</v>
      </c>
      <c r="I2" s="379" t="s">
        <v>277</v>
      </c>
    </row>
    <row r="3" spans="1:9" s="1" customFormat="1" ht="16.5">
      <c r="A3" s="369"/>
      <c r="B3" s="371"/>
      <c r="C3" s="371"/>
      <c r="D3" s="371"/>
      <c r="E3" s="371"/>
      <c r="F3" s="3" t="s">
        <v>330</v>
      </c>
      <c r="G3" s="3" t="s">
        <v>278</v>
      </c>
      <c r="H3" s="376"/>
      <c r="I3" s="380"/>
    </row>
    <row r="4" spans="1:9">
      <c r="A4" s="5">
        <v>1</v>
      </c>
      <c r="B4" s="5" t="s">
        <v>331</v>
      </c>
      <c r="C4" s="5" t="s">
        <v>332</v>
      </c>
      <c r="D4" s="6" t="s">
        <v>333</v>
      </c>
      <c r="E4" s="7" t="s">
        <v>60</v>
      </c>
      <c r="F4" s="8">
        <v>-1.2</v>
      </c>
      <c r="G4" s="8">
        <v>-1.5</v>
      </c>
      <c r="H4" s="8">
        <f t="shared" ref="H4:H9" si="0">F4+G4</f>
        <v>-2.7</v>
      </c>
      <c r="I4" s="8" t="s">
        <v>261</v>
      </c>
    </row>
    <row r="5" spans="1:9">
      <c r="A5" s="5">
        <v>2</v>
      </c>
      <c r="B5" s="5" t="s">
        <v>331</v>
      </c>
      <c r="C5" s="5" t="s">
        <v>332</v>
      </c>
      <c r="D5" s="6" t="s">
        <v>333</v>
      </c>
      <c r="E5" s="7" t="s">
        <v>60</v>
      </c>
      <c r="F5" s="8">
        <v>-1.2</v>
      </c>
      <c r="G5" s="8">
        <v>-1.5</v>
      </c>
      <c r="H5" s="8">
        <f t="shared" si="0"/>
        <v>-2.7</v>
      </c>
      <c r="I5" s="8" t="s">
        <v>261</v>
      </c>
    </row>
    <row r="6" spans="1:9">
      <c r="A6" s="5">
        <v>3</v>
      </c>
      <c r="B6" s="5" t="s">
        <v>331</v>
      </c>
      <c r="C6" s="5" t="s">
        <v>334</v>
      </c>
      <c r="D6" s="6" t="s">
        <v>335</v>
      </c>
      <c r="E6" s="7" t="s">
        <v>60</v>
      </c>
      <c r="F6" s="8">
        <v>-1.3</v>
      </c>
      <c r="G6" s="8">
        <v>-1.5</v>
      </c>
      <c r="H6" s="8">
        <f t="shared" si="0"/>
        <v>-2.8</v>
      </c>
      <c r="I6" s="8" t="s">
        <v>261</v>
      </c>
    </row>
    <row r="7" spans="1:9">
      <c r="A7" s="5">
        <v>4</v>
      </c>
      <c r="B7" s="5" t="s">
        <v>331</v>
      </c>
      <c r="C7" s="5" t="s">
        <v>334</v>
      </c>
      <c r="D7" s="6" t="s">
        <v>335</v>
      </c>
      <c r="E7" s="7" t="s">
        <v>60</v>
      </c>
      <c r="F7" s="8">
        <v>-1.3</v>
      </c>
      <c r="G7" s="8">
        <v>-1.5</v>
      </c>
      <c r="H7" s="8">
        <f t="shared" si="0"/>
        <v>-2.8</v>
      </c>
      <c r="I7" s="8" t="s">
        <v>261</v>
      </c>
    </row>
    <row r="8" spans="1:9">
      <c r="A8" s="5">
        <v>5</v>
      </c>
      <c r="B8" s="5" t="s">
        <v>336</v>
      </c>
      <c r="C8" s="5" t="s">
        <v>337</v>
      </c>
      <c r="D8" s="9" t="s">
        <v>333</v>
      </c>
      <c r="E8" s="7" t="s">
        <v>266</v>
      </c>
      <c r="F8" s="8">
        <v>-1</v>
      </c>
      <c r="G8" s="8">
        <v>-1.5</v>
      </c>
      <c r="H8" s="8">
        <f t="shared" si="0"/>
        <v>-2.5</v>
      </c>
      <c r="I8" s="8" t="s">
        <v>261</v>
      </c>
    </row>
    <row r="9" spans="1:9">
      <c r="A9" s="5">
        <v>6</v>
      </c>
      <c r="B9" s="5" t="s">
        <v>336</v>
      </c>
      <c r="C9" s="5" t="s">
        <v>337</v>
      </c>
      <c r="D9" s="9" t="s">
        <v>333</v>
      </c>
      <c r="E9" s="7" t="s">
        <v>266</v>
      </c>
      <c r="F9" s="8">
        <v>-1</v>
      </c>
      <c r="G9" s="8">
        <v>-1.5</v>
      </c>
      <c r="H9" s="8">
        <f t="shared" si="0"/>
        <v>-2.5</v>
      </c>
      <c r="I9" s="8" t="s">
        <v>261</v>
      </c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pans="1:9" s="2" customFormat="1" ht="18.75">
      <c r="A13" s="361" t="s">
        <v>304</v>
      </c>
      <c r="B13" s="362"/>
      <c r="C13" s="362"/>
      <c r="D13" s="363"/>
      <c r="E13" s="12"/>
      <c r="F13" s="361" t="s">
        <v>338</v>
      </c>
      <c r="G13" s="362"/>
      <c r="H13" s="363"/>
      <c r="I13" s="13"/>
    </row>
    <row r="14" spans="1:9" ht="45.75" customHeight="1">
      <c r="A14" s="367" t="s">
        <v>339</v>
      </c>
      <c r="B14" s="367"/>
      <c r="C14" s="368"/>
      <c r="D14" s="368"/>
      <c r="E14" s="368"/>
      <c r="F14" s="368"/>
      <c r="G14" s="368"/>
      <c r="H14" s="368"/>
      <c r="I14" s="368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1:I3 I4:I9 I10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F5" sqref="F5:G5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7" t="s">
        <v>32</v>
      </c>
      <c r="C2" s="178"/>
      <c r="D2" s="178"/>
      <c r="E2" s="178"/>
      <c r="F2" s="178"/>
      <c r="G2" s="178"/>
      <c r="H2" s="178"/>
      <c r="I2" s="179"/>
    </row>
    <row r="3" spans="2:9" ht="27.95" customHeight="1">
      <c r="B3" s="156"/>
      <c r="C3" s="157"/>
      <c r="D3" s="180" t="s">
        <v>33</v>
      </c>
      <c r="E3" s="181"/>
      <c r="F3" s="182" t="s">
        <v>34</v>
      </c>
      <c r="G3" s="183"/>
      <c r="H3" s="180" t="s">
        <v>35</v>
      </c>
      <c r="I3" s="184"/>
    </row>
    <row r="4" spans="2:9" ht="27.95" customHeight="1">
      <c r="B4" s="156" t="s">
        <v>36</v>
      </c>
      <c r="C4" s="157" t="s">
        <v>37</v>
      </c>
      <c r="D4" s="157" t="s">
        <v>38</v>
      </c>
      <c r="E4" s="157" t="s">
        <v>39</v>
      </c>
      <c r="F4" s="158" t="s">
        <v>38</v>
      </c>
      <c r="G4" s="158" t="s">
        <v>39</v>
      </c>
      <c r="H4" s="157" t="s">
        <v>38</v>
      </c>
      <c r="I4" s="165" t="s">
        <v>39</v>
      </c>
    </row>
    <row r="5" spans="2:9" ht="27.95" customHeight="1">
      <c r="B5" s="159" t="s">
        <v>40</v>
      </c>
      <c r="C5" s="10">
        <v>13</v>
      </c>
      <c r="D5" s="10">
        <v>0</v>
      </c>
      <c r="E5" s="10">
        <v>1</v>
      </c>
      <c r="F5" s="160">
        <v>0</v>
      </c>
      <c r="G5" s="160">
        <v>1</v>
      </c>
      <c r="H5" s="10">
        <v>1</v>
      </c>
      <c r="I5" s="166">
        <v>2</v>
      </c>
    </row>
    <row r="6" spans="2:9" ht="27.95" customHeight="1">
      <c r="B6" s="159" t="s">
        <v>41</v>
      </c>
      <c r="C6" s="10">
        <v>20</v>
      </c>
      <c r="D6" s="10">
        <v>0</v>
      </c>
      <c r="E6" s="10">
        <v>1</v>
      </c>
      <c r="F6" s="160">
        <v>1</v>
      </c>
      <c r="G6" s="160">
        <v>2</v>
      </c>
      <c r="H6" s="10">
        <v>2</v>
      </c>
      <c r="I6" s="166">
        <v>3</v>
      </c>
    </row>
    <row r="7" spans="2:9" ht="27.95" customHeight="1">
      <c r="B7" s="159" t="s">
        <v>42</v>
      </c>
      <c r="C7" s="10">
        <v>32</v>
      </c>
      <c r="D7" s="10">
        <v>0</v>
      </c>
      <c r="E7" s="10">
        <v>1</v>
      </c>
      <c r="F7" s="160">
        <v>2</v>
      </c>
      <c r="G7" s="160">
        <v>3</v>
      </c>
      <c r="H7" s="10">
        <v>3</v>
      </c>
      <c r="I7" s="166">
        <v>4</v>
      </c>
    </row>
    <row r="8" spans="2:9" ht="27.95" customHeight="1">
      <c r="B8" s="159" t="s">
        <v>43</v>
      </c>
      <c r="C8" s="10">
        <v>50</v>
      </c>
      <c r="D8" s="10">
        <v>1</v>
      </c>
      <c r="E8" s="10">
        <v>2</v>
      </c>
      <c r="F8" s="160">
        <v>3</v>
      </c>
      <c r="G8" s="160">
        <v>4</v>
      </c>
      <c r="H8" s="10">
        <v>5</v>
      </c>
      <c r="I8" s="166">
        <v>6</v>
      </c>
    </row>
    <row r="9" spans="2:9" ht="27.95" customHeight="1">
      <c r="B9" s="159" t="s">
        <v>44</v>
      </c>
      <c r="C9" s="10">
        <v>80</v>
      </c>
      <c r="D9" s="10">
        <v>2</v>
      </c>
      <c r="E9" s="10">
        <v>3</v>
      </c>
      <c r="F9" s="160">
        <v>5</v>
      </c>
      <c r="G9" s="160">
        <v>6</v>
      </c>
      <c r="H9" s="10">
        <v>7</v>
      </c>
      <c r="I9" s="166">
        <v>8</v>
      </c>
    </row>
    <row r="10" spans="2:9" ht="27.95" customHeight="1">
      <c r="B10" s="159" t="s">
        <v>45</v>
      </c>
      <c r="C10" s="10">
        <v>125</v>
      </c>
      <c r="D10" s="10">
        <v>3</v>
      </c>
      <c r="E10" s="10">
        <v>4</v>
      </c>
      <c r="F10" s="160">
        <v>7</v>
      </c>
      <c r="G10" s="160">
        <v>8</v>
      </c>
      <c r="H10" s="10">
        <v>10</v>
      </c>
      <c r="I10" s="166">
        <v>11</v>
      </c>
    </row>
    <row r="11" spans="2:9" ht="27.95" customHeight="1">
      <c r="B11" s="159" t="s">
        <v>46</v>
      </c>
      <c r="C11" s="10">
        <v>200</v>
      </c>
      <c r="D11" s="10">
        <v>5</v>
      </c>
      <c r="E11" s="10">
        <v>6</v>
      </c>
      <c r="F11" s="160">
        <v>10</v>
      </c>
      <c r="G11" s="160">
        <v>11</v>
      </c>
      <c r="H11" s="10">
        <v>14</v>
      </c>
      <c r="I11" s="166">
        <v>15</v>
      </c>
    </row>
    <row r="12" spans="2:9" ht="27.95" customHeight="1">
      <c r="B12" s="161" t="s">
        <v>47</v>
      </c>
      <c r="C12" s="162">
        <v>315</v>
      </c>
      <c r="D12" s="162">
        <v>7</v>
      </c>
      <c r="E12" s="162">
        <v>8</v>
      </c>
      <c r="F12" s="163">
        <v>14</v>
      </c>
      <c r="G12" s="163">
        <v>15</v>
      </c>
      <c r="H12" s="162">
        <v>21</v>
      </c>
      <c r="I12" s="167">
        <v>22</v>
      </c>
    </row>
    <row r="14" spans="2:9">
      <c r="B14" s="164" t="s">
        <v>48</v>
      </c>
      <c r="C14" s="164"/>
      <c r="D14" s="164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zoomScalePageLayoutView="125" workbookViewId="0">
      <selection activeCell="I2" sqref="I2:K2"/>
    </sheetView>
  </sheetViews>
  <sheetFormatPr defaultColWidth="10.375" defaultRowHeight="16.5" customHeight="1"/>
  <cols>
    <col min="1" max="9" width="10.375" style="51"/>
    <col min="10" max="10" width="8.875" style="51" customWidth="1"/>
    <col min="11" max="11" width="12" style="51" customWidth="1"/>
    <col min="12" max="16384" width="10.375" style="51"/>
  </cols>
  <sheetData>
    <row r="1" spans="1:11" ht="20.25">
      <c r="A1" s="185" t="s">
        <v>49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14.25">
      <c r="A2" s="81" t="s">
        <v>50</v>
      </c>
      <c r="B2" s="186" t="s">
        <v>51</v>
      </c>
      <c r="C2" s="186"/>
      <c r="D2" s="187" t="s">
        <v>52</v>
      </c>
      <c r="E2" s="187"/>
      <c r="F2" s="186" t="s">
        <v>53</v>
      </c>
      <c r="G2" s="186"/>
      <c r="H2" s="82" t="s">
        <v>54</v>
      </c>
      <c r="I2" s="188" t="s">
        <v>55</v>
      </c>
      <c r="J2" s="188"/>
      <c r="K2" s="189"/>
    </row>
    <row r="3" spans="1:11" ht="14.25">
      <c r="A3" s="190" t="s">
        <v>56</v>
      </c>
      <c r="B3" s="191"/>
      <c r="C3" s="192"/>
      <c r="D3" s="193" t="s">
        <v>57</v>
      </c>
      <c r="E3" s="194"/>
      <c r="F3" s="194"/>
      <c r="G3" s="195"/>
      <c r="H3" s="193" t="s">
        <v>58</v>
      </c>
      <c r="I3" s="194"/>
      <c r="J3" s="194"/>
      <c r="K3" s="195"/>
    </row>
    <row r="4" spans="1:11" ht="14.25">
      <c r="A4" s="85" t="s">
        <v>59</v>
      </c>
      <c r="B4" s="196" t="s">
        <v>60</v>
      </c>
      <c r="C4" s="197"/>
      <c r="D4" s="198" t="s">
        <v>61</v>
      </c>
      <c r="E4" s="199"/>
      <c r="F4" s="200">
        <v>45133</v>
      </c>
      <c r="G4" s="201"/>
      <c r="H4" s="198" t="s">
        <v>62</v>
      </c>
      <c r="I4" s="199"/>
      <c r="J4" s="99" t="s">
        <v>63</v>
      </c>
      <c r="K4" s="108" t="s">
        <v>64</v>
      </c>
    </row>
    <row r="5" spans="1:11" ht="14.25">
      <c r="A5" s="87" t="s">
        <v>65</v>
      </c>
      <c r="B5" s="196" t="s">
        <v>66</v>
      </c>
      <c r="C5" s="197"/>
      <c r="D5" s="198" t="s">
        <v>67</v>
      </c>
      <c r="E5" s="199"/>
      <c r="F5" s="200" t="s">
        <v>68</v>
      </c>
      <c r="G5" s="201"/>
      <c r="H5" s="198" t="s">
        <v>69</v>
      </c>
      <c r="I5" s="199"/>
      <c r="J5" s="99" t="s">
        <v>63</v>
      </c>
      <c r="K5" s="108" t="s">
        <v>64</v>
      </c>
    </row>
    <row r="6" spans="1:11" ht="14.25">
      <c r="A6" s="85" t="s">
        <v>70</v>
      </c>
      <c r="B6" s="88">
        <v>2</v>
      </c>
      <c r="C6" s="89">
        <v>6</v>
      </c>
      <c r="D6" s="87" t="s">
        <v>71</v>
      </c>
      <c r="E6" s="101"/>
      <c r="F6" s="200">
        <v>45082</v>
      </c>
      <c r="G6" s="201"/>
      <c r="H6" s="198" t="s">
        <v>72</v>
      </c>
      <c r="I6" s="199"/>
      <c r="J6" s="99" t="s">
        <v>63</v>
      </c>
      <c r="K6" s="108" t="s">
        <v>64</v>
      </c>
    </row>
    <row r="7" spans="1:11" ht="14.25">
      <c r="A7" s="85" t="s">
        <v>73</v>
      </c>
      <c r="B7" s="202">
        <v>1372</v>
      </c>
      <c r="C7" s="203"/>
      <c r="D7" s="87" t="s">
        <v>74</v>
      </c>
      <c r="E7" s="100"/>
      <c r="F7" s="200">
        <v>45085</v>
      </c>
      <c r="G7" s="201"/>
      <c r="H7" s="198" t="s">
        <v>75</v>
      </c>
      <c r="I7" s="199"/>
      <c r="J7" s="99" t="s">
        <v>63</v>
      </c>
      <c r="K7" s="108" t="s">
        <v>64</v>
      </c>
    </row>
    <row r="8" spans="1:11" ht="14.25">
      <c r="A8" s="132"/>
      <c r="B8" s="204"/>
      <c r="C8" s="205"/>
      <c r="D8" s="206" t="s">
        <v>76</v>
      </c>
      <c r="E8" s="207"/>
      <c r="F8" s="208">
        <v>45087</v>
      </c>
      <c r="G8" s="209"/>
      <c r="H8" s="206" t="s">
        <v>77</v>
      </c>
      <c r="I8" s="207"/>
      <c r="J8" s="102" t="s">
        <v>63</v>
      </c>
      <c r="K8" s="109" t="s">
        <v>64</v>
      </c>
    </row>
    <row r="9" spans="1:11" ht="14.25">
      <c r="A9" s="210" t="s">
        <v>78</v>
      </c>
      <c r="B9" s="211"/>
      <c r="C9" s="211"/>
      <c r="D9" s="211"/>
      <c r="E9" s="211"/>
      <c r="F9" s="211"/>
      <c r="G9" s="211"/>
      <c r="H9" s="211"/>
      <c r="I9" s="211"/>
      <c r="J9" s="211"/>
      <c r="K9" s="212"/>
    </row>
    <row r="10" spans="1:11" ht="14.25">
      <c r="A10" s="213" t="s">
        <v>79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1" spans="1:11" ht="14.25">
      <c r="A11" s="133" t="s">
        <v>80</v>
      </c>
      <c r="B11" s="134" t="s">
        <v>81</v>
      </c>
      <c r="C11" s="135" t="s">
        <v>82</v>
      </c>
      <c r="D11" s="136"/>
      <c r="E11" s="137" t="s">
        <v>83</v>
      </c>
      <c r="F11" s="134" t="s">
        <v>81</v>
      </c>
      <c r="G11" s="135" t="s">
        <v>82</v>
      </c>
      <c r="H11" s="135" t="s">
        <v>84</v>
      </c>
      <c r="I11" s="137" t="s">
        <v>85</v>
      </c>
      <c r="J11" s="134" t="s">
        <v>81</v>
      </c>
      <c r="K11" s="152" t="s">
        <v>82</v>
      </c>
    </row>
    <row r="12" spans="1:11" ht="14.25">
      <c r="A12" s="87" t="s">
        <v>86</v>
      </c>
      <c r="B12" s="98" t="s">
        <v>81</v>
      </c>
      <c r="C12" s="99" t="s">
        <v>82</v>
      </c>
      <c r="D12" s="100"/>
      <c r="E12" s="101" t="s">
        <v>87</v>
      </c>
      <c r="F12" s="98" t="s">
        <v>81</v>
      </c>
      <c r="G12" s="99" t="s">
        <v>82</v>
      </c>
      <c r="H12" s="99" t="s">
        <v>84</v>
      </c>
      <c r="I12" s="101" t="s">
        <v>88</v>
      </c>
      <c r="J12" s="98" t="s">
        <v>81</v>
      </c>
      <c r="K12" s="108" t="s">
        <v>82</v>
      </c>
    </row>
    <row r="13" spans="1:11" ht="14.25">
      <c r="A13" s="87" t="s">
        <v>89</v>
      </c>
      <c r="B13" s="98" t="s">
        <v>81</v>
      </c>
      <c r="C13" s="99" t="s">
        <v>82</v>
      </c>
      <c r="D13" s="100"/>
      <c r="E13" s="101" t="s">
        <v>90</v>
      </c>
      <c r="F13" s="99" t="s">
        <v>91</v>
      </c>
      <c r="G13" s="99" t="s">
        <v>92</v>
      </c>
      <c r="H13" s="99" t="s">
        <v>84</v>
      </c>
      <c r="I13" s="101" t="s">
        <v>93</v>
      </c>
      <c r="J13" s="98" t="s">
        <v>81</v>
      </c>
      <c r="K13" s="108" t="s">
        <v>82</v>
      </c>
    </row>
    <row r="14" spans="1:11" ht="14.25">
      <c r="A14" s="206" t="s">
        <v>94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16"/>
    </row>
    <row r="15" spans="1:11" ht="14.25">
      <c r="A15" s="213" t="s">
        <v>95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5"/>
    </row>
    <row r="16" spans="1:11" ht="14.25">
      <c r="A16" s="138" t="s">
        <v>96</v>
      </c>
      <c r="B16" s="135" t="s">
        <v>91</v>
      </c>
      <c r="C16" s="135" t="s">
        <v>92</v>
      </c>
      <c r="D16" s="139"/>
      <c r="E16" s="140" t="s">
        <v>97</v>
      </c>
      <c r="F16" s="135" t="s">
        <v>91</v>
      </c>
      <c r="G16" s="135" t="s">
        <v>92</v>
      </c>
      <c r="H16" s="141"/>
      <c r="I16" s="140" t="s">
        <v>98</v>
      </c>
      <c r="J16" s="135" t="s">
        <v>91</v>
      </c>
      <c r="K16" s="152" t="s">
        <v>92</v>
      </c>
    </row>
    <row r="17" spans="1:22" ht="16.5" customHeight="1">
      <c r="A17" s="90" t="s">
        <v>99</v>
      </c>
      <c r="B17" s="99" t="s">
        <v>91</v>
      </c>
      <c r="C17" s="99" t="s">
        <v>92</v>
      </c>
      <c r="D17" s="57"/>
      <c r="E17" s="103" t="s">
        <v>100</v>
      </c>
      <c r="F17" s="99" t="s">
        <v>91</v>
      </c>
      <c r="G17" s="99" t="s">
        <v>92</v>
      </c>
      <c r="H17" s="142"/>
      <c r="I17" s="103" t="s">
        <v>101</v>
      </c>
      <c r="J17" s="99" t="s">
        <v>91</v>
      </c>
      <c r="K17" s="108" t="s">
        <v>92</v>
      </c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</row>
    <row r="18" spans="1:22" ht="18" customHeight="1">
      <c r="A18" s="217" t="s">
        <v>102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9"/>
    </row>
    <row r="19" spans="1:22" ht="18" customHeight="1">
      <c r="A19" s="213" t="s">
        <v>103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22" ht="16.5" customHeight="1">
      <c r="A20" s="220" t="s">
        <v>104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spans="1:22" ht="21.75" customHeight="1">
      <c r="A21" s="143" t="s">
        <v>105</v>
      </c>
      <c r="B21" s="144">
        <v>120</v>
      </c>
      <c r="C21" s="144">
        <v>130</v>
      </c>
      <c r="D21" s="144">
        <v>140</v>
      </c>
      <c r="E21" s="144">
        <v>150</v>
      </c>
      <c r="F21" s="144">
        <v>160</v>
      </c>
      <c r="G21" s="144">
        <v>165</v>
      </c>
      <c r="H21" s="103"/>
      <c r="I21" s="103"/>
      <c r="J21" s="103"/>
      <c r="K21" s="77"/>
    </row>
    <row r="22" spans="1:22" ht="16.5" customHeight="1">
      <c r="A22" s="91" t="s">
        <v>106</v>
      </c>
      <c r="B22" s="145">
        <v>1</v>
      </c>
      <c r="C22" s="145">
        <v>1</v>
      </c>
      <c r="D22" s="145">
        <v>1</v>
      </c>
      <c r="E22" s="145">
        <v>1</v>
      </c>
      <c r="F22" s="145">
        <v>1</v>
      </c>
      <c r="G22" s="145">
        <v>1</v>
      </c>
      <c r="H22" s="145"/>
      <c r="I22" s="145"/>
      <c r="J22" s="145"/>
      <c r="K22" s="154"/>
    </row>
    <row r="23" spans="1:22" ht="16.5" customHeight="1">
      <c r="A23" s="91"/>
      <c r="B23" s="145"/>
      <c r="C23" s="145"/>
      <c r="D23" s="145"/>
      <c r="E23" s="145"/>
      <c r="F23" s="145"/>
      <c r="G23" s="145"/>
      <c r="H23" s="145"/>
      <c r="I23" s="145"/>
      <c r="J23" s="145"/>
      <c r="K23" s="155"/>
    </row>
    <row r="24" spans="1:22" ht="16.5" customHeight="1">
      <c r="A24" s="91" t="s">
        <v>107</v>
      </c>
      <c r="B24" s="145">
        <v>1</v>
      </c>
      <c r="C24" s="145">
        <v>1</v>
      </c>
      <c r="D24" s="145">
        <v>1</v>
      </c>
      <c r="E24" s="145">
        <v>1</v>
      </c>
      <c r="F24" s="145">
        <v>1</v>
      </c>
      <c r="G24" s="145">
        <v>1</v>
      </c>
      <c r="H24" s="145"/>
      <c r="I24" s="145"/>
      <c r="J24" s="145"/>
      <c r="K24" s="155"/>
    </row>
    <row r="25" spans="1:22" ht="16.5" customHeight="1">
      <c r="A25" s="91"/>
      <c r="B25" s="145"/>
      <c r="C25" s="145"/>
      <c r="D25" s="145"/>
      <c r="E25" s="145"/>
      <c r="F25" s="145"/>
      <c r="G25" s="145"/>
      <c r="H25" s="145"/>
      <c r="I25" s="145"/>
      <c r="J25" s="145"/>
      <c r="K25" s="75"/>
    </row>
    <row r="26" spans="1:22" ht="16.5" customHeight="1">
      <c r="A26" s="91"/>
      <c r="B26" s="145"/>
      <c r="C26" s="145"/>
      <c r="D26" s="145"/>
      <c r="E26" s="145"/>
      <c r="F26" s="145"/>
      <c r="G26" s="145"/>
      <c r="H26" s="145"/>
      <c r="I26" s="145"/>
      <c r="J26" s="145"/>
      <c r="K26" s="75"/>
    </row>
    <row r="27" spans="1:22" ht="16.5" customHeight="1">
      <c r="A27" s="91"/>
      <c r="B27" s="145"/>
      <c r="C27" s="145"/>
      <c r="D27" s="145"/>
      <c r="E27" s="145"/>
      <c r="F27" s="145"/>
      <c r="G27" s="145"/>
      <c r="H27" s="145"/>
      <c r="I27" s="145"/>
      <c r="J27" s="145"/>
      <c r="K27" s="75"/>
    </row>
    <row r="28" spans="1:22" ht="16.5" customHeight="1">
      <c r="A28" s="91"/>
      <c r="B28" s="145"/>
      <c r="C28" s="145"/>
      <c r="D28" s="145"/>
      <c r="E28" s="145"/>
      <c r="F28" s="145"/>
      <c r="G28" s="145"/>
      <c r="H28" s="145"/>
      <c r="I28" s="145"/>
      <c r="J28" s="145"/>
      <c r="K28" s="75"/>
    </row>
    <row r="29" spans="1:22" ht="18" customHeight="1">
      <c r="A29" s="223" t="s">
        <v>108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spans="1:22" ht="18.75" customHeight="1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>
      <c r="A32" s="223" t="s">
        <v>109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spans="1:11" ht="14.25">
      <c r="A33" s="232" t="s">
        <v>110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4.25">
      <c r="A34" s="235" t="s">
        <v>111</v>
      </c>
      <c r="B34" s="236"/>
      <c r="C34" s="99" t="s">
        <v>63</v>
      </c>
      <c r="D34" s="99" t="s">
        <v>64</v>
      </c>
      <c r="E34" s="237" t="s">
        <v>112</v>
      </c>
      <c r="F34" s="238"/>
      <c r="G34" s="238"/>
      <c r="H34" s="238"/>
      <c r="I34" s="238"/>
      <c r="J34" s="238"/>
      <c r="K34" s="239"/>
    </row>
    <row r="35" spans="1:11" ht="14.25">
      <c r="A35" s="240" t="s">
        <v>113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0"/>
    </row>
    <row r="36" spans="1:11" ht="14.25">
      <c r="A36" s="241" t="s">
        <v>114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4.25">
      <c r="A37" s="244" t="s">
        <v>115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03"/>
    </row>
    <row r="38" spans="1:11" ht="14.25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03"/>
    </row>
    <row r="39" spans="1:11" ht="14.25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03"/>
    </row>
    <row r="40" spans="1:11" ht="14.25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03"/>
    </row>
    <row r="41" spans="1:11" ht="14.2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03"/>
    </row>
    <row r="42" spans="1:11" ht="14.25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03"/>
    </row>
    <row r="43" spans="1:11" ht="14.25">
      <c r="A43" s="246" t="s">
        <v>116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>
      <c r="A44" s="213" t="s">
        <v>117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5"/>
    </row>
    <row r="45" spans="1:11" ht="14.25">
      <c r="A45" s="138" t="s">
        <v>118</v>
      </c>
      <c r="B45" s="135" t="s">
        <v>91</v>
      </c>
      <c r="C45" s="135" t="s">
        <v>92</v>
      </c>
      <c r="D45" s="135" t="s">
        <v>84</v>
      </c>
      <c r="E45" s="140" t="s">
        <v>119</v>
      </c>
      <c r="F45" s="135" t="s">
        <v>91</v>
      </c>
      <c r="G45" s="135" t="s">
        <v>92</v>
      </c>
      <c r="H45" s="135" t="s">
        <v>84</v>
      </c>
      <c r="I45" s="140" t="s">
        <v>120</v>
      </c>
      <c r="J45" s="135" t="s">
        <v>91</v>
      </c>
      <c r="K45" s="152" t="s">
        <v>92</v>
      </c>
    </row>
    <row r="46" spans="1:11" ht="14.25">
      <c r="A46" s="90" t="s">
        <v>83</v>
      </c>
      <c r="B46" s="99" t="s">
        <v>91</v>
      </c>
      <c r="C46" s="99" t="s">
        <v>92</v>
      </c>
      <c r="D46" s="99" t="s">
        <v>84</v>
      </c>
      <c r="E46" s="103" t="s">
        <v>90</v>
      </c>
      <c r="F46" s="99" t="s">
        <v>91</v>
      </c>
      <c r="G46" s="99" t="s">
        <v>92</v>
      </c>
      <c r="H46" s="99" t="s">
        <v>84</v>
      </c>
      <c r="I46" s="103" t="s">
        <v>101</v>
      </c>
      <c r="J46" s="99" t="s">
        <v>91</v>
      </c>
      <c r="K46" s="108" t="s">
        <v>92</v>
      </c>
    </row>
    <row r="47" spans="1:11" ht="14.25">
      <c r="A47" s="206" t="s">
        <v>94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16"/>
    </row>
    <row r="48" spans="1:11" ht="14.25">
      <c r="A48" s="240" t="s">
        <v>121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</row>
    <row r="49" spans="1:11" ht="14.25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spans="1:11" ht="14.25">
      <c r="A50" s="146" t="s">
        <v>122</v>
      </c>
      <c r="B50" s="249" t="s">
        <v>123</v>
      </c>
      <c r="C50" s="249"/>
      <c r="D50" s="147" t="s">
        <v>124</v>
      </c>
      <c r="E50" s="148" t="s">
        <v>125</v>
      </c>
      <c r="F50" s="149" t="s">
        <v>126</v>
      </c>
      <c r="G50" s="150">
        <v>45076</v>
      </c>
      <c r="H50" s="250" t="s">
        <v>127</v>
      </c>
      <c r="I50" s="251"/>
      <c r="J50" s="252" t="s">
        <v>128</v>
      </c>
      <c r="K50" s="253"/>
    </row>
    <row r="51" spans="1:11" ht="14.25">
      <c r="A51" s="240" t="s">
        <v>129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</row>
    <row r="52" spans="1:11" ht="14.2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4.25">
      <c r="A53" s="146" t="s">
        <v>122</v>
      </c>
      <c r="B53" s="249" t="s">
        <v>123</v>
      </c>
      <c r="C53" s="249"/>
      <c r="D53" s="147" t="s">
        <v>124</v>
      </c>
      <c r="E53" s="151"/>
      <c r="F53" s="149" t="s">
        <v>130</v>
      </c>
      <c r="G53" s="150"/>
      <c r="H53" s="250" t="s">
        <v>127</v>
      </c>
      <c r="I53" s="251"/>
      <c r="J53" s="252"/>
      <c r="K53" s="25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I6" sqref="I6:N13"/>
    </sheetView>
  </sheetViews>
  <sheetFormatPr defaultColWidth="9" defaultRowHeight="26.1" customHeight="1"/>
  <cols>
    <col min="1" max="1" width="17.125" style="38" customWidth="1"/>
    <col min="2" max="7" width="9.375" style="38" customWidth="1"/>
    <col min="8" max="8" width="1.375" style="38" customWidth="1"/>
    <col min="9" max="9" width="16.5" style="38" customWidth="1"/>
    <col min="10" max="10" width="17" style="38" customWidth="1"/>
    <col min="11" max="11" width="18.5" style="38" customWidth="1"/>
    <col min="12" max="12" width="16.625" style="38" customWidth="1"/>
    <col min="13" max="13" width="14.125" style="38" customWidth="1"/>
    <col min="14" max="14" width="16.375" style="38" customWidth="1"/>
    <col min="15" max="16384" width="9" style="38"/>
  </cols>
  <sheetData>
    <row r="1" spans="1:14" ht="30" customHeight="1">
      <c r="A1" s="257" t="s">
        <v>131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7" t="s">
        <v>59</v>
      </c>
      <c r="B2" s="259" t="s">
        <v>60</v>
      </c>
      <c r="C2" s="259"/>
      <c r="D2" s="28" t="s">
        <v>65</v>
      </c>
      <c r="E2" s="259" t="s">
        <v>66</v>
      </c>
      <c r="F2" s="259"/>
      <c r="G2" s="259"/>
      <c r="H2" s="264"/>
      <c r="I2" s="40" t="s">
        <v>54</v>
      </c>
      <c r="J2" s="259" t="s">
        <v>132</v>
      </c>
      <c r="K2" s="259"/>
      <c r="L2" s="259"/>
      <c r="M2" s="259"/>
      <c r="N2" s="260"/>
    </row>
    <row r="3" spans="1:14" ht="29.1" customHeight="1">
      <c r="A3" s="263" t="s">
        <v>133</v>
      </c>
      <c r="B3" s="261" t="s">
        <v>134</v>
      </c>
      <c r="C3" s="261"/>
      <c r="D3" s="261"/>
      <c r="E3" s="261"/>
      <c r="F3" s="261"/>
      <c r="G3" s="261"/>
      <c r="H3" s="265"/>
      <c r="I3" s="261" t="s">
        <v>135</v>
      </c>
      <c r="J3" s="261"/>
      <c r="K3" s="261"/>
      <c r="L3" s="261"/>
      <c r="M3" s="261"/>
      <c r="N3" s="262"/>
    </row>
    <row r="4" spans="1:14" ht="29.1" customHeight="1">
      <c r="A4" s="263"/>
      <c r="B4" s="29" t="s">
        <v>136</v>
      </c>
      <c r="C4" s="29" t="s">
        <v>137</v>
      </c>
      <c r="D4" s="29" t="s">
        <v>138</v>
      </c>
      <c r="E4" s="29" t="s">
        <v>139</v>
      </c>
      <c r="F4" s="29" t="s">
        <v>140</v>
      </c>
      <c r="G4" s="29" t="s">
        <v>141</v>
      </c>
      <c r="H4" s="265"/>
      <c r="I4" s="29" t="s">
        <v>136</v>
      </c>
      <c r="J4" s="29" t="s">
        <v>137</v>
      </c>
      <c r="K4" s="29" t="s">
        <v>138</v>
      </c>
      <c r="L4" s="29" t="s">
        <v>139</v>
      </c>
      <c r="M4" s="29" t="s">
        <v>140</v>
      </c>
      <c r="N4" s="29" t="s">
        <v>141</v>
      </c>
    </row>
    <row r="5" spans="1:14" ht="29.1" customHeight="1">
      <c r="A5" s="263"/>
      <c r="B5" s="30"/>
      <c r="C5" s="30"/>
      <c r="D5" s="31"/>
      <c r="E5" s="30"/>
      <c r="F5" s="30"/>
      <c r="G5" s="30"/>
      <c r="H5" s="265"/>
      <c r="I5" s="41" t="s">
        <v>142</v>
      </c>
      <c r="J5" s="41" t="s">
        <v>143</v>
      </c>
      <c r="K5" s="41" t="s">
        <v>142</v>
      </c>
      <c r="L5" s="41" t="s">
        <v>142</v>
      </c>
      <c r="M5" s="41" t="s">
        <v>144</v>
      </c>
      <c r="N5" s="42" t="s">
        <v>144</v>
      </c>
    </row>
    <row r="6" spans="1:14" ht="29.1" customHeight="1">
      <c r="A6" s="111" t="s">
        <v>145</v>
      </c>
      <c r="B6" s="30">
        <v>67</v>
      </c>
      <c r="C6" s="30">
        <v>72</v>
      </c>
      <c r="D6" s="31">
        <v>78</v>
      </c>
      <c r="E6" s="30">
        <v>84</v>
      </c>
      <c r="F6" s="30">
        <v>90</v>
      </c>
      <c r="G6" s="30">
        <v>93</v>
      </c>
      <c r="H6" s="265"/>
      <c r="I6" s="43" t="s">
        <v>146</v>
      </c>
      <c r="J6" s="43" t="s">
        <v>146</v>
      </c>
      <c r="K6" s="43" t="s">
        <v>146</v>
      </c>
      <c r="L6" s="43" t="s">
        <v>146</v>
      </c>
      <c r="M6" s="43" t="s">
        <v>146</v>
      </c>
      <c r="N6" s="43" t="s">
        <v>146</v>
      </c>
    </row>
    <row r="7" spans="1:14" ht="29.1" customHeight="1">
      <c r="A7" s="111" t="s">
        <v>147</v>
      </c>
      <c r="B7" s="30">
        <v>49</v>
      </c>
      <c r="C7" s="30">
        <v>52</v>
      </c>
      <c r="D7" s="112">
        <v>56</v>
      </c>
      <c r="E7" s="30">
        <v>59</v>
      </c>
      <c r="F7" s="30">
        <v>63</v>
      </c>
      <c r="G7" s="30">
        <v>65</v>
      </c>
      <c r="H7" s="265"/>
      <c r="I7" s="44" t="s">
        <v>148</v>
      </c>
      <c r="J7" s="44" t="s">
        <v>148</v>
      </c>
      <c r="K7" s="44" t="s">
        <v>148</v>
      </c>
      <c r="L7" s="44" t="s">
        <v>148</v>
      </c>
      <c r="M7" s="44" t="s">
        <v>148</v>
      </c>
      <c r="N7" s="44" t="s">
        <v>148</v>
      </c>
    </row>
    <row r="8" spans="1:14" ht="29.1" customHeight="1">
      <c r="A8" s="111" t="s">
        <v>149</v>
      </c>
      <c r="B8" s="30">
        <v>59</v>
      </c>
      <c r="C8" s="30">
        <v>64</v>
      </c>
      <c r="D8" s="112">
        <v>71</v>
      </c>
      <c r="E8" s="30">
        <v>78</v>
      </c>
      <c r="F8" s="30">
        <v>85</v>
      </c>
      <c r="G8" s="30">
        <v>88</v>
      </c>
      <c r="H8" s="265"/>
      <c r="I8" s="44" t="s">
        <v>150</v>
      </c>
      <c r="J8" s="44" t="s">
        <v>150</v>
      </c>
      <c r="K8" s="44" t="s">
        <v>150</v>
      </c>
      <c r="L8" s="44" t="s">
        <v>150</v>
      </c>
      <c r="M8" s="44" t="s">
        <v>150</v>
      </c>
      <c r="N8" s="44" t="s">
        <v>150</v>
      </c>
    </row>
    <row r="9" spans="1:14" ht="29.1" customHeight="1">
      <c r="A9" s="111" t="s">
        <v>151</v>
      </c>
      <c r="B9" s="30">
        <v>11.5</v>
      </c>
      <c r="C9" s="30">
        <v>12.5</v>
      </c>
      <c r="D9" s="112">
        <v>14</v>
      </c>
      <c r="E9" s="30">
        <v>15.5</v>
      </c>
      <c r="F9" s="30">
        <v>17</v>
      </c>
      <c r="G9" s="30">
        <v>17.5</v>
      </c>
      <c r="H9" s="265"/>
      <c r="I9" s="43" t="s">
        <v>152</v>
      </c>
      <c r="J9" s="43" t="s">
        <v>152</v>
      </c>
      <c r="K9" s="43" t="s">
        <v>152</v>
      </c>
      <c r="L9" s="43" t="s">
        <v>152</v>
      </c>
      <c r="M9" s="43" t="s">
        <v>152</v>
      </c>
      <c r="N9" s="43" t="s">
        <v>152</v>
      </c>
    </row>
    <row r="10" spans="1:14" ht="29.1" customHeight="1">
      <c r="A10" s="111" t="s">
        <v>153</v>
      </c>
      <c r="B10" s="30">
        <v>9.1999999999999993</v>
      </c>
      <c r="C10" s="30">
        <v>9.6999999999999993</v>
      </c>
      <c r="D10" s="112">
        <v>10.199999999999999</v>
      </c>
      <c r="E10" s="30">
        <v>10.7</v>
      </c>
      <c r="F10" s="30">
        <v>11.2</v>
      </c>
      <c r="G10" s="30">
        <v>11.7</v>
      </c>
      <c r="H10" s="265"/>
      <c r="I10" s="44" t="s">
        <v>154</v>
      </c>
      <c r="J10" s="44" t="s">
        <v>154</v>
      </c>
      <c r="K10" s="44" t="s">
        <v>154</v>
      </c>
      <c r="L10" s="44" t="s">
        <v>154</v>
      </c>
      <c r="M10" s="44" t="s">
        <v>154</v>
      </c>
      <c r="N10" s="44" t="s">
        <v>154</v>
      </c>
    </row>
    <row r="11" spans="1:14" ht="29.1" customHeight="1">
      <c r="A11" s="111" t="s">
        <v>155</v>
      </c>
      <c r="B11" s="30">
        <v>22.5</v>
      </c>
      <c r="C11" s="30">
        <v>24</v>
      </c>
      <c r="D11" s="112">
        <v>25.8</v>
      </c>
      <c r="E11" s="30">
        <v>27.6</v>
      </c>
      <c r="F11" s="30">
        <v>29.4</v>
      </c>
      <c r="G11" s="30">
        <v>30.4</v>
      </c>
      <c r="H11" s="265"/>
      <c r="I11" s="44" t="s">
        <v>156</v>
      </c>
      <c r="J11" s="44" t="s">
        <v>156</v>
      </c>
      <c r="K11" s="44" t="s">
        <v>156</v>
      </c>
      <c r="L11" s="44" t="s">
        <v>156</v>
      </c>
      <c r="M11" s="44" t="s">
        <v>156</v>
      </c>
      <c r="N11" s="44" t="s">
        <v>156</v>
      </c>
    </row>
    <row r="12" spans="1:14" ht="29.1" customHeight="1">
      <c r="A12" s="111" t="s">
        <v>157</v>
      </c>
      <c r="B12" s="30">
        <v>27.5</v>
      </c>
      <c r="C12" s="30">
        <v>29</v>
      </c>
      <c r="D12" s="112">
        <v>31.3</v>
      </c>
      <c r="E12" s="30">
        <v>33.6</v>
      </c>
      <c r="F12" s="30">
        <v>35.9</v>
      </c>
      <c r="G12" s="30">
        <v>38</v>
      </c>
      <c r="H12" s="265"/>
      <c r="I12" s="38" t="s">
        <v>158</v>
      </c>
      <c r="J12" s="38" t="s">
        <v>158</v>
      </c>
      <c r="K12" s="38" t="s">
        <v>158</v>
      </c>
      <c r="L12" s="38" t="s">
        <v>158</v>
      </c>
      <c r="M12" s="38" t="s">
        <v>158</v>
      </c>
      <c r="N12" s="38" t="s">
        <v>158</v>
      </c>
    </row>
    <row r="13" spans="1:14" ht="29.1" customHeight="1">
      <c r="A13" s="113" t="s">
        <v>159</v>
      </c>
      <c r="B13" s="114">
        <v>16.399999999999999</v>
      </c>
      <c r="C13" s="115">
        <v>18</v>
      </c>
      <c r="D13" s="116">
        <v>20.25</v>
      </c>
      <c r="E13" s="115">
        <v>22.5</v>
      </c>
      <c r="F13" s="115">
        <v>24.75</v>
      </c>
      <c r="G13" s="115">
        <v>25.65</v>
      </c>
      <c r="H13" s="265"/>
      <c r="I13" s="44" t="s">
        <v>160</v>
      </c>
      <c r="J13" s="44" t="s">
        <v>160</v>
      </c>
      <c r="K13" s="44" t="s">
        <v>160</v>
      </c>
      <c r="L13" s="44" t="s">
        <v>160</v>
      </c>
      <c r="M13" s="44" t="s">
        <v>160</v>
      </c>
      <c r="N13" s="44" t="s">
        <v>160</v>
      </c>
    </row>
    <row r="14" spans="1:14" ht="29.1" customHeight="1">
      <c r="A14" s="117"/>
      <c r="B14" s="44"/>
      <c r="C14" s="118"/>
      <c r="D14" s="118"/>
      <c r="E14" s="118"/>
      <c r="F14" s="118"/>
      <c r="G14" s="44"/>
      <c r="H14" s="265"/>
      <c r="I14" s="44"/>
      <c r="J14" s="44"/>
      <c r="K14" s="44"/>
      <c r="L14" s="44"/>
      <c r="M14" s="45"/>
      <c r="N14" s="126"/>
    </row>
    <row r="15" spans="1:14" ht="29.1" customHeight="1">
      <c r="A15" s="119"/>
      <c r="B15" s="120"/>
      <c r="C15" s="121"/>
      <c r="D15" s="121"/>
      <c r="E15" s="122"/>
      <c r="F15" s="122"/>
      <c r="G15" s="120"/>
      <c r="H15" s="266"/>
      <c r="I15" s="127"/>
      <c r="J15" s="128"/>
      <c r="K15" s="129"/>
      <c r="L15" s="130"/>
      <c r="M15" s="130"/>
      <c r="N15" s="131"/>
    </row>
    <row r="16" spans="1:14" ht="14.25">
      <c r="A16" s="123" t="s">
        <v>112</v>
      </c>
      <c r="B16" s="124"/>
      <c r="C16" s="124"/>
      <c r="D16" s="125"/>
      <c r="E16" s="125"/>
      <c r="F16" s="125"/>
      <c r="G16" s="125"/>
      <c r="H16" s="39"/>
      <c r="I16" s="39"/>
      <c r="J16" s="39"/>
      <c r="K16" s="39"/>
      <c r="L16" s="39"/>
      <c r="M16" s="39"/>
      <c r="N16" s="39"/>
    </row>
    <row r="17" spans="1:14" ht="14.25">
      <c r="A17" s="38" t="s">
        <v>161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7" t="s">
        <v>162</v>
      </c>
      <c r="J18" s="50">
        <v>45076</v>
      </c>
      <c r="K18" s="37" t="s">
        <v>163</v>
      </c>
      <c r="L18" s="37"/>
      <c r="M18" s="37" t="s">
        <v>164</v>
      </c>
      <c r="N18" s="38" t="s">
        <v>128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7" right="0.7" top="0.75" bottom="0.75" header="0.3" footer="0.3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8" zoomScale="125" zoomScaleNormal="125" zoomScalePageLayoutView="125" workbookViewId="0">
      <selection activeCell="F5" sqref="F5:G5"/>
    </sheetView>
  </sheetViews>
  <sheetFormatPr defaultColWidth="10" defaultRowHeight="16.5" customHeight="1"/>
  <cols>
    <col min="1" max="16384" width="10" style="51"/>
  </cols>
  <sheetData>
    <row r="1" spans="1:11" ht="22.5" customHeight="1">
      <c r="A1" s="267" t="s">
        <v>165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7.25" customHeight="1">
      <c r="A2" s="81" t="s">
        <v>50</v>
      </c>
      <c r="B2" s="186"/>
      <c r="C2" s="186"/>
      <c r="D2" s="187" t="s">
        <v>52</v>
      </c>
      <c r="E2" s="187"/>
      <c r="F2" s="186"/>
      <c r="G2" s="186"/>
      <c r="H2" s="82" t="s">
        <v>54</v>
      </c>
      <c r="I2" s="188"/>
      <c r="J2" s="188"/>
      <c r="K2" s="189"/>
    </row>
    <row r="3" spans="1:11" ht="16.5" customHeight="1">
      <c r="A3" s="190" t="s">
        <v>56</v>
      </c>
      <c r="B3" s="191"/>
      <c r="C3" s="192"/>
      <c r="D3" s="193" t="s">
        <v>57</v>
      </c>
      <c r="E3" s="194"/>
      <c r="F3" s="194"/>
      <c r="G3" s="195"/>
      <c r="H3" s="193" t="s">
        <v>58</v>
      </c>
      <c r="I3" s="194"/>
      <c r="J3" s="194"/>
      <c r="K3" s="195"/>
    </row>
    <row r="4" spans="1:11" ht="16.5" customHeight="1">
      <c r="A4" s="85" t="s">
        <v>59</v>
      </c>
      <c r="B4" s="268"/>
      <c r="C4" s="269"/>
      <c r="D4" s="198" t="s">
        <v>61</v>
      </c>
      <c r="E4" s="199"/>
      <c r="F4" s="200"/>
      <c r="G4" s="201"/>
      <c r="H4" s="198" t="s">
        <v>166</v>
      </c>
      <c r="I4" s="199"/>
      <c r="J4" s="99" t="s">
        <v>63</v>
      </c>
      <c r="K4" s="108" t="s">
        <v>64</v>
      </c>
    </row>
    <row r="5" spans="1:11" ht="16.5" customHeight="1">
      <c r="A5" s="87" t="s">
        <v>65</v>
      </c>
      <c r="B5" s="270"/>
      <c r="C5" s="271"/>
      <c r="D5" s="198" t="s">
        <v>167</v>
      </c>
      <c r="E5" s="199"/>
      <c r="F5" s="268"/>
      <c r="G5" s="269"/>
      <c r="H5" s="198" t="s">
        <v>168</v>
      </c>
      <c r="I5" s="199"/>
      <c r="J5" s="99" t="s">
        <v>63</v>
      </c>
      <c r="K5" s="108" t="s">
        <v>64</v>
      </c>
    </row>
    <row r="6" spans="1:11" ht="16.5" customHeight="1">
      <c r="A6" s="85" t="s">
        <v>70</v>
      </c>
      <c r="B6" s="88"/>
      <c r="C6" s="89"/>
      <c r="D6" s="198" t="s">
        <v>169</v>
      </c>
      <c r="E6" s="199"/>
      <c r="F6" s="268"/>
      <c r="G6" s="269"/>
      <c r="H6" s="272" t="s">
        <v>170</v>
      </c>
      <c r="I6" s="273"/>
      <c r="J6" s="273"/>
      <c r="K6" s="274"/>
    </row>
    <row r="7" spans="1:11" ht="16.5" customHeight="1">
      <c r="A7" s="85" t="s">
        <v>73</v>
      </c>
      <c r="B7" s="268"/>
      <c r="C7" s="269"/>
      <c r="D7" s="85" t="s">
        <v>171</v>
      </c>
      <c r="E7" s="86"/>
      <c r="F7" s="268"/>
      <c r="G7" s="269"/>
      <c r="H7" s="275"/>
      <c r="I7" s="196"/>
      <c r="J7" s="196"/>
      <c r="K7" s="197"/>
    </row>
    <row r="8" spans="1:11" ht="16.5" customHeight="1">
      <c r="A8" s="92"/>
      <c r="B8" s="204"/>
      <c r="C8" s="205"/>
      <c r="D8" s="206" t="s">
        <v>76</v>
      </c>
      <c r="E8" s="207"/>
      <c r="F8" s="208"/>
      <c r="G8" s="209"/>
      <c r="H8" s="276"/>
      <c r="I8" s="277"/>
      <c r="J8" s="277"/>
      <c r="K8" s="278"/>
    </row>
    <row r="9" spans="1:11" ht="16.5" customHeight="1">
      <c r="A9" s="279" t="s">
        <v>172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spans="1:11" ht="16.5" customHeight="1">
      <c r="A10" s="93" t="s">
        <v>80</v>
      </c>
      <c r="B10" s="94" t="s">
        <v>81</v>
      </c>
      <c r="C10" s="95" t="s">
        <v>82</v>
      </c>
      <c r="D10" s="96"/>
      <c r="E10" s="97" t="s">
        <v>85</v>
      </c>
      <c r="F10" s="94" t="s">
        <v>81</v>
      </c>
      <c r="G10" s="95" t="s">
        <v>82</v>
      </c>
      <c r="H10" s="94"/>
      <c r="I10" s="97" t="s">
        <v>83</v>
      </c>
      <c r="J10" s="94" t="s">
        <v>81</v>
      </c>
      <c r="K10" s="110" t="s">
        <v>82</v>
      </c>
    </row>
    <row r="11" spans="1:11" ht="16.5" customHeight="1">
      <c r="A11" s="87" t="s">
        <v>86</v>
      </c>
      <c r="B11" s="98" t="s">
        <v>81</v>
      </c>
      <c r="C11" s="99" t="s">
        <v>82</v>
      </c>
      <c r="D11" s="100"/>
      <c r="E11" s="101" t="s">
        <v>88</v>
      </c>
      <c r="F11" s="98" t="s">
        <v>81</v>
      </c>
      <c r="G11" s="99" t="s">
        <v>82</v>
      </c>
      <c r="H11" s="98"/>
      <c r="I11" s="101" t="s">
        <v>93</v>
      </c>
      <c r="J11" s="98" t="s">
        <v>81</v>
      </c>
      <c r="K11" s="108" t="s">
        <v>82</v>
      </c>
    </row>
    <row r="12" spans="1:11" ht="16.5" customHeight="1">
      <c r="A12" s="206" t="s">
        <v>112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16"/>
    </row>
    <row r="13" spans="1:11" ht="16.5" customHeight="1">
      <c r="A13" s="280" t="s">
        <v>173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spans="1:11" ht="16.5" customHeight="1">
      <c r="A14" s="281"/>
      <c r="B14" s="282"/>
      <c r="C14" s="282"/>
      <c r="D14" s="282"/>
      <c r="E14" s="282"/>
      <c r="F14" s="282"/>
      <c r="G14" s="282"/>
      <c r="H14" s="282"/>
      <c r="I14" s="283"/>
      <c r="J14" s="283"/>
      <c r="K14" s="284"/>
    </row>
    <row r="15" spans="1:11" ht="16.5" customHeight="1">
      <c r="A15" s="285"/>
      <c r="B15" s="286"/>
      <c r="C15" s="286"/>
      <c r="D15" s="287"/>
      <c r="E15" s="288"/>
      <c r="F15" s="286"/>
      <c r="G15" s="286"/>
      <c r="H15" s="287"/>
      <c r="I15" s="289"/>
      <c r="J15" s="290"/>
      <c r="K15" s="291"/>
    </row>
    <row r="16" spans="1:11" ht="16.5" customHeight="1">
      <c r="A16" s="276"/>
      <c r="B16" s="277"/>
      <c r="C16" s="277"/>
      <c r="D16" s="277"/>
      <c r="E16" s="277"/>
      <c r="F16" s="277"/>
      <c r="G16" s="277"/>
      <c r="H16" s="277"/>
      <c r="I16" s="277"/>
      <c r="J16" s="277"/>
      <c r="K16" s="278"/>
    </row>
    <row r="17" spans="1:11" ht="16.5" customHeight="1">
      <c r="A17" s="280" t="s">
        <v>174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spans="1:11" ht="16.5" customHeight="1">
      <c r="A18" s="281"/>
      <c r="B18" s="282"/>
      <c r="C18" s="282"/>
      <c r="D18" s="282"/>
      <c r="E18" s="282"/>
      <c r="F18" s="282"/>
      <c r="G18" s="282"/>
      <c r="H18" s="282"/>
      <c r="I18" s="283"/>
      <c r="J18" s="283"/>
      <c r="K18" s="284"/>
    </row>
    <row r="19" spans="1:11" ht="16.5" customHeight="1">
      <c r="A19" s="285"/>
      <c r="B19" s="286"/>
      <c r="C19" s="286"/>
      <c r="D19" s="287"/>
      <c r="E19" s="288"/>
      <c r="F19" s="286"/>
      <c r="G19" s="286"/>
      <c r="H19" s="287"/>
      <c r="I19" s="289"/>
      <c r="J19" s="290"/>
      <c r="K19" s="291"/>
    </row>
    <row r="20" spans="1:11" ht="16.5" customHeight="1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278"/>
    </row>
    <row r="21" spans="1:11" ht="16.5" customHeight="1">
      <c r="A21" s="292" t="s">
        <v>109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>
      <c r="A22" s="293" t="s">
        <v>110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4"/>
    </row>
    <row r="23" spans="1:11" ht="16.5" customHeight="1">
      <c r="A23" s="235" t="s">
        <v>111</v>
      </c>
      <c r="B23" s="236"/>
      <c r="C23" s="99" t="s">
        <v>63</v>
      </c>
      <c r="D23" s="99" t="s">
        <v>64</v>
      </c>
      <c r="E23" s="294"/>
      <c r="F23" s="294"/>
      <c r="G23" s="294"/>
      <c r="H23" s="294"/>
      <c r="I23" s="294"/>
      <c r="J23" s="294"/>
      <c r="K23" s="295"/>
    </row>
    <row r="24" spans="1:11" ht="16.5" customHeight="1">
      <c r="A24" s="198" t="s">
        <v>175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7"/>
    </row>
    <row r="25" spans="1:11" ht="16.5" customHeight="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>
      <c r="A26" s="279" t="s">
        <v>117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  <row r="27" spans="1:11" ht="16.5" customHeight="1">
      <c r="A27" s="83" t="s">
        <v>118</v>
      </c>
      <c r="B27" s="95" t="s">
        <v>91</v>
      </c>
      <c r="C27" s="95" t="s">
        <v>92</v>
      </c>
      <c r="D27" s="95" t="s">
        <v>84</v>
      </c>
      <c r="E27" s="84" t="s">
        <v>119</v>
      </c>
      <c r="F27" s="95" t="s">
        <v>91</v>
      </c>
      <c r="G27" s="95" t="s">
        <v>92</v>
      </c>
      <c r="H27" s="95" t="s">
        <v>84</v>
      </c>
      <c r="I27" s="84" t="s">
        <v>120</v>
      </c>
      <c r="J27" s="95" t="s">
        <v>91</v>
      </c>
      <c r="K27" s="110" t="s">
        <v>92</v>
      </c>
    </row>
    <row r="28" spans="1:11" ht="16.5" customHeight="1">
      <c r="A28" s="90" t="s">
        <v>83</v>
      </c>
      <c r="B28" s="99" t="s">
        <v>91</v>
      </c>
      <c r="C28" s="99" t="s">
        <v>92</v>
      </c>
      <c r="D28" s="99" t="s">
        <v>84</v>
      </c>
      <c r="E28" s="103" t="s">
        <v>90</v>
      </c>
      <c r="F28" s="99" t="s">
        <v>91</v>
      </c>
      <c r="G28" s="99" t="s">
        <v>92</v>
      </c>
      <c r="H28" s="99" t="s">
        <v>84</v>
      </c>
      <c r="I28" s="103" t="s">
        <v>101</v>
      </c>
      <c r="J28" s="99" t="s">
        <v>91</v>
      </c>
      <c r="K28" s="108" t="s">
        <v>92</v>
      </c>
    </row>
    <row r="29" spans="1:11" ht="16.5" customHeight="1">
      <c r="A29" s="198" t="s">
        <v>94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99"/>
    </row>
    <row r="30" spans="1:11" ht="16.5" customHeight="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>
      <c r="A31" s="279" t="s">
        <v>176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1" ht="17.25" customHeight="1">
      <c r="A32" s="300"/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17.25" customHeight="1">
      <c r="A33" s="244"/>
      <c r="B33" s="245"/>
      <c r="C33" s="245"/>
      <c r="D33" s="245"/>
      <c r="E33" s="245"/>
      <c r="F33" s="245"/>
      <c r="G33" s="245"/>
      <c r="H33" s="245"/>
      <c r="I33" s="245"/>
      <c r="J33" s="245"/>
      <c r="K33" s="203"/>
    </row>
    <row r="34" spans="1:11" ht="17.25" customHeight="1">
      <c r="A34" s="244"/>
      <c r="B34" s="245"/>
      <c r="C34" s="245"/>
      <c r="D34" s="245"/>
      <c r="E34" s="245"/>
      <c r="F34" s="245"/>
      <c r="G34" s="245"/>
      <c r="H34" s="245"/>
      <c r="I34" s="245"/>
      <c r="J34" s="245"/>
      <c r="K34" s="203"/>
    </row>
    <row r="35" spans="1:11" ht="17.25" customHeight="1">
      <c r="A35" s="244"/>
      <c r="B35" s="245"/>
      <c r="C35" s="245"/>
      <c r="D35" s="245"/>
      <c r="E35" s="245"/>
      <c r="F35" s="245"/>
      <c r="G35" s="245"/>
      <c r="H35" s="245"/>
      <c r="I35" s="245"/>
      <c r="J35" s="245"/>
      <c r="K35" s="203"/>
    </row>
    <row r="36" spans="1:11" ht="17.25" customHeight="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03"/>
    </row>
    <row r="37" spans="1:11" ht="17.25" customHeight="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03"/>
    </row>
    <row r="38" spans="1:11" ht="17.25" customHeight="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03"/>
    </row>
    <row r="39" spans="1:11" ht="17.25" customHeight="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03"/>
    </row>
    <row r="40" spans="1:11" ht="17.25" customHeight="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03"/>
    </row>
    <row r="41" spans="1:11" ht="17.25" customHeight="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03"/>
    </row>
    <row r="42" spans="1:11" ht="17.25" customHeight="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03"/>
    </row>
    <row r="43" spans="1:11" ht="17.25" customHeight="1">
      <c r="A43" s="246" t="s">
        <v>116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>
      <c r="A44" s="279" t="s">
        <v>177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spans="1:11" ht="18" customHeight="1">
      <c r="A45" s="303" t="s">
        <v>112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05"/>
    </row>
    <row r="46" spans="1:11" ht="18" customHeight="1">
      <c r="A46" s="303"/>
      <c r="B46" s="304"/>
      <c r="C46" s="304"/>
      <c r="D46" s="304"/>
      <c r="E46" s="304"/>
      <c r="F46" s="304"/>
      <c r="G46" s="304"/>
      <c r="H46" s="304"/>
      <c r="I46" s="304"/>
      <c r="J46" s="304"/>
      <c r="K46" s="305"/>
    </row>
    <row r="47" spans="1:11" ht="18" customHeight="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>
      <c r="A48" s="104" t="s">
        <v>122</v>
      </c>
      <c r="B48" s="306" t="s">
        <v>123</v>
      </c>
      <c r="C48" s="306"/>
      <c r="D48" s="105" t="s">
        <v>124</v>
      </c>
      <c r="E48" s="106"/>
      <c r="F48" s="105" t="s">
        <v>126</v>
      </c>
      <c r="G48" s="107"/>
      <c r="H48" s="307" t="s">
        <v>127</v>
      </c>
      <c r="I48" s="307"/>
      <c r="J48" s="306"/>
      <c r="K48" s="308"/>
    </row>
    <row r="49" spans="1:11" ht="16.5" customHeight="1">
      <c r="A49" s="213" t="s">
        <v>129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15"/>
    </row>
    <row r="50" spans="1:11" ht="16.5" customHeight="1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11"/>
    </row>
    <row r="51" spans="1:11" ht="16.5" customHeight="1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14"/>
    </row>
    <row r="52" spans="1:11" ht="21" customHeight="1">
      <c r="A52" s="104" t="s">
        <v>122</v>
      </c>
      <c r="B52" s="306" t="s">
        <v>123</v>
      </c>
      <c r="C52" s="306"/>
      <c r="D52" s="105" t="s">
        <v>124</v>
      </c>
      <c r="E52" s="105"/>
      <c r="F52" s="105" t="s">
        <v>126</v>
      </c>
      <c r="G52" s="105"/>
      <c r="H52" s="307" t="s">
        <v>127</v>
      </c>
      <c r="I52" s="307"/>
      <c r="J52" s="315"/>
      <c r="K52" s="31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J19" sqref="J19"/>
    </sheetView>
  </sheetViews>
  <sheetFormatPr defaultColWidth="9" defaultRowHeight="26.1" customHeight="1"/>
  <cols>
    <col min="1" max="1" width="17.125" style="38" customWidth="1"/>
    <col min="2" max="7" width="9.375" style="38" customWidth="1"/>
    <col min="8" max="8" width="1.375" style="38" customWidth="1"/>
    <col min="9" max="14" width="15.625" style="38" customWidth="1"/>
    <col min="15" max="16384" width="9" style="38"/>
  </cols>
  <sheetData>
    <row r="1" spans="1:14" ht="30" customHeight="1">
      <c r="A1" s="257" t="s">
        <v>131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7" t="s">
        <v>59</v>
      </c>
      <c r="B2" s="259"/>
      <c r="C2" s="259"/>
      <c r="D2" s="28" t="s">
        <v>65</v>
      </c>
      <c r="E2" s="259"/>
      <c r="F2" s="259"/>
      <c r="G2" s="259"/>
      <c r="H2" s="264"/>
      <c r="I2" s="40" t="s">
        <v>54</v>
      </c>
      <c r="J2" s="259"/>
      <c r="K2" s="259"/>
      <c r="L2" s="259"/>
      <c r="M2" s="259"/>
      <c r="N2" s="260"/>
    </row>
    <row r="3" spans="1:14" ht="29.1" customHeight="1">
      <c r="A3" s="263" t="s">
        <v>133</v>
      </c>
      <c r="B3" s="261" t="s">
        <v>134</v>
      </c>
      <c r="C3" s="261"/>
      <c r="D3" s="261"/>
      <c r="E3" s="261"/>
      <c r="F3" s="261"/>
      <c r="G3" s="261"/>
      <c r="H3" s="265"/>
      <c r="I3" s="261" t="s">
        <v>135</v>
      </c>
      <c r="J3" s="261"/>
      <c r="K3" s="261"/>
      <c r="L3" s="261"/>
      <c r="M3" s="261"/>
      <c r="N3" s="262"/>
    </row>
    <row r="4" spans="1:14" ht="29.1" customHeight="1">
      <c r="A4" s="263"/>
      <c r="B4" s="29" t="s">
        <v>136</v>
      </c>
      <c r="C4" s="29" t="s">
        <v>137</v>
      </c>
      <c r="D4" s="29" t="s">
        <v>138</v>
      </c>
      <c r="E4" s="29" t="s">
        <v>139</v>
      </c>
      <c r="F4" s="29" t="s">
        <v>140</v>
      </c>
      <c r="G4" s="29" t="s">
        <v>141</v>
      </c>
      <c r="H4" s="265"/>
      <c r="I4" s="29" t="s">
        <v>136</v>
      </c>
      <c r="J4" s="29" t="s">
        <v>137</v>
      </c>
      <c r="K4" s="29" t="s">
        <v>138</v>
      </c>
      <c r="L4" s="29" t="s">
        <v>139</v>
      </c>
      <c r="M4" s="29" t="s">
        <v>140</v>
      </c>
      <c r="N4" s="29" t="s">
        <v>141</v>
      </c>
    </row>
    <row r="5" spans="1:14" ht="29.1" customHeight="1">
      <c r="A5" s="263"/>
      <c r="B5" s="30"/>
      <c r="C5" s="30"/>
      <c r="D5" s="31"/>
      <c r="E5" s="30"/>
      <c r="F5" s="30"/>
      <c r="G5" s="30"/>
      <c r="H5" s="265"/>
      <c r="I5" s="41"/>
      <c r="J5" s="41"/>
      <c r="K5" s="41"/>
      <c r="L5" s="41"/>
      <c r="M5" s="41"/>
      <c r="N5" s="42"/>
    </row>
    <row r="6" spans="1:14" ht="29.1" customHeight="1">
      <c r="A6" s="32" t="s">
        <v>178</v>
      </c>
      <c r="B6" s="33">
        <f t="shared" ref="B6:B9" si="0">C6-5</f>
        <v>67</v>
      </c>
      <c r="C6" s="33">
        <v>72</v>
      </c>
      <c r="D6" s="33">
        <f>C6+6</f>
        <v>78</v>
      </c>
      <c r="E6" s="33">
        <f>D6+6</f>
        <v>84</v>
      </c>
      <c r="F6" s="33">
        <f>E6+6</f>
        <v>90</v>
      </c>
      <c r="G6" s="33">
        <f t="shared" ref="G6:G9" si="1">F6+3</f>
        <v>93</v>
      </c>
      <c r="H6" s="265"/>
      <c r="I6" s="43"/>
      <c r="J6" s="43"/>
      <c r="K6" s="43"/>
      <c r="L6" s="43"/>
      <c r="M6" s="43"/>
      <c r="N6" s="78"/>
    </row>
    <row r="7" spans="1:14" ht="29.1" customHeight="1">
      <c r="A7" s="34" t="s">
        <v>179</v>
      </c>
      <c r="B7" s="33">
        <f>C7-3</f>
        <v>49</v>
      </c>
      <c r="C7" s="35">
        <v>52</v>
      </c>
      <c r="D7" s="33">
        <f>C7+4</f>
        <v>56</v>
      </c>
      <c r="E7" s="33">
        <f>D7+3</f>
        <v>59</v>
      </c>
      <c r="F7" s="33">
        <f>E7+4</f>
        <v>63</v>
      </c>
      <c r="G7" s="33">
        <f>F7+2</f>
        <v>65</v>
      </c>
      <c r="H7" s="265"/>
      <c r="I7" s="44"/>
      <c r="J7" s="44"/>
      <c r="K7" s="44"/>
      <c r="L7" s="44"/>
      <c r="M7" s="45"/>
      <c r="N7" s="46"/>
    </row>
    <row r="8" spans="1:14" ht="29.1" customHeight="1">
      <c r="A8" s="36" t="s">
        <v>180</v>
      </c>
      <c r="B8" s="33">
        <f t="shared" si="0"/>
        <v>57</v>
      </c>
      <c r="C8" s="35">
        <v>62</v>
      </c>
      <c r="D8" s="33">
        <f t="shared" ref="D8:F9" si="2">C8+7</f>
        <v>69</v>
      </c>
      <c r="E8" s="33">
        <f t="shared" si="2"/>
        <v>76</v>
      </c>
      <c r="F8" s="33">
        <f t="shared" si="2"/>
        <v>83</v>
      </c>
      <c r="G8" s="33">
        <f t="shared" si="1"/>
        <v>86</v>
      </c>
      <c r="H8" s="265"/>
      <c r="I8" s="44"/>
      <c r="J8" s="44"/>
      <c r="K8" s="44"/>
      <c r="L8" s="44"/>
      <c r="M8" s="45"/>
      <c r="N8" s="46"/>
    </row>
    <row r="9" spans="1:14" ht="29.1" customHeight="1">
      <c r="A9" s="32" t="s">
        <v>149</v>
      </c>
      <c r="B9" s="33">
        <f t="shared" si="0"/>
        <v>59</v>
      </c>
      <c r="C9" s="35">
        <v>64</v>
      </c>
      <c r="D9" s="33">
        <f t="shared" si="2"/>
        <v>71</v>
      </c>
      <c r="E9" s="33">
        <f t="shared" si="2"/>
        <v>78</v>
      </c>
      <c r="F9" s="33">
        <f t="shared" si="2"/>
        <v>85</v>
      </c>
      <c r="G9" s="33">
        <f t="shared" si="1"/>
        <v>88</v>
      </c>
      <c r="H9" s="265"/>
      <c r="I9" s="43"/>
      <c r="J9" s="43"/>
      <c r="K9" s="43"/>
      <c r="L9" s="43"/>
      <c r="M9" s="79"/>
      <c r="N9" s="80"/>
    </row>
    <row r="10" spans="1:14" ht="29.1" customHeight="1">
      <c r="A10" s="32" t="s">
        <v>181</v>
      </c>
      <c r="B10" s="33">
        <f>C10-1.6</f>
        <v>16.399999999999999</v>
      </c>
      <c r="C10" s="35">
        <v>18</v>
      </c>
      <c r="D10" s="33">
        <f>C10+2.25</f>
        <v>20.25</v>
      </c>
      <c r="E10" s="33">
        <f>C10+4.5</f>
        <v>22.5</v>
      </c>
      <c r="F10" s="33">
        <f>C10+6.75</f>
        <v>24.75</v>
      </c>
      <c r="G10" s="33">
        <f>C10+7.65</f>
        <v>25.65</v>
      </c>
      <c r="H10" s="265"/>
      <c r="I10" s="44"/>
      <c r="J10" s="44"/>
      <c r="K10" s="44"/>
      <c r="L10" s="44"/>
      <c r="M10" s="45"/>
      <c r="N10" s="46"/>
    </row>
    <row r="11" spans="1:14" ht="29.1" customHeight="1">
      <c r="A11" s="32" t="s">
        <v>182</v>
      </c>
      <c r="B11" s="33">
        <f>C11-1</f>
        <v>11.5</v>
      </c>
      <c r="C11" s="35">
        <v>12.5</v>
      </c>
      <c r="D11" s="33">
        <f>C11+1.5</f>
        <v>14</v>
      </c>
      <c r="E11" s="33">
        <f>D11+1.5</f>
        <v>15.5</v>
      </c>
      <c r="F11" s="33">
        <f>E11+1.5</f>
        <v>17</v>
      </c>
      <c r="G11" s="33">
        <f>F11+0.6</f>
        <v>17.600000000000001</v>
      </c>
      <c r="H11" s="265"/>
      <c r="I11" s="44"/>
      <c r="J11" s="44"/>
      <c r="K11" s="44"/>
      <c r="L11" s="44"/>
      <c r="M11" s="45"/>
      <c r="N11" s="46"/>
    </row>
    <row r="12" spans="1:14" ht="29.1" customHeight="1">
      <c r="A12" s="32" t="s">
        <v>183</v>
      </c>
      <c r="B12" s="33">
        <f>C12-0.5</f>
        <v>9.1999999999999993</v>
      </c>
      <c r="C12" s="33">
        <v>9.6999999999999993</v>
      </c>
      <c r="D12" s="33">
        <f t="shared" ref="D12:G12" si="3">C12+0.5</f>
        <v>10.199999999999999</v>
      </c>
      <c r="E12" s="33">
        <f t="shared" si="3"/>
        <v>10.7</v>
      </c>
      <c r="F12" s="33">
        <f t="shared" si="3"/>
        <v>11.2</v>
      </c>
      <c r="G12" s="33">
        <f t="shared" si="3"/>
        <v>11.7</v>
      </c>
      <c r="H12" s="265"/>
      <c r="I12" s="44"/>
      <c r="J12" s="44"/>
      <c r="K12" s="44"/>
      <c r="L12" s="44"/>
      <c r="M12" s="45"/>
      <c r="N12" s="46"/>
    </row>
    <row r="13" spans="1:14" ht="29.1" customHeight="1">
      <c r="A13" s="32" t="s">
        <v>184</v>
      </c>
      <c r="B13" s="33">
        <f>C13-1.5</f>
        <v>22.5</v>
      </c>
      <c r="C13" s="33">
        <v>24</v>
      </c>
      <c r="D13" s="33">
        <f>C13+1.8</f>
        <v>25.8</v>
      </c>
      <c r="E13" s="33">
        <f>D13+1.8</f>
        <v>27.6</v>
      </c>
      <c r="F13" s="33">
        <f>E13+1.8</f>
        <v>29.400000000000002</v>
      </c>
      <c r="G13" s="33">
        <f>F13+1</f>
        <v>30.400000000000002</v>
      </c>
      <c r="H13" s="265"/>
      <c r="I13" s="44"/>
      <c r="J13" s="44"/>
      <c r="K13" s="44"/>
      <c r="L13" s="44"/>
      <c r="M13" s="45"/>
      <c r="N13" s="46"/>
    </row>
    <row r="14" spans="1:14" ht="29.1" customHeight="1">
      <c r="A14" s="32" t="s">
        <v>185</v>
      </c>
      <c r="B14" s="33">
        <f>C14-1.8</f>
        <v>27.2</v>
      </c>
      <c r="C14" s="33">
        <v>29</v>
      </c>
      <c r="D14" s="33">
        <f>C14+2.3</f>
        <v>31.3</v>
      </c>
      <c r="E14" s="33">
        <f>D14+2.3</f>
        <v>33.6</v>
      </c>
      <c r="F14" s="33">
        <f>E14+2.3</f>
        <v>35.9</v>
      </c>
      <c r="G14" s="33">
        <f>F14+2.1</f>
        <v>38</v>
      </c>
      <c r="H14" s="265"/>
      <c r="I14" s="44"/>
      <c r="J14" s="44"/>
      <c r="K14" s="44"/>
      <c r="L14" s="44"/>
      <c r="M14" s="45"/>
      <c r="N14" s="46"/>
    </row>
    <row r="15" spans="1:14" ht="29.1" customHeight="1">
      <c r="A15" s="32" t="s">
        <v>186</v>
      </c>
      <c r="B15" s="317" t="s">
        <v>187</v>
      </c>
      <c r="C15" s="318"/>
      <c r="D15" s="318"/>
      <c r="E15" s="318"/>
      <c r="F15" s="318"/>
      <c r="G15" s="319"/>
      <c r="H15" s="266"/>
      <c r="I15" s="47"/>
      <c r="J15" s="47"/>
      <c r="K15" s="48"/>
      <c r="L15" s="47"/>
      <c r="M15" s="47"/>
      <c r="N15" s="49"/>
    </row>
    <row r="16" spans="1:14" ht="14.25">
      <c r="A16" s="37" t="s">
        <v>112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38" t="s">
        <v>161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7" t="s">
        <v>188</v>
      </c>
      <c r="J18" s="50"/>
      <c r="K18" s="37" t="s">
        <v>189</v>
      </c>
      <c r="L18" s="37"/>
      <c r="M18" s="37" t="s">
        <v>164</v>
      </c>
    </row>
  </sheetData>
  <mergeCells count="9">
    <mergeCell ref="B15:G15"/>
    <mergeCell ref="A3:A5"/>
    <mergeCell ref="H2:H15"/>
    <mergeCell ref="A1:N1"/>
    <mergeCell ref="B2:C2"/>
    <mergeCell ref="E2:G2"/>
    <mergeCell ref="J2:N2"/>
    <mergeCell ref="B3:G3"/>
    <mergeCell ref="I3:N3"/>
  </mergeCells>
  <phoneticPr fontId="38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zoomScalePageLayoutView="125" workbookViewId="0">
      <selection activeCell="J5" sqref="J5"/>
    </sheetView>
  </sheetViews>
  <sheetFormatPr defaultColWidth="10.125" defaultRowHeight="14.2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9.125" style="51" customWidth="1"/>
    <col min="6" max="6" width="10.375" style="51" customWidth="1"/>
    <col min="7" max="7" width="9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>
      <c r="A1" s="320" t="s">
        <v>190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>
      <c r="A2" s="52" t="s">
        <v>50</v>
      </c>
      <c r="B2" s="321" t="s">
        <v>191</v>
      </c>
      <c r="C2" s="321"/>
      <c r="D2" s="53" t="s">
        <v>59</v>
      </c>
      <c r="E2" s="54" t="s">
        <v>60</v>
      </c>
      <c r="F2" s="55" t="s">
        <v>192</v>
      </c>
      <c r="G2" s="322" t="s">
        <v>193</v>
      </c>
      <c r="H2" s="322"/>
      <c r="I2" s="72" t="s">
        <v>54</v>
      </c>
      <c r="J2" s="322" t="s">
        <v>194</v>
      </c>
      <c r="K2" s="323"/>
    </row>
    <row r="3" spans="1:11">
      <c r="A3" s="56" t="s">
        <v>73</v>
      </c>
      <c r="B3" s="268">
        <v>1372</v>
      </c>
      <c r="C3" s="268"/>
      <c r="D3" s="58" t="s">
        <v>195</v>
      </c>
      <c r="E3" s="324">
        <v>45102</v>
      </c>
      <c r="F3" s="270"/>
      <c r="G3" s="270"/>
      <c r="H3" s="294" t="s">
        <v>196</v>
      </c>
      <c r="I3" s="294"/>
      <c r="J3" s="294"/>
      <c r="K3" s="295"/>
    </row>
    <row r="4" spans="1:11">
      <c r="A4" s="59" t="s">
        <v>70</v>
      </c>
      <c r="B4" s="60">
        <v>2</v>
      </c>
      <c r="C4" s="60">
        <v>6</v>
      </c>
      <c r="D4" s="61" t="s">
        <v>197</v>
      </c>
      <c r="E4" s="270"/>
      <c r="F4" s="270"/>
      <c r="G4" s="270"/>
      <c r="H4" s="236" t="s">
        <v>198</v>
      </c>
      <c r="I4" s="236"/>
      <c r="J4" s="70" t="s">
        <v>63</v>
      </c>
      <c r="K4" s="75" t="s">
        <v>64</v>
      </c>
    </row>
    <row r="5" spans="1:11">
      <c r="A5" s="59" t="s">
        <v>199</v>
      </c>
      <c r="B5" s="268">
        <v>1</v>
      </c>
      <c r="C5" s="268"/>
      <c r="D5" s="58" t="s">
        <v>200</v>
      </c>
      <c r="E5" s="58" t="s">
        <v>201</v>
      </c>
      <c r="F5" s="58" t="s">
        <v>202</v>
      </c>
      <c r="G5" s="58" t="s">
        <v>203</v>
      </c>
      <c r="H5" s="236" t="s">
        <v>204</v>
      </c>
      <c r="I5" s="236"/>
      <c r="J5" s="70" t="s">
        <v>63</v>
      </c>
      <c r="K5" s="75" t="s">
        <v>64</v>
      </c>
    </row>
    <row r="6" spans="1:11">
      <c r="A6" s="62" t="s">
        <v>205</v>
      </c>
      <c r="B6" s="51">
        <v>1382</v>
      </c>
      <c r="D6" s="63" t="s">
        <v>206</v>
      </c>
      <c r="E6" s="64"/>
      <c r="F6" s="65">
        <v>1382</v>
      </c>
      <c r="G6" s="63"/>
      <c r="H6" s="325" t="s">
        <v>207</v>
      </c>
      <c r="I6" s="325"/>
      <c r="J6" s="65" t="s">
        <v>63</v>
      </c>
      <c r="K6" s="76" t="s">
        <v>64</v>
      </c>
    </row>
    <row r="7" spans="1:11">
      <c r="A7" s="66"/>
      <c r="B7" s="326"/>
      <c r="C7" s="326"/>
      <c r="D7" s="66"/>
      <c r="E7" s="67"/>
      <c r="F7" s="68"/>
      <c r="G7" s="66"/>
      <c r="H7" s="68"/>
      <c r="I7" s="67"/>
      <c r="J7" s="67"/>
      <c r="K7" s="67"/>
    </row>
    <row r="8" spans="1:11">
      <c r="A8" s="69" t="s">
        <v>208</v>
      </c>
      <c r="B8" s="55" t="s">
        <v>209</v>
      </c>
      <c r="C8" s="55" t="s">
        <v>210</v>
      </c>
      <c r="D8" s="55" t="s">
        <v>211</v>
      </c>
      <c r="E8" s="55" t="s">
        <v>212</v>
      </c>
      <c r="F8" s="55" t="s">
        <v>213</v>
      </c>
      <c r="G8" s="327"/>
      <c r="H8" s="328"/>
      <c r="I8" s="328"/>
      <c r="J8" s="328"/>
      <c r="K8" s="329"/>
    </row>
    <row r="9" spans="1:11">
      <c r="A9" s="235" t="s">
        <v>214</v>
      </c>
      <c r="B9" s="236"/>
      <c r="C9" s="70" t="s">
        <v>63</v>
      </c>
      <c r="D9" s="70" t="s">
        <v>64</v>
      </c>
      <c r="E9" s="58" t="s">
        <v>215</v>
      </c>
      <c r="F9" s="71" t="s">
        <v>216</v>
      </c>
      <c r="G9" s="330"/>
      <c r="H9" s="331"/>
      <c r="I9" s="331"/>
      <c r="J9" s="331"/>
      <c r="K9" s="332"/>
    </row>
    <row r="10" spans="1:11">
      <c r="A10" s="235" t="s">
        <v>217</v>
      </c>
      <c r="B10" s="236"/>
      <c r="C10" s="70" t="s">
        <v>63</v>
      </c>
      <c r="D10" s="70" t="s">
        <v>64</v>
      </c>
      <c r="E10" s="58" t="s">
        <v>218</v>
      </c>
      <c r="F10" s="71" t="s">
        <v>219</v>
      </c>
      <c r="G10" s="330" t="s">
        <v>220</v>
      </c>
      <c r="H10" s="331"/>
      <c r="I10" s="331"/>
      <c r="J10" s="331"/>
      <c r="K10" s="332"/>
    </row>
    <row r="11" spans="1:11">
      <c r="A11" s="303" t="s">
        <v>172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5"/>
    </row>
    <row r="12" spans="1:11">
      <c r="A12" s="56" t="s">
        <v>85</v>
      </c>
      <c r="B12" s="70" t="s">
        <v>81</v>
      </c>
      <c r="C12" s="70" t="s">
        <v>82</v>
      </c>
      <c r="D12" s="71"/>
      <c r="E12" s="58" t="s">
        <v>83</v>
      </c>
      <c r="F12" s="70" t="s">
        <v>81</v>
      </c>
      <c r="G12" s="70" t="s">
        <v>82</v>
      </c>
      <c r="H12" s="70"/>
      <c r="I12" s="58" t="s">
        <v>221</v>
      </c>
      <c r="J12" s="70" t="s">
        <v>81</v>
      </c>
      <c r="K12" s="75" t="s">
        <v>82</v>
      </c>
    </row>
    <row r="13" spans="1:11">
      <c r="A13" s="56" t="s">
        <v>88</v>
      </c>
      <c r="B13" s="70" t="s">
        <v>81</v>
      </c>
      <c r="C13" s="70" t="s">
        <v>82</v>
      </c>
      <c r="D13" s="71"/>
      <c r="E13" s="58" t="s">
        <v>93</v>
      </c>
      <c r="F13" s="70" t="s">
        <v>81</v>
      </c>
      <c r="G13" s="70" t="s">
        <v>82</v>
      </c>
      <c r="H13" s="70"/>
      <c r="I13" s="58" t="s">
        <v>222</v>
      </c>
      <c r="J13" s="70" t="s">
        <v>81</v>
      </c>
      <c r="K13" s="75" t="s">
        <v>82</v>
      </c>
    </row>
    <row r="14" spans="1:11">
      <c r="A14" s="62" t="s">
        <v>223</v>
      </c>
      <c r="B14" s="65" t="s">
        <v>81</v>
      </c>
      <c r="C14" s="65" t="s">
        <v>82</v>
      </c>
      <c r="D14" s="64"/>
      <c r="E14" s="63" t="s">
        <v>224</v>
      </c>
      <c r="F14" s="65" t="s">
        <v>81</v>
      </c>
      <c r="G14" s="65" t="s">
        <v>82</v>
      </c>
      <c r="H14" s="65"/>
      <c r="I14" s="63" t="s">
        <v>225</v>
      </c>
      <c r="J14" s="65" t="s">
        <v>81</v>
      </c>
      <c r="K14" s="76" t="s">
        <v>82</v>
      </c>
    </row>
    <row r="15" spans="1:11">
      <c r="A15" s="66"/>
      <c r="B15" s="68"/>
      <c r="C15" s="68"/>
      <c r="D15" s="67"/>
      <c r="E15" s="66"/>
      <c r="F15" s="68"/>
      <c r="G15" s="68"/>
      <c r="H15" s="68"/>
      <c r="I15" s="66"/>
      <c r="J15" s="68"/>
      <c r="K15" s="68"/>
    </row>
    <row r="16" spans="1:11">
      <c r="A16" s="293" t="s">
        <v>226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>
      <c r="A17" s="235" t="s">
        <v>227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99"/>
    </row>
    <row r="18" spans="1:11">
      <c r="A18" s="235" t="s">
        <v>228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99"/>
    </row>
    <row r="19" spans="1:11">
      <c r="A19" s="333"/>
      <c r="B19" s="334"/>
      <c r="C19" s="334"/>
      <c r="D19" s="334"/>
      <c r="E19" s="334"/>
      <c r="F19" s="334"/>
      <c r="G19" s="334"/>
      <c r="H19" s="334"/>
      <c r="I19" s="334"/>
      <c r="J19" s="334"/>
      <c r="K19" s="335"/>
    </row>
    <row r="20" spans="1:11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336"/>
    </row>
    <row r="21" spans="1:11">
      <c r="A21" s="285"/>
      <c r="B21" s="286"/>
      <c r="C21" s="286"/>
      <c r="D21" s="286"/>
      <c r="E21" s="286"/>
      <c r="F21" s="286"/>
      <c r="G21" s="286"/>
      <c r="H21" s="286"/>
      <c r="I21" s="286"/>
      <c r="J21" s="286"/>
      <c r="K21" s="336"/>
    </row>
    <row r="22" spans="1:11">
      <c r="A22" s="285"/>
      <c r="B22" s="286"/>
      <c r="C22" s="286"/>
      <c r="D22" s="286"/>
      <c r="E22" s="286"/>
      <c r="F22" s="286"/>
      <c r="G22" s="286"/>
      <c r="H22" s="286"/>
      <c r="I22" s="286"/>
      <c r="J22" s="286"/>
      <c r="K22" s="336"/>
    </row>
    <row r="23" spans="1:11">
      <c r="A23" s="337"/>
      <c r="B23" s="338"/>
      <c r="C23" s="338"/>
      <c r="D23" s="338"/>
      <c r="E23" s="338"/>
      <c r="F23" s="338"/>
      <c r="G23" s="338"/>
      <c r="H23" s="338"/>
      <c r="I23" s="338"/>
      <c r="J23" s="338"/>
      <c r="K23" s="339"/>
    </row>
    <row r="24" spans="1:11">
      <c r="A24" s="235" t="s">
        <v>111</v>
      </c>
      <c r="B24" s="236"/>
      <c r="C24" s="70" t="s">
        <v>63</v>
      </c>
      <c r="D24" s="70" t="s">
        <v>64</v>
      </c>
      <c r="E24" s="294"/>
      <c r="F24" s="294"/>
      <c r="G24" s="294"/>
      <c r="H24" s="294"/>
      <c r="I24" s="294"/>
      <c r="J24" s="294"/>
      <c r="K24" s="295"/>
    </row>
    <row r="25" spans="1:11">
      <c r="A25" s="73" t="s">
        <v>229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>
      <c r="A27" s="343" t="s">
        <v>230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5"/>
    </row>
    <row r="28" spans="1:11">
      <c r="A28" s="346"/>
      <c r="B28" s="347"/>
      <c r="C28" s="347"/>
      <c r="D28" s="347"/>
      <c r="E28" s="347"/>
      <c r="F28" s="347"/>
      <c r="G28" s="347"/>
      <c r="H28" s="347"/>
      <c r="I28" s="347"/>
      <c r="J28" s="347"/>
      <c r="K28" s="348"/>
    </row>
    <row r="29" spans="1:11">
      <c r="A29" s="346"/>
      <c r="B29" s="347"/>
      <c r="C29" s="347"/>
      <c r="D29" s="347"/>
      <c r="E29" s="347"/>
      <c r="F29" s="347"/>
      <c r="G29" s="347"/>
      <c r="H29" s="347"/>
      <c r="I29" s="347"/>
      <c r="J29" s="347"/>
      <c r="K29" s="348"/>
    </row>
    <row r="30" spans="1:11">
      <c r="A30" s="346"/>
      <c r="B30" s="347"/>
      <c r="C30" s="347"/>
      <c r="D30" s="347"/>
      <c r="E30" s="347"/>
      <c r="F30" s="347"/>
      <c r="G30" s="347"/>
      <c r="H30" s="347"/>
      <c r="I30" s="347"/>
      <c r="J30" s="347"/>
      <c r="K30" s="348"/>
    </row>
    <row r="31" spans="1:11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48"/>
    </row>
    <row r="32" spans="1:11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1" ht="23.1" customHeight="1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1" ht="23.1" customHeight="1">
      <c r="A34" s="285"/>
      <c r="B34" s="286"/>
      <c r="C34" s="286"/>
      <c r="D34" s="286"/>
      <c r="E34" s="286"/>
      <c r="F34" s="286"/>
      <c r="G34" s="286"/>
      <c r="H34" s="286"/>
      <c r="I34" s="286"/>
      <c r="J34" s="286"/>
      <c r="K34" s="336"/>
    </row>
    <row r="35" spans="1:11" ht="23.1" customHeight="1">
      <c r="A35" s="349"/>
      <c r="B35" s="286"/>
      <c r="C35" s="286"/>
      <c r="D35" s="286"/>
      <c r="E35" s="286"/>
      <c r="F35" s="286"/>
      <c r="G35" s="286"/>
      <c r="H35" s="286"/>
      <c r="I35" s="286"/>
      <c r="J35" s="286"/>
      <c r="K35" s="336"/>
    </row>
    <row r="36" spans="1:11" ht="23.1" customHeight="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ht="18.75" customHeight="1">
      <c r="A37" s="353" t="s">
        <v>231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1" ht="18.75" customHeight="1">
      <c r="A38" s="235" t="s">
        <v>232</v>
      </c>
      <c r="B38" s="236"/>
      <c r="C38" s="236"/>
      <c r="D38" s="294" t="s">
        <v>233</v>
      </c>
      <c r="E38" s="294"/>
      <c r="F38" s="289" t="s">
        <v>234</v>
      </c>
      <c r="G38" s="356"/>
      <c r="H38" s="236" t="s">
        <v>235</v>
      </c>
      <c r="I38" s="236"/>
      <c r="J38" s="236" t="s">
        <v>236</v>
      </c>
      <c r="K38" s="299"/>
    </row>
    <row r="39" spans="1:11" ht="18.75" customHeight="1">
      <c r="A39" s="59" t="s">
        <v>112</v>
      </c>
      <c r="B39" s="236" t="s">
        <v>237</v>
      </c>
      <c r="C39" s="236"/>
      <c r="D39" s="236"/>
      <c r="E39" s="236"/>
      <c r="F39" s="236"/>
      <c r="G39" s="236"/>
      <c r="H39" s="236"/>
      <c r="I39" s="236"/>
      <c r="J39" s="236"/>
      <c r="K39" s="299"/>
    </row>
    <row r="40" spans="1:11" ht="30.95" customHeight="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99"/>
    </row>
    <row r="41" spans="1:11" ht="18.75" customHeight="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99"/>
    </row>
    <row r="42" spans="1:11" ht="32.1" customHeight="1">
      <c r="A42" s="62" t="s">
        <v>122</v>
      </c>
      <c r="B42" s="357" t="s">
        <v>238</v>
      </c>
      <c r="C42" s="357"/>
      <c r="D42" s="63" t="s">
        <v>239</v>
      </c>
      <c r="E42" s="64" t="s">
        <v>125</v>
      </c>
      <c r="F42" s="63" t="s">
        <v>126</v>
      </c>
      <c r="G42" s="74">
        <v>45086</v>
      </c>
      <c r="H42" s="358" t="s">
        <v>127</v>
      </c>
      <c r="I42" s="358"/>
      <c r="J42" s="357" t="s">
        <v>128</v>
      </c>
      <c r="K42" s="359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B7:C7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H6:I6"/>
    <mergeCell ref="A1:K1"/>
    <mergeCell ref="B2:C2"/>
    <mergeCell ref="G2:H2"/>
    <mergeCell ref="J2:K2"/>
    <mergeCell ref="B3:C3"/>
    <mergeCell ref="E3:G3"/>
    <mergeCell ref="H3:K3"/>
  </mergeCells>
  <phoneticPr fontId="38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0"/>
  <sheetViews>
    <sheetView tabSelected="1" zoomScale="80" zoomScaleNormal="80" workbookViewId="0">
      <selection activeCell="C5" sqref="C5"/>
    </sheetView>
  </sheetViews>
  <sheetFormatPr defaultColWidth="9" defaultRowHeight="14.25"/>
  <cols>
    <col min="1" max="1" width="20.625" customWidth="1"/>
    <col min="2" max="7" width="9.375" customWidth="1"/>
    <col min="9" max="14" width="15.625" customWidth="1"/>
  </cols>
  <sheetData>
    <row r="1" spans="1:17" ht="30" customHeight="1">
      <c r="A1" s="257" t="s">
        <v>131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7" ht="28.5" customHeight="1">
      <c r="A2" s="27" t="s">
        <v>59</v>
      </c>
      <c r="B2" s="259" t="s">
        <v>60</v>
      </c>
      <c r="C2" s="259"/>
      <c r="D2" s="28" t="s">
        <v>65</v>
      </c>
      <c r="E2" s="259" t="s">
        <v>66</v>
      </c>
      <c r="F2" s="259"/>
      <c r="G2" s="259"/>
      <c r="H2" s="264"/>
      <c r="I2" s="40" t="s">
        <v>54</v>
      </c>
      <c r="J2" s="259" t="s">
        <v>240</v>
      </c>
      <c r="K2" s="259"/>
      <c r="L2" s="259"/>
      <c r="M2" s="259"/>
      <c r="N2" s="260"/>
    </row>
    <row r="3" spans="1:17" ht="28.5" customHeight="1">
      <c r="A3" s="263" t="s">
        <v>133</v>
      </c>
      <c r="B3" s="261" t="s">
        <v>134</v>
      </c>
      <c r="C3" s="261"/>
      <c r="D3" s="261"/>
      <c r="E3" s="261"/>
      <c r="F3" s="261"/>
      <c r="G3" s="261"/>
      <c r="H3" s="265"/>
      <c r="I3" s="261" t="s">
        <v>135</v>
      </c>
      <c r="J3" s="261"/>
      <c r="K3" s="261"/>
      <c r="L3" s="261"/>
      <c r="M3" s="261"/>
      <c r="N3" s="262"/>
      <c r="O3" s="392" t="s">
        <v>341</v>
      </c>
    </row>
    <row r="4" spans="1:17" ht="28.5" customHeight="1">
      <c r="A4" s="263"/>
      <c r="B4" s="29" t="s">
        <v>136</v>
      </c>
      <c r="C4" s="29" t="s">
        <v>137</v>
      </c>
      <c r="D4" s="29" t="s">
        <v>138</v>
      </c>
      <c r="E4" s="29" t="s">
        <v>139</v>
      </c>
      <c r="F4" s="29" t="s">
        <v>140</v>
      </c>
      <c r="G4" s="29" t="s">
        <v>141</v>
      </c>
      <c r="H4" s="265"/>
      <c r="I4" s="29" t="s">
        <v>136</v>
      </c>
      <c r="J4" s="29" t="s">
        <v>137</v>
      </c>
      <c r="K4" s="29" t="s">
        <v>138</v>
      </c>
      <c r="L4" s="29" t="s">
        <v>139</v>
      </c>
      <c r="M4" s="29" t="s">
        <v>140</v>
      </c>
      <c r="N4" s="29" t="s">
        <v>141</v>
      </c>
    </row>
    <row r="5" spans="1:17" ht="28.5" customHeight="1">
      <c r="A5" s="263"/>
      <c r="B5" s="30"/>
      <c r="C5" s="30"/>
      <c r="D5" s="31"/>
      <c r="E5" s="30"/>
      <c r="F5" s="30"/>
      <c r="G5" s="30"/>
      <c r="H5" s="265"/>
      <c r="I5" s="41"/>
      <c r="J5" s="41"/>
      <c r="K5" s="41"/>
      <c r="L5" s="41"/>
      <c r="M5" s="41"/>
      <c r="N5" s="42"/>
    </row>
    <row r="6" spans="1:17" ht="28.5" customHeight="1">
      <c r="A6" s="32" t="s">
        <v>178</v>
      </c>
      <c r="B6" s="33">
        <f t="shared" ref="B6:B8" si="0">C6-5</f>
        <v>67</v>
      </c>
      <c r="C6" s="33">
        <v>72</v>
      </c>
      <c r="D6" s="33">
        <f>C6+6</f>
        <v>78</v>
      </c>
      <c r="E6" s="33">
        <f>D6+6</f>
        <v>84</v>
      </c>
      <c r="F6" s="33">
        <f>E6+6</f>
        <v>90</v>
      </c>
      <c r="G6" s="33">
        <f t="shared" ref="G6:G8" si="1">F6+3</f>
        <v>93</v>
      </c>
      <c r="H6" s="265"/>
      <c r="I6" s="43" t="s">
        <v>146</v>
      </c>
      <c r="J6" s="43" t="s">
        <v>146</v>
      </c>
      <c r="K6" s="43" t="s">
        <v>146</v>
      </c>
      <c r="L6" s="43" t="s">
        <v>146</v>
      </c>
      <c r="M6" s="43" t="s">
        <v>146</v>
      </c>
      <c r="N6" s="43" t="s">
        <v>146</v>
      </c>
    </row>
    <row r="7" spans="1:17" ht="28.5" customHeight="1">
      <c r="A7" s="34" t="s">
        <v>179</v>
      </c>
      <c r="B7" s="33">
        <f>C7-3</f>
        <v>49</v>
      </c>
      <c r="C7" s="35">
        <v>52</v>
      </c>
      <c r="D7" s="33">
        <f>C7+4</f>
        <v>56</v>
      </c>
      <c r="E7" s="33">
        <f>D7+3</f>
        <v>59</v>
      </c>
      <c r="F7" s="33">
        <f>E7+4</f>
        <v>63</v>
      </c>
      <c r="G7" s="33">
        <f>F7+2</f>
        <v>65</v>
      </c>
      <c r="H7" s="265"/>
      <c r="I7" s="44" t="s">
        <v>148</v>
      </c>
      <c r="J7" s="44" t="s">
        <v>148</v>
      </c>
      <c r="K7" s="44" t="s">
        <v>148</v>
      </c>
      <c r="L7" s="44" t="s">
        <v>148</v>
      </c>
      <c r="M7" s="44" t="s">
        <v>148</v>
      </c>
      <c r="N7" s="44" t="s">
        <v>148</v>
      </c>
      <c r="Q7" s="393" t="s">
        <v>340</v>
      </c>
    </row>
    <row r="8" spans="1:17" ht="28.5" customHeight="1">
      <c r="A8" s="32" t="s">
        <v>149</v>
      </c>
      <c r="B8" s="33">
        <f t="shared" si="0"/>
        <v>59</v>
      </c>
      <c r="C8" s="35">
        <v>64</v>
      </c>
      <c r="D8" s="33">
        <f t="shared" ref="D8:F8" si="2">C8+7</f>
        <v>71</v>
      </c>
      <c r="E8" s="33">
        <f t="shared" si="2"/>
        <v>78</v>
      </c>
      <c r="F8" s="33">
        <f t="shared" si="2"/>
        <v>85</v>
      </c>
      <c r="G8" s="33">
        <f t="shared" si="1"/>
        <v>88</v>
      </c>
      <c r="H8" s="265"/>
      <c r="I8" s="43" t="s">
        <v>152</v>
      </c>
      <c r="J8" s="43" t="s">
        <v>152</v>
      </c>
      <c r="K8" s="43" t="s">
        <v>152</v>
      </c>
      <c r="L8" s="43" t="s">
        <v>152</v>
      </c>
      <c r="M8" s="43" t="s">
        <v>152</v>
      </c>
      <c r="N8" s="43" t="s">
        <v>152</v>
      </c>
    </row>
    <row r="9" spans="1:17" ht="28.5" customHeight="1">
      <c r="A9" s="32" t="s">
        <v>181</v>
      </c>
      <c r="B9" s="33">
        <f>C9-1.6</f>
        <v>16.399999999999999</v>
      </c>
      <c r="C9" s="35">
        <v>18</v>
      </c>
      <c r="D9" s="33">
        <f>C9+2.25</f>
        <v>20.25</v>
      </c>
      <c r="E9" s="33">
        <f>C9+4.5</f>
        <v>22.5</v>
      </c>
      <c r="F9" s="33">
        <f>C9+6.75</f>
        <v>24.75</v>
      </c>
      <c r="G9" s="33">
        <f>C9+7.65</f>
        <v>25.65</v>
      </c>
      <c r="H9" s="265"/>
      <c r="I9" s="44" t="s">
        <v>154</v>
      </c>
      <c r="J9" s="44" t="s">
        <v>154</v>
      </c>
      <c r="K9" s="44" t="s">
        <v>154</v>
      </c>
      <c r="L9" s="44" t="s">
        <v>154</v>
      </c>
      <c r="M9" s="44" t="s">
        <v>154</v>
      </c>
      <c r="N9" s="44" t="s">
        <v>154</v>
      </c>
    </row>
    <row r="10" spans="1:17" ht="28.5" customHeight="1">
      <c r="A10" s="32" t="s">
        <v>182</v>
      </c>
      <c r="B10" s="33">
        <f>C10-1</f>
        <v>11.5</v>
      </c>
      <c r="C10" s="35">
        <v>12.5</v>
      </c>
      <c r="D10" s="33">
        <f>C10+1.5</f>
        <v>14</v>
      </c>
      <c r="E10" s="33">
        <f>D10+1.5</f>
        <v>15.5</v>
      </c>
      <c r="F10" s="33">
        <f>E10+1.5</f>
        <v>17</v>
      </c>
      <c r="G10" s="33">
        <f>F10+0.6</f>
        <v>17.600000000000001</v>
      </c>
      <c r="H10" s="265"/>
      <c r="I10" s="44" t="s">
        <v>156</v>
      </c>
      <c r="J10" s="44" t="s">
        <v>156</v>
      </c>
      <c r="K10" s="44" t="s">
        <v>156</v>
      </c>
      <c r="L10" s="44" t="s">
        <v>156</v>
      </c>
      <c r="M10" s="44" t="s">
        <v>156</v>
      </c>
      <c r="N10" s="44" t="s">
        <v>156</v>
      </c>
    </row>
    <row r="11" spans="1:17" ht="28.5" customHeight="1">
      <c r="A11" s="32" t="s">
        <v>183</v>
      </c>
      <c r="B11" s="33">
        <f>C11-0.5</f>
        <v>9.1999999999999993</v>
      </c>
      <c r="C11" s="33">
        <v>9.6999999999999993</v>
      </c>
      <c r="D11" s="33">
        <f t="shared" ref="D11:G11" si="3">C11+0.5</f>
        <v>10.199999999999999</v>
      </c>
      <c r="E11" s="33">
        <f t="shared" si="3"/>
        <v>10.7</v>
      </c>
      <c r="F11" s="33">
        <f t="shared" si="3"/>
        <v>11.2</v>
      </c>
      <c r="G11" s="33">
        <f t="shared" si="3"/>
        <v>11.7</v>
      </c>
      <c r="H11" s="265"/>
      <c r="I11" s="38" t="s">
        <v>158</v>
      </c>
      <c r="J11" s="38" t="s">
        <v>158</v>
      </c>
      <c r="K11" s="38" t="s">
        <v>158</v>
      </c>
      <c r="L11" s="38" t="s">
        <v>158</v>
      </c>
      <c r="M11" s="38" t="s">
        <v>158</v>
      </c>
      <c r="N11" s="38" t="s">
        <v>158</v>
      </c>
    </row>
    <row r="12" spans="1:17" ht="28.5" customHeight="1">
      <c r="A12" s="32" t="s">
        <v>184</v>
      </c>
      <c r="B12" s="33">
        <f>C12-1.5</f>
        <v>22.5</v>
      </c>
      <c r="C12" s="33">
        <v>24</v>
      </c>
      <c r="D12" s="33">
        <f>C12+1.8</f>
        <v>25.8</v>
      </c>
      <c r="E12" s="33">
        <f>D12+1.8</f>
        <v>27.6</v>
      </c>
      <c r="F12" s="33">
        <f>E12+1.8</f>
        <v>29.400000000000002</v>
      </c>
      <c r="G12" s="33">
        <f>F12+1</f>
        <v>30.400000000000002</v>
      </c>
      <c r="H12" s="265"/>
      <c r="I12" s="44" t="s">
        <v>160</v>
      </c>
      <c r="J12" s="44" t="s">
        <v>160</v>
      </c>
      <c r="K12" s="44" t="s">
        <v>160</v>
      </c>
      <c r="L12" s="44" t="s">
        <v>160</v>
      </c>
      <c r="M12" s="44" t="s">
        <v>160</v>
      </c>
      <c r="N12" s="44" t="s">
        <v>160</v>
      </c>
    </row>
    <row r="13" spans="1:17" ht="28.5" customHeight="1">
      <c r="A13" s="32" t="s">
        <v>185</v>
      </c>
      <c r="B13" s="33">
        <f>C13-1.8</f>
        <v>27.2</v>
      </c>
      <c r="C13" s="33">
        <v>29</v>
      </c>
      <c r="D13" s="33">
        <f>C13+2.3</f>
        <v>31.3</v>
      </c>
      <c r="E13" s="33">
        <f>D13+2.3</f>
        <v>33.6</v>
      </c>
      <c r="F13" s="33">
        <f>E13+2.3</f>
        <v>35.9</v>
      </c>
      <c r="G13" s="33">
        <f>F13+2.1</f>
        <v>38</v>
      </c>
      <c r="H13" s="265"/>
      <c r="I13" s="44"/>
      <c r="J13" s="44"/>
      <c r="K13" s="44"/>
      <c r="L13" s="44"/>
      <c r="M13" s="45"/>
      <c r="N13" s="46"/>
    </row>
    <row r="14" spans="1:17" ht="28.5" customHeight="1">
      <c r="A14" s="32" t="s">
        <v>186</v>
      </c>
      <c r="B14" s="317" t="s">
        <v>187</v>
      </c>
      <c r="C14" s="318"/>
      <c r="D14" s="318"/>
      <c r="E14" s="318"/>
      <c r="F14" s="318"/>
      <c r="G14" s="319"/>
      <c r="H14" s="266"/>
      <c r="I14" s="47"/>
      <c r="J14" s="47"/>
      <c r="K14" s="48"/>
      <c r="L14" s="47"/>
      <c r="M14" s="47"/>
      <c r="N14" s="49"/>
    </row>
    <row r="15" spans="1:17">
      <c r="A15" s="37" t="s">
        <v>112</v>
      </c>
      <c r="B15" s="38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7">
      <c r="A16" s="38" t="s">
        <v>161</v>
      </c>
      <c r="B16" s="38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>
      <c r="A17" s="39"/>
      <c r="B17" s="39"/>
      <c r="C17" s="39"/>
      <c r="D17" s="39"/>
      <c r="E17" s="39"/>
      <c r="F17" s="39"/>
      <c r="G17" s="39"/>
      <c r="H17" s="39"/>
      <c r="I17" s="37" t="s">
        <v>188</v>
      </c>
      <c r="J17" s="50">
        <v>45086</v>
      </c>
      <c r="K17" s="37" t="s">
        <v>189</v>
      </c>
      <c r="L17" s="37" t="s">
        <v>125</v>
      </c>
      <c r="M17" s="37" t="s">
        <v>164</v>
      </c>
      <c r="N17" s="38" t="s">
        <v>128</v>
      </c>
    </row>
    <row r="18" spans="1:14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</sheetData>
  <mergeCells count="9">
    <mergeCell ref="B14:G14"/>
    <mergeCell ref="A3:A5"/>
    <mergeCell ref="H2:H14"/>
    <mergeCell ref="A1:N1"/>
    <mergeCell ref="B2:C2"/>
    <mergeCell ref="E2:G2"/>
    <mergeCell ref="J2:N2"/>
    <mergeCell ref="B3:G3"/>
    <mergeCell ref="I3:N3"/>
  </mergeCells>
  <phoneticPr fontId="38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F5" sqref="F5:G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0" t="s">
        <v>241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</row>
    <row r="2" spans="1:15" s="1" customFormat="1" ht="16.5">
      <c r="A2" s="369" t="s">
        <v>242</v>
      </c>
      <c r="B2" s="370" t="s">
        <v>243</v>
      </c>
      <c r="C2" s="370" t="s">
        <v>244</v>
      </c>
      <c r="D2" s="370" t="s">
        <v>245</v>
      </c>
      <c r="E2" s="370" t="s">
        <v>246</v>
      </c>
      <c r="F2" s="370" t="s">
        <v>247</v>
      </c>
      <c r="G2" s="370" t="s">
        <v>248</v>
      </c>
      <c r="H2" s="370" t="s">
        <v>249</v>
      </c>
      <c r="I2" s="3" t="s">
        <v>250</v>
      </c>
      <c r="J2" s="3" t="s">
        <v>251</v>
      </c>
      <c r="K2" s="3" t="s">
        <v>252</v>
      </c>
      <c r="L2" s="3" t="s">
        <v>253</v>
      </c>
      <c r="M2" s="3" t="s">
        <v>254</v>
      </c>
      <c r="N2" s="370" t="s">
        <v>255</v>
      </c>
      <c r="O2" s="370" t="s">
        <v>256</v>
      </c>
    </row>
    <row r="3" spans="1:15" s="1" customFormat="1" ht="16.5">
      <c r="A3" s="369"/>
      <c r="B3" s="371"/>
      <c r="C3" s="371"/>
      <c r="D3" s="371"/>
      <c r="E3" s="371"/>
      <c r="F3" s="371"/>
      <c r="G3" s="371"/>
      <c r="H3" s="371"/>
      <c r="I3" s="3" t="s">
        <v>257</v>
      </c>
      <c r="J3" s="3" t="s">
        <v>257</v>
      </c>
      <c r="K3" s="3" t="s">
        <v>257</v>
      </c>
      <c r="L3" s="3" t="s">
        <v>257</v>
      </c>
      <c r="M3" s="3" t="s">
        <v>257</v>
      </c>
      <c r="N3" s="371"/>
      <c r="O3" s="371"/>
    </row>
    <row r="4" spans="1:15" ht="17.100000000000001" customHeight="1">
      <c r="A4" s="8">
        <v>1</v>
      </c>
      <c r="B4" s="16" t="s">
        <v>258</v>
      </c>
      <c r="C4" s="8" t="s">
        <v>259</v>
      </c>
      <c r="D4" s="6" t="s">
        <v>106</v>
      </c>
      <c r="E4" s="7" t="s">
        <v>60</v>
      </c>
      <c r="F4" s="7" t="s">
        <v>260</v>
      </c>
      <c r="G4" s="8"/>
      <c r="H4" s="8"/>
      <c r="I4" s="26">
        <v>21</v>
      </c>
      <c r="J4" s="26">
        <v>2</v>
      </c>
      <c r="K4" s="26">
        <v>1</v>
      </c>
      <c r="L4" s="26">
        <v>0</v>
      </c>
      <c r="M4" s="26">
        <v>1</v>
      </c>
      <c r="N4" s="8"/>
      <c r="O4" s="8" t="s">
        <v>261</v>
      </c>
    </row>
    <row r="5" spans="1:15" ht="17.100000000000001" customHeight="1">
      <c r="A5" s="8">
        <v>2</v>
      </c>
      <c r="B5" s="16" t="s">
        <v>262</v>
      </c>
      <c r="C5" s="8" t="s">
        <v>259</v>
      </c>
      <c r="D5" s="6" t="s">
        <v>263</v>
      </c>
      <c r="E5" s="7" t="s">
        <v>60</v>
      </c>
      <c r="F5" s="7" t="s">
        <v>260</v>
      </c>
      <c r="G5" s="8"/>
      <c r="H5" s="8"/>
      <c r="I5" s="26">
        <v>1</v>
      </c>
      <c r="J5" s="26">
        <v>1</v>
      </c>
      <c r="K5" s="26">
        <v>2</v>
      </c>
      <c r="L5" s="26">
        <v>0</v>
      </c>
      <c r="M5" s="26">
        <v>2</v>
      </c>
      <c r="N5" s="8"/>
      <c r="O5" s="8" t="s">
        <v>261</v>
      </c>
    </row>
    <row r="6" spans="1:15" ht="17.100000000000001" customHeight="1">
      <c r="A6" s="8">
        <v>3</v>
      </c>
      <c r="B6" s="16" t="s">
        <v>264</v>
      </c>
      <c r="C6" s="8" t="s">
        <v>265</v>
      </c>
      <c r="D6" s="6" t="s">
        <v>106</v>
      </c>
      <c r="E6" s="7" t="s">
        <v>266</v>
      </c>
      <c r="F6" s="7" t="s">
        <v>260</v>
      </c>
      <c r="G6" s="8"/>
      <c r="H6" s="8"/>
      <c r="I6" s="26">
        <v>1</v>
      </c>
      <c r="J6" s="26">
        <v>1</v>
      </c>
      <c r="K6" s="26">
        <v>1</v>
      </c>
      <c r="L6" s="26">
        <v>0</v>
      </c>
      <c r="M6" s="26">
        <v>1</v>
      </c>
      <c r="N6" s="8"/>
      <c r="O6" s="8" t="s">
        <v>261</v>
      </c>
    </row>
    <row r="7" spans="1:15" ht="17.100000000000001" customHeight="1">
      <c r="A7" s="8">
        <v>4</v>
      </c>
      <c r="B7" s="16" t="s">
        <v>267</v>
      </c>
      <c r="C7" s="8" t="s">
        <v>265</v>
      </c>
      <c r="D7" s="6" t="s">
        <v>268</v>
      </c>
      <c r="E7" s="7" t="s">
        <v>266</v>
      </c>
      <c r="F7" s="7" t="s">
        <v>260</v>
      </c>
      <c r="G7" s="10"/>
      <c r="H7" s="10"/>
      <c r="I7" s="26">
        <v>1</v>
      </c>
      <c r="J7" s="26">
        <v>0</v>
      </c>
      <c r="K7" s="26">
        <v>2</v>
      </c>
      <c r="L7" s="26">
        <v>0</v>
      </c>
      <c r="M7" s="26">
        <v>0</v>
      </c>
      <c r="N7" s="10"/>
      <c r="O7" s="8" t="s">
        <v>261</v>
      </c>
    </row>
    <row r="8" spans="1:15" ht="17.100000000000001" customHeight="1">
      <c r="A8" s="8"/>
      <c r="B8" s="16"/>
      <c r="C8" s="8"/>
      <c r="D8" s="6"/>
      <c r="E8" s="25"/>
      <c r="F8" s="7"/>
      <c r="G8" s="10"/>
      <c r="H8" s="10"/>
      <c r="I8" s="26"/>
      <c r="J8" s="26"/>
      <c r="K8" s="26"/>
      <c r="L8" s="26"/>
      <c r="M8" s="26"/>
      <c r="N8" s="10"/>
      <c r="O8" s="10"/>
    </row>
    <row r="9" spans="1:15" ht="17.100000000000001" customHeight="1">
      <c r="A9" s="8"/>
      <c r="B9" s="16"/>
      <c r="C9" s="8"/>
      <c r="D9" s="6"/>
      <c r="E9" s="25"/>
      <c r="F9" s="7"/>
      <c r="G9" s="10"/>
      <c r="H9" s="10"/>
      <c r="I9" s="26"/>
      <c r="J9" s="26"/>
      <c r="K9" s="26"/>
      <c r="L9" s="26"/>
      <c r="M9" s="26"/>
      <c r="N9" s="10"/>
      <c r="O9" s="10"/>
    </row>
    <row r="10" spans="1:15" ht="17.100000000000001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ht="17.100000000000001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2" customFormat="1" ht="18.75">
      <c r="A12" s="361" t="s">
        <v>269</v>
      </c>
      <c r="B12" s="362"/>
      <c r="C12" s="362"/>
      <c r="D12" s="363"/>
      <c r="E12" s="364"/>
      <c r="F12" s="365"/>
      <c r="G12" s="365"/>
      <c r="H12" s="365"/>
      <c r="I12" s="366"/>
      <c r="J12" s="361" t="s">
        <v>270</v>
      </c>
      <c r="K12" s="362"/>
      <c r="L12" s="362"/>
      <c r="M12" s="363"/>
      <c r="N12" s="11"/>
      <c r="O12" s="13"/>
    </row>
    <row r="13" spans="1:15" ht="16.5">
      <c r="A13" s="367" t="s">
        <v>271</v>
      </c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3 O4 O5 O6:O7 O8:O9 O10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2023-06-10T08:12:56Z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F61B83F46BE84F6489A27B28240A6D55_13</vt:lpwstr>
  </property>
  <property fmtid="{D5CDD505-2E9C-101B-9397-08002B2CF9AE}" pid="3" name="KSOProductBuildVer">
    <vt:lpwstr>2052-11.1.0.14309</vt:lpwstr>
  </property>
</Properties>
</file>