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TAJJAL91421\6-9首期\"/>
    </mc:Choice>
  </mc:AlternateContent>
  <xr:revisionPtr revIDLastSave="0" documentId="13_ncr:1_{66997BF5-DA3A-4438-9FC0-77AB2C989900}" xr6:coauthVersionLast="47" xr6:coauthVersionMax="47" xr10:uidLastSave="{00000000-0000-0000-0000-000000000000}"/>
  <bookViews>
    <workbookView xWindow="-120" yWindow="-120" windowWidth="20730" windowHeight="11160" tabRatio="864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7" i="12" l="1"/>
  <c r="H6" i="12"/>
  <c r="H5" i="12"/>
  <c r="H4" i="12"/>
  <c r="K7" i="8"/>
  <c r="K6" i="8"/>
  <c r="K5" i="8"/>
  <c r="K4" i="8"/>
  <c r="N7" i="7"/>
  <c r="N6" i="7"/>
  <c r="N5" i="7"/>
  <c r="N4" i="7"/>
  <c r="E19" i="17"/>
  <c r="F19" i="17"/>
  <c r="G19" i="17"/>
  <c r="C19" i="17"/>
  <c r="B19" i="17"/>
  <c r="E18" i="17"/>
  <c r="F18" i="17"/>
  <c r="G18" i="17"/>
  <c r="C18" i="17"/>
  <c r="B18" i="17"/>
  <c r="E17" i="17"/>
  <c r="F17" i="17"/>
  <c r="G17" i="17"/>
  <c r="C17" i="17"/>
  <c r="B17" i="17"/>
  <c r="E16" i="17"/>
  <c r="F16" i="17"/>
  <c r="G16" i="17"/>
  <c r="C16" i="17"/>
  <c r="B16" i="17"/>
  <c r="E15" i="17"/>
  <c r="F15" i="17"/>
  <c r="G15" i="17"/>
  <c r="C15" i="17"/>
  <c r="B15" i="17"/>
  <c r="E14" i="17"/>
  <c r="F14" i="17"/>
  <c r="G14" i="17"/>
  <c r="C14" i="17"/>
  <c r="B14" i="17"/>
  <c r="E13" i="17"/>
  <c r="F13" i="17"/>
  <c r="G13" i="17"/>
  <c r="C13" i="17"/>
  <c r="B13" i="17"/>
  <c r="E12" i="17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E19" i="16"/>
  <c r="F19" i="16"/>
  <c r="G19" i="16"/>
  <c r="C19" i="16"/>
  <c r="B19" i="16"/>
  <c r="E18" i="16"/>
  <c r="F18" i="16"/>
  <c r="G18" i="16"/>
  <c r="C18" i="16"/>
  <c r="B18" i="16"/>
  <c r="E17" i="16"/>
  <c r="F17" i="16"/>
  <c r="G17" i="16"/>
  <c r="C17" i="16"/>
  <c r="B17" i="16"/>
  <c r="E16" i="16"/>
  <c r="F16" i="16"/>
  <c r="G16" i="16"/>
  <c r="C16" i="16"/>
  <c r="B16" i="16"/>
  <c r="E15" i="16"/>
  <c r="F15" i="16"/>
  <c r="G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E14" i="15"/>
  <c r="F14" i="15"/>
  <c r="G14" i="15"/>
  <c r="C14" i="15"/>
  <c r="B14" i="15"/>
  <c r="E13" i="15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</calcChain>
</file>

<file path=xl/sharedStrings.xml><?xml version="1.0" encoding="utf-8"?>
<sst xmlns="http://schemas.openxmlformats.org/spreadsheetml/2006/main" count="935" uniqueCount="347">
  <si>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</si>
  <si>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</si>
  <si>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</si>
  <si>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</si>
  <si>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</si>
  <si>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</si>
  <si>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</si>
  <si>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</si>
  <si>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</si>
  <si>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</si>
  <si>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</si>
  <si>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</si>
  <si>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</si>
  <si>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</si>
  <si>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</si>
  <si>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</si>
  <si>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</si>
  <si>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</si>
  <si>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</si>
  <si>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</si>
  <si>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</si>
  <si>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</si>
  <si>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</si>
  <si>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</si>
  <si>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</si>
  <si>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</si>
  <si>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</si>
  <si>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</si>
  <si>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</si>
  <si>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</si>
  <si>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</si>
  <si>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</si>
  <si>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</si>
  <si>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</si>
  <si>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</si>
  <si>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</si>
  <si>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</si>
  <si>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</si>
  <si>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</si>
  <si>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</si>
  <si>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</si>
  <si>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</si>
  <si>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</si>
  <si>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</si>
  <si>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</si>
  <si>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</si>
  <si>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</si>
  <si>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</si>
  <si>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</si>
  <si>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</si>
  <si>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</si>
  <si>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</si>
  <si>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</si>
  <si>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</si>
  <si>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</si>
  <si>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</si>
  <si>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</si>
  <si>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</si>
  <si>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</si>
  <si>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</si>
  <si>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</si>
  <si>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</si>
  <si>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TAJJAL91421</t>
  </si>
  <si>
    <t>合同交期</t>
  </si>
  <si>
    <t>6-25 / 7-25</t>
  </si>
  <si>
    <t>产前确认样</t>
  </si>
  <si>
    <t>有</t>
  </si>
  <si>
    <t>无</t>
  </si>
  <si>
    <t>品名</t>
  </si>
  <si>
    <t>男式跑步训练长袖T恤</t>
  </si>
  <si>
    <t>上线日</t>
  </si>
  <si>
    <t>原辅材料卡</t>
  </si>
  <si>
    <t>色/号型数</t>
  </si>
  <si>
    <t>4</t>
  </si>
  <si>
    <t>缝制预计完成日</t>
  </si>
  <si>
    <t>6-20  / 7-20</t>
  </si>
  <si>
    <t>大货面料确认样</t>
  </si>
  <si>
    <t>订单数量</t>
  </si>
  <si>
    <t>包装预计完成日</t>
  </si>
  <si>
    <t>6-22  /  7-22</t>
  </si>
  <si>
    <t>印花、刺绣确认样</t>
  </si>
  <si>
    <t>采购凭证编号：</t>
  </si>
  <si>
    <t>CGDD23042000001</t>
  </si>
  <si>
    <t>预计发货时间</t>
  </si>
  <si>
    <t>6-23 / 7-23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</si>
  <si>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</si>
  <si>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</si>
  <si>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</si>
  <si>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</si>
  <si>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</si>
  <si>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</si>
  <si>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</si>
  <si>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</si>
  <si>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</si>
  <si>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</si>
  <si>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</si>
  <si>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</si>
  <si>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</si>
  <si>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</si>
  <si>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</si>
  <si>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</si>
  <si>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</si>
  <si>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</si>
  <si>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</si>
  <si>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</si>
  <si>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</si>
  <si>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</si>
  <si>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</si>
  <si>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</si>
  <si>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</si>
  <si>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</si>
  <si>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</si>
  <si>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</si>
  <si>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</si>
  <si>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</si>
  <si>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</si>
  <si>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</si>
  <si>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</si>
  <si>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</si>
  <si>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</si>
  <si>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</si>
  <si>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</si>
  <si>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藏蓝</t>
  </si>
  <si>
    <t>本白\黑色</t>
  </si>
  <si>
    <t>复古蓝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</si>
  <si>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</si>
  <si>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复古蓝2件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</si>
  <si>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</si>
  <si>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</si>
  <si>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</si>
  <si>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</si>
  <si>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</si>
  <si>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1、前胸半胸拉链弯曲不顺直，压线大小，领顶处高低。前中拉链贴布完成后1.5CM，首件太长</t>
  </si>
  <si>
    <t>2、上领容位不均匀，领口处圆顺，压领线弯曲不顺直</t>
  </si>
  <si>
    <t>3、前侧拼容皱不均匀，</t>
  </si>
  <si>
    <t>4、冚下摆接线太长，露坑，止口不饱满，上袖袖笼容皱不均匀，不圆顺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</si>
  <si>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</si>
  <si>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</si>
  <si>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</si>
  <si>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</si>
  <si>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</si>
  <si>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</si>
  <si>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</si>
  <si>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</si>
  <si>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</si>
  <si>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</si>
  <si>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</si>
  <si>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</si>
  <si>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</si>
  <si>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</si>
  <si>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</si>
  <si>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</si>
  <si>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</si>
  <si>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</si>
  <si>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</si>
  <si>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</si>
  <si>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</si>
  <si>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</si>
  <si>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</si>
  <si>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</si>
  <si>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</si>
  <si>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</si>
  <si>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</si>
  <si>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</si>
  <si>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</si>
  <si>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-0.5</t>
  </si>
  <si>
    <t>180/104B</t>
  </si>
  <si>
    <t>前中半开拉链长</t>
  </si>
  <si>
    <t>/</t>
  </si>
  <si>
    <t>胸围</t>
  </si>
  <si>
    <t>+1</t>
  </si>
  <si>
    <t>摆围</t>
  </si>
  <si>
    <t>肩宽</t>
  </si>
  <si>
    <t>肩点袖长</t>
  </si>
  <si>
    <t>后中袖长</t>
  </si>
  <si>
    <t>袖肥/2（参考值）</t>
  </si>
  <si>
    <t>-0.4</t>
  </si>
  <si>
    <t>袖肘围/2</t>
  </si>
  <si>
    <t>袖口围/2</t>
  </si>
  <si>
    <t>上领围</t>
  </si>
  <si>
    <t>下领围</t>
  </si>
  <si>
    <t>前领高</t>
  </si>
  <si>
    <t>后领高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</si>
  <si>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</si>
  <si>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</si>
  <si>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</si>
  <si>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</si>
  <si>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</si>
  <si>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</si>
  <si>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</si>
  <si>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</si>
  <si>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</si>
  <si>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</si>
  <si>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</si>
  <si>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</si>
  <si>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</si>
  <si>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</si>
  <si>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</si>
  <si>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</si>
  <si>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</si>
  <si>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</si>
  <si>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</si>
  <si>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</si>
  <si>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</si>
  <si>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</si>
  <si>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</si>
  <si>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</si>
  <si>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</si>
  <si>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</si>
  <si>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</si>
  <si>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</si>
  <si>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</si>
  <si>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</si>
  <si>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</si>
  <si>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采购凭证编号：CGDD23042000001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</si>
  <si>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</si>
  <si>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</si>
  <si>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</si>
  <si>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</si>
  <si>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</si>
  <si>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</si>
  <si>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</si>
  <si>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</si>
  <si>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</si>
  <si>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</si>
  <si>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</si>
  <si>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</si>
  <si>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</si>
  <si>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②检验明细：齐色齐码各2件</t>
  </si>
  <si>
    <t>情况说明：</t>
  </si>
  <si>
    <t xml:space="preserve">【问题点描述】  </t>
  </si>
  <si>
    <t>1、包后领织带间线有宽窄</t>
  </si>
  <si>
    <t>2、夹底错位</t>
  </si>
  <si>
    <t>3、线头要清理干净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</si>
  <si>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</si>
  <si>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</si>
  <si>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</si>
  <si>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</si>
  <si>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</si>
  <si>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</si>
  <si>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</si>
  <si>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</si>
  <si>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</si>
  <si>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120/60</t>
  </si>
  <si>
    <t>130/64</t>
  </si>
  <si>
    <t>140/68</t>
  </si>
  <si>
    <t>150/72</t>
  </si>
  <si>
    <t>160/80</t>
  </si>
  <si>
    <t>170/88A</t>
  </si>
  <si>
    <t>欢愉红</t>
  </si>
  <si>
    <t>/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</si>
  <si>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</si>
  <si>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</si>
  <si>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</si>
  <si>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</si>
  <si>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</si>
  <si>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</si>
  <si>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</si>
  <si>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</si>
  <si>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</si>
  <si>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</si>
  <si>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</si>
  <si>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</si>
  <si>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</si>
  <si>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</si>
  <si>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</si>
  <si>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</si>
  <si>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</si>
  <si>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50D涤氨消光布</t>
  </si>
  <si>
    <t>佳福</t>
  </si>
  <si>
    <t>230403048SH1</t>
  </si>
  <si>
    <t>本白</t>
  </si>
  <si>
    <t>制表时间：2023/5/10</t>
  </si>
  <si>
    <t>测试人签名：魏毓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</si>
  <si>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</si>
  <si>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</si>
  <si>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</si>
  <si>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</si>
  <si>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</si>
  <si>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</si>
  <si>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</si>
  <si>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</si>
  <si>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</si>
  <si>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</si>
  <si>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</si>
  <si>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</si>
  <si>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</si>
  <si>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</si>
  <si>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</si>
  <si>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</si>
  <si>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</si>
  <si>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</si>
  <si>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</si>
  <si>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</si>
  <si>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</si>
  <si>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</si>
  <si>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</si>
  <si>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</si>
  <si>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</si>
  <si>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</si>
  <si>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</si>
  <si>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JB00313</t>
  </si>
  <si>
    <t>后领织带</t>
  </si>
  <si>
    <t>泰丰</t>
  </si>
  <si>
    <t>KE00506</t>
  </si>
  <si>
    <t>3#尼龙闭尾反装</t>
  </si>
  <si>
    <t>KE</t>
  </si>
  <si>
    <t>制表时间：2022/5/12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</si>
  <si>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</si>
  <si>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</si>
  <si>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</si>
  <si>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</si>
  <si>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</si>
  <si>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</si>
  <si>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</si>
  <si>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</si>
  <si>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</si>
  <si>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</si>
  <si>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</si>
  <si>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</si>
  <si>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</si>
  <si>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</si>
  <si>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</si>
  <si>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</si>
  <si>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</t>
  </si>
  <si>
    <t>烫标</t>
  </si>
  <si>
    <t>印花</t>
  </si>
  <si>
    <t>制表时间：2023/5/26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</si>
  <si>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</si>
  <si>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</si>
  <si>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</si>
  <si>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</si>
  <si>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</si>
  <si>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19SS黑色印反光银色字</t>
  </si>
  <si>
    <t>22FW蓝黑印本白字</t>
  </si>
  <si>
    <t>20SS本白印反光银色字</t>
  </si>
  <si>
    <t>23SS复古蓝印黑字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</si>
  <si>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</si>
  <si>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</si>
  <si>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</si>
  <si>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-1.5</t>
    <phoneticPr fontId="63" type="noConversion"/>
  </si>
  <si>
    <t>-2</t>
    <phoneticPr fontId="63" type="noConversion"/>
  </si>
  <si>
    <t>-0.5</t>
    <phoneticPr fontId="63" type="noConversion"/>
  </si>
  <si>
    <t>+2</t>
    <phoneticPr fontId="63" type="noConversion"/>
  </si>
  <si>
    <t>+0</t>
    <phoneticPr fontId="63" type="noConversion"/>
  </si>
  <si>
    <t>-0.7</t>
    <phoneticPr fontId="63" type="noConversion"/>
  </si>
  <si>
    <t>大货首件</t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</si>
</sst>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0_ "/>
    <numFmt numFmtId="179" formatCode="0.0_ "/>
    <numFmt numFmtId="180" formatCode="_ [$¥-804]* #,##0.00_ ;_ [$¥-804]* \-#,##0.00_ ;_ [$¥-804]* &quot;-&quot;??_ ;_ @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Microsoft YaHei"/>
      <charset val="134"/>
    </font>
    <font>
      <sz val="10"/>
      <name val="Microsoft YaHei"/>
      <charset val="136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Microsoft YaHei"/>
      <charset val="134"/>
    </font>
    <font>
      <sz val="9"/>
      <name val="Microsoft YaHei"/>
      <charset val="136"/>
    </font>
    <font>
      <sz val="9"/>
      <color theme="1"/>
      <name val="宋体"/>
      <family val="3"/>
      <charset val="134"/>
      <scheme val="minor"/>
    </font>
    <font>
      <sz val="11"/>
      <name val="Microsoft YaHei"/>
      <charset val="134"/>
    </font>
    <font>
      <sz val="11"/>
      <name val="Microsoft YaHei"/>
      <charset val="136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name val="仿宋_GB2312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4"/>
      <color indexed="8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/>
      <right/>
      <top/>
      <bottom style="thin">
        <color indexed="8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59" fillId="0" borderId="0">
      <alignment horizontal="center"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6" fillId="0" borderId="0">
      <alignment vertical="center"/>
    </xf>
    <xf numFmtId="0" fontId="20" fillId="0" borderId="0"/>
    <xf numFmtId="0" fontId="60" fillId="0" borderId="0">
      <alignment horizontal="center" vertical="center"/>
    </xf>
    <xf numFmtId="0" fontId="60" fillId="0" borderId="0">
      <alignment horizontal="center" vertical="center"/>
    </xf>
    <xf numFmtId="0" fontId="51" fillId="0" borderId="0">
      <alignment horizontal="center" vertical="center"/>
    </xf>
  </cellStyleXfs>
  <cellXfs count="45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3" borderId="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3" fillId="0" borderId="0" xfId="0" applyFont="1"/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9" fontId="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19" fillId="0" borderId="0" xfId="5" applyFont="1"/>
    <xf numFmtId="0" fontId="20" fillId="0" borderId="0" xfId="5"/>
    <xf numFmtId="0" fontId="19" fillId="0" borderId="0" xfId="5" applyFont="1" applyAlignment="1">
      <alignment horizontal="left"/>
    </xf>
    <xf numFmtId="0" fontId="22" fillId="0" borderId="11" xfId="4" applyFont="1" applyBorder="1" applyAlignment="1">
      <alignment horizontal="left" vertical="center"/>
    </xf>
    <xf numFmtId="0" fontId="22" fillId="0" borderId="12" xfId="4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2" xfId="0" applyFont="1" applyBorder="1" applyAlignment="1">
      <alignment vertical="center"/>
    </xf>
    <xf numFmtId="0" fontId="32" fillId="0" borderId="2" xfId="0" applyFont="1" applyBorder="1" applyAlignment="1">
      <alignment horizontal="center" vertical="center"/>
    </xf>
    <xf numFmtId="0" fontId="33" fillId="0" borderId="13" xfId="0" applyFont="1" applyBorder="1" applyAlignment="1">
      <alignment horizontal="left" shrinkToFit="1"/>
    </xf>
    <xf numFmtId="0" fontId="34" fillId="0" borderId="2" xfId="0" applyFont="1" applyBorder="1" applyAlignment="1">
      <alignment horizontal="center" vertical="center"/>
    </xf>
    <xf numFmtId="0" fontId="34" fillId="0" borderId="13" xfId="0" applyFont="1" applyBorder="1" applyAlignment="1">
      <alignment horizontal="left"/>
    </xf>
    <xf numFmtId="0" fontId="34" fillId="0" borderId="2" xfId="0" applyFont="1" applyBorder="1" applyAlignment="1">
      <alignment horizontal="center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178" fontId="34" fillId="0" borderId="0" xfId="0" applyNumberFormat="1" applyFont="1" applyAlignment="1">
      <alignment horizontal="center" vertical="center"/>
    </xf>
    <xf numFmtId="0" fontId="35" fillId="0" borderId="0" xfId="5" applyFont="1"/>
    <xf numFmtId="0" fontId="27" fillId="0" borderId="0" xfId="5" applyFont="1"/>
    <xf numFmtId="0" fontId="0" fillId="0" borderId="0" xfId="0" applyAlignment="1">
      <alignment horizontal="left" vertical="center"/>
    </xf>
    <xf numFmtId="0" fontId="22" fillId="0" borderId="12" xfId="4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49" fontId="35" fillId="0" borderId="21" xfId="6" applyNumberFormat="1" applyFont="1" applyBorder="1" applyAlignment="1">
      <alignment horizontal="center" vertical="center"/>
    </xf>
    <xf numFmtId="49" fontId="35" fillId="0" borderId="22" xfId="6" applyNumberFormat="1" applyFont="1" applyBorder="1" applyAlignment="1">
      <alignment horizontal="center" vertical="center"/>
    </xf>
    <xf numFmtId="49" fontId="35" fillId="0" borderId="23" xfId="6" applyNumberFormat="1" applyFont="1" applyBorder="1" applyAlignment="1">
      <alignment horizontal="center" vertical="center"/>
    </xf>
    <xf numFmtId="49" fontId="35" fillId="0" borderId="0" xfId="5" applyNumberFormat="1" applyFont="1"/>
    <xf numFmtId="49" fontId="19" fillId="0" borderId="24" xfId="5" applyNumberFormat="1" applyFont="1" applyBorder="1" applyAlignment="1">
      <alignment horizontal="center"/>
    </xf>
    <xf numFmtId="49" fontId="35" fillId="0" borderId="24" xfId="6" applyNumberFormat="1" applyFont="1" applyBorder="1" applyAlignment="1">
      <alignment horizontal="center" vertical="center"/>
    </xf>
    <xf numFmtId="49" fontId="35" fillId="0" borderId="25" xfId="6" applyNumberFormat="1" applyFont="1" applyBorder="1" applyAlignment="1">
      <alignment horizontal="center" vertical="center"/>
    </xf>
    <xf numFmtId="0" fontId="26" fillId="0" borderId="0" xfId="5" applyFont="1"/>
    <xf numFmtId="14" fontId="26" fillId="0" borderId="0" xfId="5" applyNumberFormat="1" applyFont="1"/>
    <xf numFmtId="0" fontId="20" fillId="0" borderId="0" xfId="4" applyAlignment="1">
      <alignment horizontal="left" vertical="center"/>
    </xf>
    <xf numFmtId="0" fontId="37" fillId="0" borderId="27" xfId="4" applyFont="1" applyBorder="1" applyAlignment="1">
      <alignment horizontal="left" vertical="center"/>
    </xf>
    <xf numFmtId="0" fontId="37" fillId="0" borderId="28" xfId="4" applyFont="1" applyBorder="1" applyAlignment="1">
      <alignment horizontal="center" vertical="center"/>
    </xf>
    <xf numFmtId="0" fontId="27" fillId="0" borderId="28" xfId="4" applyFont="1" applyBorder="1">
      <alignment vertical="center"/>
    </xf>
    <xf numFmtId="0" fontId="37" fillId="0" borderId="28" xfId="4" applyFont="1" applyBorder="1" applyAlignment="1">
      <alignment horizontal="right" vertical="center"/>
    </xf>
    <xf numFmtId="0" fontId="37" fillId="0" borderId="29" xfId="4" applyFont="1" applyBorder="1">
      <alignment vertical="center"/>
    </xf>
    <xf numFmtId="0" fontId="33" fillId="0" borderId="22" xfId="4" applyFont="1" applyBorder="1" applyAlignment="1">
      <alignment horizontal="left" vertical="center"/>
    </xf>
    <xf numFmtId="0" fontId="37" fillId="0" borderId="22" xfId="4" applyFont="1" applyBorder="1">
      <alignment vertical="center"/>
    </xf>
    <xf numFmtId="0" fontId="37" fillId="0" borderId="29" xfId="4" applyFont="1" applyBorder="1" applyAlignment="1">
      <alignment horizontal="left" vertical="center"/>
    </xf>
    <xf numFmtId="0" fontId="37" fillId="0" borderId="22" xfId="4" applyFont="1" applyBorder="1" applyAlignment="1">
      <alignment horizontal="left" vertical="center"/>
    </xf>
    <xf numFmtId="0" fontId="37" fillId="0" borderId="30" xfId="4" applyFont="1" applyBorder="1">
      <alignment vertical="center"/>
    </xf>
    <xf numFmtId="0" fontId="33" fillId="0" borderId="31" xfId="4" applyFont="1" applyBorder="1" applyAlignment="1">
      <alignment horizontal="left" vertical="center"/>
    </xf>
    <xf numFmtId="0" fontId="37" fillId="0" borderId="31" xfId="4" applyFont="1" applyBorder="1">
      <alignment vertical="center"/>
    </xf>
    <xf numFmtId="0" fontId="27" fillId="0" borderId="31" xfId="4" applyFont="1" applyBorder="1">
      <alignment vertical="center"/>
    </xf>
    <xf numFmtId="0" fontId="27" fillId="0" borderId="31" xfId="4" applyFont="1" applyBorder="1" applyAlignment="1">
      <alignment horizontal="left" vertical="center"/>
    </xf>
    <xf numFmtId="0" fontId="37" fillId="0" borderId="0" xfId="4" applyFont="1">
      <alignment vertical="center"/>
    </xf>
    <xf numFmtId="0" fontId="27" fillId="0" borderId="0" xfId="4" applyFont="1">
      <alignment vertical="center"/>
    </xf>
    <xf numFmtId="0" fontId="27" fillId="0" borderId="0" xfId="4" applyFont="1" applyAlignment="1">
      <alignment horizontal="left" vertical="center"/>
    </xf>
    <xf numFmtId="0" fontId="37" fillId="0" borderId="27" xfId="4" applyFont="1" applyBorder="1">
      <alignment vertical="center"/>
    </xf>
    <xf numFmtId="0" fontId="37" fillId="0" borderId="28" xfId="4" applyFont="1" applyBorder="1">
      <alignment vertical="center"/>
    </xf>
    <xf numFmtId="0" fontId="27" fillId="0" borderId="22" xfId="4" applyFont="1" applyBorder="1" applyAlignment="1">
      <alignment horizontal="left" vertical="center"/>
    </xf>
    <xf numFmtId="0" fontId="27" fillId="0" borderId="22" xfId="4" applyFont="1" applyBorder="1">
      <alignment vertical="center"/>
    </xf>
    <xf numFmtId="0" fontId="37" fillId="0" borderId="28" xfId="4" applyFont="1" applyBorder="1" applyAlignment="1">
      <alignment horizontal="left" vertical="center"/>
    </xf>
    <xf numFmtId="0" fontId="37" fillId="0" borderId="30" xfId="4" applyFont="1" applyBorder="1" applyAlignment="1">
      <alignment horizontal="left" vertical="center"/>
    </xf>
    <xf numFmtId="0" fontId="20" fillId="0" borderId="36" xfId="4" applyBorder="1">
      <alignment vertical="center"/>
    </xf>
    <xf numFmtId="0" fontId="20" fillId="0" borderId="35" xfId="4" applyBorder="1">
      <alignment vertical="center"/>
    </xf>
    <xf numFmtId="0" fontId="20" fillId="0" borderId="36" xfId="4" applyBorder="1" applyAlignment="1">
      <alignment horizontal="left" vertical="center"/>
    </xf>
    <xf numFmtId="0" fontId="20" fillId="0" borderId="35" xfId="4" applyBorder="1" applyAlignment="1">
      <alignment horizontal="left" vertical="center"/>
    </xf>
    <xf numFmtId="58" fontId="27" fillId="0" borderId="31" xfId="4" applyNumberFormat="1" applyFont="1" applyBorder="1">
      <alignment vertical="center"/>
    </xf>
    <xf numFmtId="0" fontId="27" fillId="0" borderId="43" xfId="4" applyFont="1" applyBorder="1" applyAlignment="1">
      <alignment horizontal="left" vertical="center"/>
    </xf>
    <xf numFmtId="0" fontId="27" fillId="0" borderId="44" xfId="4" applyFont="1" applyBorder="1" applyAlignment="1">
      <alignment horizontal="left" vertical="center"/>
    </xf>
    <xf numFmtId="0" fontId="37" fillId="0" borderId="43" xfId="4" applyFont="1" applyBorder="1" applyAlignment="1">
      <alignment horizontal="left" vertical="center"/>
    </xf>
    <xf numFmtId="0" fontId="20" fillId="0" borderId="46" xfId="4" applyBorder="1">
      <alignment vertical="center"/>
    </xf>
    <xf numFmtId="0" fontId="20" fillId="0" borderId="46" xfId="4" applyBorder="1" applyAlignment="1">
      <alignment horizontal="left" vertical="center"/>
    </xf>
    <xf numFmtId="0" fontId="41" fillId="0" borderId="13" xfId="0" applyFont="1" applyBorder="1" applyAlignment="1">
      <alignment vertical="center"/>
    </xf>
    <xf numFmtId="179" fontId="42" fillId="0" borderId="2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180" fontId="28" fillId="0" borderId="3" xfId="0" applyNumberFormat="1" applyFont="1" applyBorder="1" applyAlignment="1">
      <alignment horizontal="center" vertical="center"/>
    </xf>
    <xf numFmtId="0" fontId="43" fillId="4" borderId="48" xfId="0" applyFont="1" applyFill="1" applyBorder="1" applyAlignment="1">
      <alignment horizontal="center" vertical="center"/>
    </xf>
    <xf numFmtId="0" fontId="43" fillId="4" borderId="49" xfId="0" applyFont="1" applyFill="1" applyBorder="1" applyAlignment="1">
      <alignment horizontal="center" vertical="center"/>
    </xf>
    <xf numFmtId="180" fontId="28" fillId="0" borderId="2" xfId="0" applyNumberFormat="1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49" fontId="44" fillId="0" borderId="21" xfId="6" applyNumberFormat="1" applyFont="1" applyBorder="1" applyAlignment="1">
      <alignment horizontal="center" vertical="center"/>
    </xf>
    <xf numFmtId="49" fontId="35" fillId="0" borderId="53" xfId="6" applyNumberFormat="1" applyFont="1" applyBorder="1" applyAlignment="1">
      <alignment horizontal="center" vertical="center"/>
    </xf>
    <xf numFmtId="0" fontId="39" fillId="0" borderId="54" xfId="4" applyFont="1" applyBorder="1" applyAlignment="1">
      <alignment horizontal="left" vertical="center"/>
    </xf>
    <xf numFmtId="0" fontId="38" fillId="0" borderId="55" xfId="4" applyFont="1" applyBorder="1" applyAlignment="1">
      <alignment horizontal="left" vertical="center"/>
    </xf>
    <xf numFmtId="0" fontId="38" fillId="0" borderId="27" xfId="4" applyFont="1" applyBorder="1" applyAlignment="1">
      <alignment horizontal="center" vertical="center"/>
    </xf>
    <xf numFmtId="0" fontId="38" fillId="0" borderId="28" xfId="4" applyFont="1" applyBorder="1" applyAlignment="1">
      <alignment horizontal="center" vertical="center"/>
    </xf>
    <xf numFmtId="0" fontId="38" fillId="0" borderId="29" xfId="4" applyFont="1" applyBorder="1" applyAlignment="1">
      <alignment horizontal="left" vertical="center"/>
    </xf>
    <xf numFmtId="0" fontId="33" fillId="0" borderId="43" xfId="4" applyFont="1" applyBorder="1" applyAlignment="1">
      <alignment horizontal="left" vertical="center"/>
    </xf>
    <xf numFmtId="0" fontId="38" fillId="0" borderId="29" xfId="4" applyFont="1" applyBorder="1">
      <alignment vertical="center"/>
    </xf>
    <xf numFmtId="49" fontId="33" fillId="0" borderId="22" xfId="4" applyNumberFormat="1" applyFont="1" applyBorder="1">
      <alignment vertical="center"/>
    </xf>
    <xf numFmtId="0" fontId="38" fillId="0" borderId="22" xfId="4" applyFont="1" applyBorder="1">
      <alignment vertical="center"/>
    </xf>
    <xf numFmtId="0" fontId="20" fillId="0" borderId="22" xfId="4" applyBorder="1">
      <alignment vertical="center"/>
    </xf>
    <xf numFmtId="0" fontId="45" fillId="0" borderId="30" xfId="4" applyFont="1" applyBorder="1">
      <alignment vertical="center"/>
    </xf>
    <xf numFmtId="0" fontId="38" fillId="0" borderId="27" xfId="4" applyFont="1" applyBorder="1">
      <alignment vertical="center"/>
    </xf>
    <xf numFmtId="0" fontId="20" fillId="0" borderId="28" xfId="4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0" fontId="20" fillId="0" borderId="28" xfId="4" applyBorder="1">
      <alignment vertical="center"/>
    </xf>
    <xf numFmtId="0" fontId="38" fillId="0" borderId="28" xfId="4" applyFont="1" applyBorder="1">
      <alignment vertical="center"/>
    </xf>
    <xf numFmtId="0" fontId="20" fillId="0" borderId="22" xfId="4" applyBorder="1" applyAlignment="1">
      <alignment horizontal="left" vertical="center"/>
    </xf>
    <xf numFmtId="0" fontId="38" fillId="0" borderId="29" xfId="4" applyFont="1" applyBorder="1" applyAlignment="1">
      <alignment horizontal="center" vertical="center"/>
    </xf>
    <xf numFmtId="0" fontId="38" fillId="0" borderId="22" xfId="4" applyFont="1" applyBorder="1" applyAlignment="1">
      <alignment horizontal="center" vertical="center"/>
    </xf>
    <xf numFmtId="0" fontId="39" fillId="0" borderId="56" xfId="4" applyFont="1" applyBorder="1">
      <alignment vertical="center"/>
    </xf>
    <xf numFmtId="0" fontId="39" fillId="0" borderId="57" xfId="4" applyFont="1" applyBorder="1">
      <alignment vertical="center"/>
    </xf>
    <xf numFmtId="0" fontId="33" fillId="0" borderId="57" xfId="4" applyFont="1" applyBorder="1">
      <alignment vertical="center"/>
    </xf>
    <xf numFmtId="58" fontId="20" fillId="0" borderId="57" xfId="4" applyNumberFormat="1" applyBorder="1">
      <alignment vertical="center"/>
    </xf>
    <xf numFmtId="0" fontId="33" fillId="0" borderId="44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19" fillId="0" borderId="0" xfId="5" applyFont="1" applyAlignment="1">
      <alignment horizontal="center"/>
    </xf>
    <xf numFmtId="0" fontId="22" fillId="0" borderId="64" xfId="4" applyFont="1" applyBorder="1" applyAlignment="1">
      <alignment horizontal="left" vertical="center"/>
    </xf>
    <xf numFmtId="0" fontId="46" fillId="0" borderId="48" xfId="7" applyFont="1" applyBorder="1"/>
    <xf numFmtId="0" fontId="46" fillId="0" borderId="65" xfId="7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67" xfId="0" applyFont="1" applyBorder="1" applyAlignment="1">
      <alignment horizontal="left"/>
    </xf>
    <xf numFmtId="0" fontId="34" fillId="0" borderId="51" xfId="0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22" fillId="0" borderId="48" xfId="4" applyFont="1" applyBorder="1" applyAlignment="1">
      <alignment horizontal="left" vertical="center"/>
    </xf>
    <xf numFmtId="180" fontId="28" fillId="0" borderId="10" xfId="0" applyNumberFormat="1" applyFont="1" applyBorder="1" applyAlignment="1">
      <alignment horizontal="center" vertical="center"/>
    </xf>
    <xf numFmtId="0" fontId="43" fillId="4" borderId="4" xfId="0" applyFont="1" applyFill="1" applyBorder="1" applyAlignment="1">
      <alignment horizontal="center" vertical="center"/>
    </xf>
    <xf numFmtId="49" fontId="19" fillId="5" borderId="31" xfId="5" applyNumberFormat="1" applyFont="1" applyFill="1" applyBorder="1" applyAlignment="1">
      <alignment horizontal="center"/>
    </xf>
    <xf numFmtId="49" fontId="35" fillId="5" borderId="31" xfId="6" applyNumberFormat="1" applyFont="1" applyFill="1" applyBorder="1" applyAlignment="1">
      <alignment horizontal="center" vertical="center"/>
    </xf>
    <xf numFmtId="0" fontId="26" fillId="0" borderId="0" xfId="5" applyFont="1" applyAlignment="1">
      <alignment horizontal="center"/>
    </xf>
    <xf numFmtId="0" fontId="38" fillId="0" borderId="59" xfId="4" applyFont="1" applyBorder="1">
      <alignment vertical="center"/>
    </xf>
    <xf numFmtId="0" fontId="20" fillId="0" borderId="21" xfId="4" applyBorder="1" applyAlignment="1">
      <alignment horizontal="left" vertical="center"/>
    </xf>
    <xf numFmtId="0" fontId="33" fillId="0" borderId="21" xfId="4" applyFont="1" applyBorder="1" applyAlignment="1">
      <alignment horizontal="left" vertical="center"/>
    </xf>
    <xf numFmtId="0" fontId="20" fillId="0" borderId="21" xfId="4" applyBorder="1">
      <alignment vertical="center"/>
    </xf>
    <xf numFmtId="0" fontId="38" fillId="0" borderId="21" xfId="4" applyFont="1" applyBorder="1">
      <alignment vertical="center"/>
    </xf>
    <xf numFmtId="0" fontId="38" fillId="0" borderId="59" xfId="4" applyFont="1" applyBorder="1" applyAlignment="1">
      <alignment horizontal="center" vertical="center"/>
    </xf>
    <xf numFmtId="0" fontId="33" fillId="0" borderId="21" xfId="4" applyFont="1" applyBorder="1" applyAlignment="1">
      <alignment horizontal="center" vertical="center"/>
    </xf>
    <xf numFmtId="0" fontId="38" fillId="0" borderId="21" xfId="4" applyFont="1" applyBorder="1" applyAlignment="1">
      <alignment horizontal="center" vertical="center"/>
    </xf>
    <xf numFmtId="0" fontId="20" fillId="0" borderId="21" xfId="4" applyBorder="1" applyAlignment="1">
      <alignment horizontal="center" vertical="center"/>
    </xf>
    <xf numFmtId="0" fontId="33" fillId="0" borderId="22" xfId="4" applyFont="1" applyBorder="1" applyAlignment="1">
      <alignment horizontal="center" vertical="center"/>
    </xf>
    <xf numFmtId="0" fontId="20" fillId="0" borderId="22" xfId="4" applyBorder="1" applyAlignment="1">
      <alignment horizontal="center" vertical="center"/>
    </xf>
    <xf numFmtId="0" fontId="48" fillId="0" borderId="72" xfId="4" applyFont="1" applyBorder="1" applyAlignment="1">
      <alignment horizontal="left" vertical="center" wrapText="1"/>
    </xf>
    <xf numFmtId="0" fontId="38" fillId="0" borderId="2" xfId="4" applyFont="1" applyBorder="1" applyAlignment="1">
      <alignment horizontal="center" vertical="center"/>
    </xf>
    <xf numFmtId="0" fontId="49" fillId="6" borderId="2" xfId="0" applyFont="1" applyFill="1" applyBorder="1" applyAlignment="1" applyProtection="1">
      <alignment horizontal="center" vertical="center" wrapText="1"/>
      <protection locked="0"/>
    </xf>
    <xf numFmtId="0" fontId="50" fillId="6" borderId="2" xfId="0" applyFont="1" applyFill="1" applyBorder="1" applyAlignment="1" applyProtection="1">
      <alignment horizontal="center" vertical="center" wrapText="1"/>
      <protection locked="0"/>
    </xf>
    <xf numFmtId="9" fontId="33" fillId="0" borderId="2" xfId="4" applyNumberFormat="1" applyFont="1" applyBorder="1" applyAlignment="1">
      <alignment horizontal="center" vertical="center"/>
    </xf>
    <xf numFmtId="9" fontId="33" fillId="0" borderId="21" xfId="4" applyNumberFormat="1" applyFont="1" applyBorder="1" applyAlignment="1">
      <alignment horizontal="center" vertical="center"/>
    </xf>
    <xf numFmtId="0" fontId="33" fillId="0" borderId="29" xfId="4" applyFont="1" applyBorder="1" applyAlignment="1">
      <alignment horizontal="left" vertical="center"/>
    </xf>
    <xf numFmtId="9" fontId="33" fillId="0" borderId="22" xfId="4" applyNumberFormat="1" applyFont="1" applyBorder="1" applyAlignment="1">
      <alignment horizontal="center" vertical="center"/>
    </xf>
    <xf numFmtId="0" fontId="33" fillId="0" borderId="75" xfId="4" applyFont="1" applyBorder="1">
      <alignment vertical="center"/>
    </xf>
    <xf numFmtId="0" fontId="33" fillId="0" borderId="76" xfId="4" applyFont="1" applyBorder="1">
      <alignment vertical="center"/>
    </xf>
    <xf numFmtId="0" fontId="33" fillId="0" borderId="36" xfId="4" applyFont="1" applyBorder="1">
      <alignment vertical="center"/>
    </xf>
    <xf numFmtId="0" fontId="33" fillId="0" borderId="35" xfId="4" applyFont="1" applyBorder="1">
      <alignment vertical="center"/>
    </xf>
    <xf numFmtId="0" fontId="39" fillId="0" borderId="54" xfId="4" applyFont="1" applyBorder="1">
      <alignment vertical="center"/>
    </xf>
    <xf numFmtId="0" fontId="39" fillId="0" borderId="55" xfId="4" applyFont="1" applyBorder="1">
      <alignment vertical="center"/>
    </xf>
    <xf numFmtId="0" fontId="33" fillId="0" borderId="77" xfId="4" applyFont="1" applyBorder="1">
      <alignment vertical="center"/>
    </xf>
    <xf numFmtId="0" fontId="39" fillId="0" borderId="77" xfId="4" applyFont="1" applyBorder="1">
      <alignment vertical="center"/>
    </xf>
    <xf numFmtId="58" fontId="20" fillId="0" borderId="55" xfId="4" applyNumberFormat="1" applyBorder="1">
      <alignment vertical="center"/>
    </xf>
    <xf numFmtId="0" fontId="33" fillId="0" borderId="63" xfId="4" applyFont="1" applyBorder="1" applyAlignment="1">
      <alignment horizontal="left" vertical="center"/>
    </xf>
    <xf numFmtId="0" fontId="38" fillId="0" borderId="0" xfId="4" applyFont="1">
      <alignment vertical="center"/>
    </xf>
    <xf numFmtId="0" fontId="53" fillId="0" borderId="43" xfId="4" applyFont="1" applyBorder="1" applyAlignment="1">
      <alignment horizontal="left" vertical="center" wrapText="1"/>
    </xf>
    <xf numFmtId="0" fontId="53" fillId="0" borderId="43" xfId="4" applyFont="1" applyBorder="1" applyAlignment="1">
      <alignment horizontal="left" vertical="center"/>
    </xf>
    <xf numFmtId="0" fontId="33" fillId="0" borderId="79" xfId="4" applyFont="1" applyBorder="1">
      <alignment vertical="center"/>
    </xf>
    <xf numFmtId="0" fontId="33" fillId="0" borderId="46" xfId="4" applyFont="1" applyBorder="1">
      <alignment vertical="center"/>
    </xf>
    <xf numFmtId="0" fontId="55" fillId="0" borderId="66" xfId="0" applyFont="1" applyBorder="1"/>
    <xf numFmtId="0" fontId="55" fillId="0" borderId="2" xfId="0" applyFont="1" applyBorder="1"/>
    <xf numFmtId="0" fontId="55" fillId="7" borderId="2" xfId="0" applyFont="1" applyFill="1" applyBorder="1"/>
    <xf numFmtId="0" fontId="0" fillId="0" borderId="66" xfId="0" applyBorder="1"/>
    <xf numFmtId="0" fontId="0" fillId="7" borderId="2" xfId="0" applyFill="1" applyBorder="1"/>
    <xf numFmtId="0" fontId="0" fillId="0" borderId="67" xfId="0" applyBorder="1"/>
    <xf numFmtId="0" fontId="0" fillId="0" borderId="51" xfId="0" applyBorder="1"/>
    <xf numFmtId="0" fontId="0" fillId="7" borderId="51" xfId="0" applyFill="1" applyBorder="1"/>
    <xf numFmtId="0" fontId="0" fillId="8" borderId="0" xfId="0" applyFill="1"/>
    <xf numFmtId="0" fontId="55" fillId="0" borderId="69" xfId="0" applyFont="1" applyBorder="1"/>
    <xf numFmtId="0" fontId="0" fillId="0" borderId="69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55" fillId="9" borderId="2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58" fillId="0" borderId="0" xfId="0" applyFont="1"/>
    <xf numFmtId="0" fontId="58" fillId="0" borderId="0" xfId="0" applyFont="1" applyAlignment="1">
      <alignment vertical="top" wrapText="1"/>
    </xf>
    <xf numFmtId="0" fontId="51" fillId="0" borderId="73" xfId="10" quotePrefix="1" applyBorder="1" applyAlignment="1">
      <alignment horizontal="center" vertical="center" wrapText="1"/>
    </xf>
    <xf numFmtId="0" fontId="51" fillId="0" borderId="6" xfId="10" quotePrefix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/>
    </xf>
    <xf numFmtId="0" fontId="5" fillId="0" borderId="5" xfId="1" quotePrefix="1" applyFont="1" applyBorder="1" applyAlignment="1">
      <alignment horizontal="center" vertical="center" wrapText="1"/>
    </xf>
    <xf numFmtId="0" fontId="5" fillId="0" borderId="6" xfId="1" quotePrefix="1" applyFont="1" applyBorder="1" applyAlignment="1">
      <alignment horizontal="center" vertical="center" wrapText="1"/>
    </xf>
    <xf numFmtId="0" fontId="54" fillId="0" borderId="64" xfId="0" applyFont="1" applyBorder="1" applyAlignment="1">
      <alignment horizontal="center" vertical="center" wrapText="1"/>
    </xf>
    <xf numFmtId="0" fontId="54" fillId="0" borderId="48" xfId="0" applyFont="1" applyBorder="1" applyAlignment="1">
      <alignment horizontal="center" vertical="center" wrapText="1"/>
    </xf>
    <xf numFmtId="0" fontId="54" fillId="0" borderId="68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55" fillId="7" borderId="7" xfId="0" applyFont="1" applyFill="1" applyBorder="1" applyAlignment="1">
      <alignment horizontal="center" vertical="center"/>
    </xf>
    <xf numFmtId="0" fontId="55" fillId="7" borderId="9" xfId="0" applyFont="1" applyFill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0" fontId="47" fillId="0" borderId="26" xfId="4" applyFont="1" applyBorder="1" applyAlignment="1">
      <alignment horizontal="center" vertical="top"/>
    </xf>
    <xf numFmtId="0" fontId="33" fillId="0" borderId="55" xfId="4" applyFont="1" applyBorder="1" applyAlignment="1">
      <alignment horizontal="center" vertical="center"/>
    </xf>
    <xf numFmtId="0" fontId="39" fillId="0" borderId="55" xfId="4" applyFont="1" applyBorder="1" applyAlignment="1">
      <alignment horizontal="center" vertical="center"/>
    </xf>
    <xf numFmtId="0" fontId="20" fillId="0" borderId="55" xfId="4" applyBorder="1" applyAlignment="1">
      <alignment horizontal="center" vertical="center"/>
    </xf>
    <xf numFmtId="0" fontId="20" fillId="0" borderId="60" xfId="4" applyBorder="1" applyAlignment="1">
      <alignment horizontal="center" vertical="center"/>
    </xf>
    <xf numFmtId="0" fontId="38" fillId="0" borderId="27" xfId="4" applyFont="1" applyBorder="1" applyAlignment="1">
      <alignment horizontal="center" vertical="center"/>
    </xf>
    <xf numFmtId="0" fontId="38" fillId="0" borderId="28" xfId="4" applyFont="1" applyBorder="1" applyAlignment="1">
      <alignment horizontal="center" vertical="center"/>
    </xf>
    <xf numFmtId="0" fontId="38" fillId="0" borderId="42" xfId="4" applyFont="1" applyBorder="1" applyAlignment="1">
      <alignment horizontal="center" vertical="center"/>
    </xf>
    <xf numFmtId="0" fontId="39" fillId="0" borderId="27" xfId="4" applyFont="1" applyBorder="1" applyAlignment="1">
      <alignment horizontal="center" vertical="center"/>
    </xf>
    <xf numFmtId="0" fontId="39" fillId="0" borderId="28" xfId="4" applyFont="1" applyBorder="1" applyAlignment="1">
      <alignment horizontal="center" vertical="center"/>
    </xf>
    <xf numFmtId="0" fontId="39" fillId="0" borderId="42" xfId="4" applyFont="1" applyBorder="1" applyAlignment="1">
      <alignment horizontal="center" vertical="center"/>
    </xf>
    <xf numFmtId="0" fontId="33" fillId="0" borderId="22" xfId="4" applyFont="1" applyBorder="1" applyAlignment="1">
      <alignment horizontal="left" vertical="center"/>
    </xf>
    <xf numFmtId="0" fontId="33" fillId="0" borderId="43" xfId="4" applyFont="1" applyBorder="1" applyAlignment="1">
      <alignment horizontal="left" vertical="center"/>
    </xf>
    <xf numFmtId="0" fontId="38" fillId="0" borderId="29" xfId="4" applyFont="1" applyBorder="1" applyAlignment="1">
      <alignment horizontal="left" vertical="center"/>
    </xf>
    <xf numFmtId="0" fontId="38" fillId="0" borderId="22" xfId="4" applyFont="1" applyBorder="1" applyAlignment="1">
      <alignment horizontal="left" vertical="center"/>
    </xf>
    <xf numFmtId="14" fontId="33" fillId="0" borderId="22" xfId="4" applyNumberFormat="1" applyFont="1" applyBorder="1" applyAlignment="1">
      <alignment horizontal="center" vertical="center"/>
    </xf>
    <xf numFmtId="14" fontId="33" fillId="0" borderId="43" xfId="4" applyNumberFormat="1" applyFont="1" applyBorder="1" applyAlignment="1">
      <alignment horizontal="center" vertical="center"/>
    </xf>
    <xf numFmtId="0" fontId="33" fillId="0" borderId="22" xfId="4" quotePrefix="1" applyFont="1" applyBorder="1" applyAlignment="1">
      <alignment horizontal="left" vertical="center"/>
    </xf>
    <xf numFmtId="0" fontId="33" fillId="0" borderId="34" xfId="4" applyFont="1" applyBorder="1" applyAlignment="1">
      <alignment horizontal="left" vertical="center"/>
    </xf>
    <xf numFmtId="0" fontId="33" fillId="0" borderId="46" xfId="4" applyFont="1" applyBorder="1" applyAlignment="1">
      <alignment horizontal="left" vertical="center"/>
    </xf>
    <xf numFmtId="0" fontId="33" fillId="0" borderId="31" xfId="4" applyFont="1" applyBorder="1" applyAlignment="1">
      <alignment horizontal="center" vertical="center"/>
    </xf>
    <xf numFmtId="0" fontId="33" fillId="0" borderId="44" xfId="4" applyFont="1" applyBorder="1" applyAlignment="1">
      <alignment horizontal="center" vertical="center"/>
    </xf>
    <xf numFmtId="0" fontId="38" fillId="0" borderId="30" xfId="4" applyFont="1" applyBorder="1" applyAlignment="1">
      <alignment horizontal="left" vertical="center"/>
    </xf>
    <xf numFmtId="0" fontId="38" fillId="0" borderId="31" xfId="4" applyFont="1" applyBorder="1" applyAlignment="1">
      <alignment horizontal="left" vertical="center"/>
    </xf>
    <xf numFmtId="14" fontId="33" fillId="0" borderId="31" xfId="4" applyNumberFormat="1" applyFont="1" applyBorder="1" applyAlignment="1">
      <alignment horizontal="center" vertical="center"/>
    </xf>
    <xf numFmtId="14" fontId="33" fillId="0" borderId="44" xfId="4" applyNumberFormat="1" applyFont="1" applyBorder="1" applyAlignment="1">
      <alignment horizontal="center" vertical="center"/>
    </xf>
    <xf numFmtId="0" fontId="38" fillId="0" borderId="70" xfId="4" applyFont="1" applyBorder="1" applyAlignment="1">
      <alignment horizontal="left" vertical="center"/>
    </xf>
    <xf numFmtId="0" fontId="38" fillId="0" borderId="37" xfId="4" applyFont="1" applyBorder="1" applyAlignment="1">
      <alignment horizontal="left" vertical="center"/>
    </xf>
    <xf numFmtId="0" fontId="38" fillId="0" borderId="78" xfId="4" applyFont="1" applyBorder="1" applyAlignment="1">
      <alignment horizontal="left" vertical="center"/>
    </xf>
    <xf numFmtId="0" fontId="39" fillId="0" borderId="58" xfId="4" applyFont="1" applyBorder="1" applyAlignment="1">
      <alignment horizontal="left" vertical="center"/>
    </xf>
    <xf numFmtId="0" fontId="39" fillId="0" borderId="57" xfId="4" applyFont="1" applyBorder="1" applyAlignment="1">
      <alignment horizontal="left" vertical="center"/>
    </xf>
    <xf numFmtId="0" fontId="39" fillId="0" borderId="62" xfId="4" applyFont="1" applyBorder="1" applyAlignment="1">
      <alignment horizontal="left" vertical="center"/>
    </xf>
    <xf numFmtId="0" fontId="38" fillId="0" borderId="44" xfId="4" applyFont="1" applyBorder="1" applyAlignment="1">
      <alignment horizontal="left" vertical="center"/>
    </xf>
    <xf numFmtId="0" fontId="38" fillId="0" borderId="39" xfId="4" applyFont="1" applyBorder="1" applyAlignment="1">
      <alignment horizontal="left" vertical="center" wrapText="1"/>
    </xf>
    <xf numFmtId="0" fontId="38" fillId="0" borderId="40" xfId="4" applyFont="1" applyBorder="1" applyAlignment="1">
      <alignment horizontal="left" vertical="center" wrapText="1"/>
    </xf>
    <xf numFmtId="0" fontId="38" fillId="0" borderId="47" xfId="4" applyFont="1" applyBorder="1" applyAlignment="1">
      <alignment horizontal="left" vertical="center" wrapText="1"/>
    </xf>
    <xf numFmtId="0" fontId="38" fillId="0" borderId="59" xfId="4" applyFont="1" applyBorder="1" applyAlignment="1">
      <alignment horizontal="left" vertical="center"/>
    </xf>
    <xf numFmtId="0" fontId="38" fillId="0" borderId="71" xfId="4" applyFont="1" applyBorder="1" applyAlignment="1">
      <alignment horizontal="left" vertical="center"/>
    </xf>
    <xf numFmtId="0" fontId="38" fillId="0" borderId="21" xfId="4" applyFont="1" applyBorder="1" applyAlignment="1">
      <alignment horizontal="left" vertical="center"/>
    </xf>
    <xf numFmtId="0" fontId="38" fillId="0" borderId="63" xfId="4" applyFont="1" applyBorder="1" applyAlignment="1">
      <alignment horizontal="left" vertical="center"/>
    </xf>
    <xf numFmtId="0" fontId="39" fillId="0" borderId="58" xfId="0" applyFont="1" applyBorder="1" applyAlignment="1">
      <alignment horizontal="left" vertical="center"/>
    </xf>
    <xf numFmtId="0" fontId="39" fillId="0" borderId="57" xfId="0" applyFont="1" applyBorder="1" applyAlignment="1">
      <alignment horizontal="left" vertical="center"/>
    </xf>
    <xf numFmtId="0" fontId="39" fillId="0" borderId="62" xfId="0" applyFont="1" applyBorder="1" applyAlignment="1">
      <alignment horizontal="left" vertical="center"/>
    </xf>
    <xf numFmtId="9" fontId="33" fillId="0" borderId="38" xfId="4" applyNumberFormat="1" applyFont="1" applyBorder="1" applyAlignment="1">
      <alignment horizontal="left" vertical="center"/>
    </xf>
    <xf numFmtId="9" fontId="33" fillId="0" borderId="33" xfId="4" applyNumberFormat="1" applyFont="1" applyBorder="1" applyAlignment="1">
      <alignment horizontal="left" vertical="center"/>
    </xf>
    <xf numFmtId="9" fontId="33" fillId="0" borderId="45" xfId="4" applyNumberFormat="1" applyFont="1" applyBorder="1" applyAlignment="1">
      <alignment horizontal="left" vertical="center"/>
    </xf>
    <xf numFmtId="9" fontId="33" fillId="0" borderId="39" xfId="4" applyNumberFormat="1" applyFont="1" applyBorder="1" applyAlignment="1">
      <alignment horizontal="left" vertical="center"/>
    </xf>
    <xf numFmtId="9" fontId="33" fillId="0" borderId="40" xfId="4" applyNumberFormat="1" applyFont="1" applyBorder="1" applyAlignment="1">
      <alignment horizontal="left" vertical="center"/>
    </xf>
    <xf numFmtId="9" fontId="33" fillId="0" borderId="47" xfId="4" applyNumberFormat="1" applyFont="1" applyBorder="1" applyAlignment="1">
      <alignment horizontal="left" vertical="center"/>
    </xf>
    <xf numFmtId="0" fontId="37" fillId="0" borderId="59" xfId="4" applyFont="1" applyBorder="1" applyAlignment="1">
      <alignment horizontal="left" vertical="center"/>
    </xf>
    <xf numFmtId="0" fontId="37" fillId="0" borderId="21" xfId="4" applyFont="1" applyBorder="1" applyAlignment="1">
      <alignment horizontal="left" vertical="center"/>
    </xf>
    <xf numFmtId="0" fontId="37" fillId="0" borderId="63" xfId="4" applyFont="1" applyBorder="1" applyAlignment="1">
      <alignment horizontal="left" vertical="center"/>
    </xf>
    <xf numFmtId="0" fontId="37" fillId="0" borderId="29" xfId="4" applyFont="1" applyBorder="1" applyAlignment="1">
      <alignment horizontal="left" vertical="center"/>
    </xf>
    <xf numFmtId="0" fontId="37" fillId="0" borderId="22" xfId="4" applyFont="1" applyBorder="1" applyAlignment="1">
      <alignment horizontal="left" vertical="center"/>
    </xf>
    <xf numFmtId="0" fontId="37" fillId="0" borderId="74" xfId="4" applyFont="1" applyBorder="1" applyAlignment="1">
      <alignment horizontal="left" vertical="center"/>
    </xf>
    <xf numFmtId="0" fontId="37" fillId="0" borderId="40" xfId="4" applyFont="1" applyBorder="1" applyAlignment="1">
      <alignment horizontal="left" vertical="center"/>
    </xf>
    <xf numFmtId="0" fontId="37" fillId="0" borderId="47" xfId="4" applyFont="1" applyBorder="1" applyAlignment="1">
      <alignment horizontal="left" vertical="center"/>
    </xf>
    <xf numFmtId="0" fontId="39" fillId="0" borderId="37" xfId="4" applyFont="1" applyBorder="1" applyAlignment="1">
      <alignment horizontal="left" vertical="center"/>
    </xf>
    <xf numFmtId="0" fontId="33" fillId="0" borderId="36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38" fillId="0" borderId="39" xfId="4" applyFont="1" applyBorder="1" applyAlignment="1">
      <alignment horizontal="left" vertical="center"/>
    </xf>
    <xf numFmtId="0" fontId="38" fillId="0" borderId="40" xfId="4" applyFont="1" applyBorder="1" applyAlignment="1">
      <alignment horizontal="left" vertical="center"/>
    </xf>
    <xf numFmtId="0" fontId="38" fillId="0" borderId="47" xfId="4" applyFont="1" applyBorder="1" applyAlignment="1">
      <alignment horizontal="left" vertical="center"/>
    </xf>
    <xf numFmtId="0" fontId="33" fillId="0" borderId="75" xfId="4" applyFont="1" applyBorder="1" applyAlignment="1">
      <alignment horizontal="left" vertical="center"/>
    </xf>
    <xf numFmtId="0" fontId="33" fillId="0" borderId="76" xfId="4" applyFont="1" applyBorder="1" applyAlignment="1">
      <alignment horizontal="left" vertical="center"/>
    </xf>
    <xf numFmtId="0" fontId="33" fillId="0" borderId="79" xfId="4" applyFont="1" applyBorder="1" applyAlignment="1">
      <alignment horizontal="left" vertical="center"/>
    </xf>
    <xf numFmtId="0" fontId="52" fillId="0" borderId="57" xfId="4" applyFont="1" applyBorder="1" applyAlignment="1">
      <alignment horizontal="center" vertical="center"/>
    </xf>
    <xf numFmtId="0" fontId="39" fillId="0" borderId="37" xfId="4" applyFont="1" applyBorder="1" applyAlignment="1">
      <alignment horizontal="center" vertical="center"/>
    </xf>
    <xf numFmtId="0" fontId="39" fillId="0" borderId="80" xfId="4" applyFont="1" applyBorder="1" applyAlignment="1">
      <alignment horizontal="center" vertical="center"/>
    </xf>
    <xf numFmtId="0" fontId="33" fillId="0" borderId="77" xfId="4" applyFont="1" applyBorder="1" applyAlignment="1">
      <alignment horizontal="center" vertical="center"/>
    </xf>
    <xf numFmtId="0" fontId="33" fillId="0" borderId="78" xfId="4" applyFont="1" applyBorder="1" applyAlignment="1">
      <alignment horizontal="center" vertical="center"/>
    </xf>
    <xf numFmtId="0" fontId="33" fillId="0" borderId="70" xfId="4" applyFont="1" applyBorder="1" applyAlignment="1">
      <alignment horizontal="left" vertical="center"/>
    </xf>
    <xf numFmtId="0" fontId="33" fillId="0" borderId="37" xfId="4" applyFont="1" applyBorder="1" applyAlignment="1">
      <alignment horizontal="left" vertical="center"/>
    </xf>
    <xf numFmtId="0" fontId="33" fillId="0" borderId="78" xfId="4" applyFont="1" applyBorder="1" applyAlignment="1">
      <alignment horizontal="left" vertical="center"/>
    </xf>
    <xf numFmtId="0" fontId="21" fillId="0" borderId="0" xfId="5" applyFont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20" fillId="0" borderId="0" xfId="5" applyAlignment="1">
      <alignment horizontal="center" vertical="center"/>
    </xf>
    <xf numFmtId="0" fontId="0" fillId="0" borderId="48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4" fillId="0" borderId="48" xfId="4" quotePrefix="1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19" fillId="0" borderId="48" xfId="4" applyFont="1" applyBorder="1" applyAlignment="1">
      <alignment horizontal="center" vertical="center"/>
    </xf>
    <xf numFmtId="0" fontId="19" fillId="0" borderId="49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7" fillId="0" borderId="2" xfId="5" applyFont="1" applyBorder="1" applyAlignment="1">
      <alignment horizontal="center" vertical="center"/>
    </xf>
    <xf numFmtId="0" fontId="26" fillId="0" borderId="51" xfId="5" applyFont="1" applyBorder="1" applyAlignment="1">
      <alignment horizontal="center" vertical="center"/>
    </xf>
    <xf numFmtId="0" fontId="26" fillId="0" borderId="52" xfId="5" applyFont="1" applyBorder="1" applyAlignment="1">
      <alignment horizontal="center" vertical="center"/>
    </xf>
    <xf numFmtId="0" fontId="25" fillId="0" borderId="66" xfId="5" applyFont="1" applyBorder="1" applyAlignment="1">
      <alignment horizontal="center" vertical="center"/>
    </xf>
    <xf numFmtId="0" fontId="36" fillId="0" borderId="26" xfId="4" applyFont="1" applyBorder="1" applyAlignment="1">
      <alignment horizontal="center" vertical="top"/>
    </xf>
    <xf numFmtId="0" fontId="39" fillId="0" borderId="0" xfId="4" applyFont="1" applyAlignment="1">
      <alignment horizontal="left" vertical="center"/>
    </xf>
    <xf numFmtId="0" fontId="38" fillId="0" borderId="0" xfId="4" applyFont="1" applyAlignment="1">
      <alignment horizontal="left" vertical="center"/>
    </xf>
    <xf numFmtId="0" fontId="27" fillId="0" borderId="27" xfId="4" applyFont="1" applyBorder="1" applyAlignment="1">
      <alignment horizontal="left" vertical="center"/>
    </xf>
    <xf numFmtId="0" fontId="27" fillId="0" borderId="28" xfId="4" applyFont="1" applyBorder="1" applyAlignment="1">
      <alignment horizontal="left" vertical="center"/>
    </xf>
    <xf numFmtId="0" fontId="37" fillId="0" borderId="28" xfId="4" applyFont="1" applyBorder="1" applyAlignment="1">
      <alignment horizontal="left" vertical="center"/>
    </xf>
    <xf numFmtId="0" fontId="37" fillId="0" borderId="42" xfId="4" applyFont="1" applyBorder="1" applyAlignment="1">
      <alignment horizontal="left" vertical="center"/>
    </xf>
    <xf numFmtId="0" fontId="27" fillId="0" borderId="36" xfId="4" applyFont="1" applyBorder="1" applyAlignment="1">
      <alignment horizontal="left" vertical="center"/>
    </xf>
    <xf numFmtId="0" fontId="27" fillId="0" borderId="35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37" fillId="0" borderId="34" xfId="4" applyFont="1" applyBorder="1" applyAlignment="1">
      <alignment horizontal="left" vertical="center"/>
    </xf>
    <xf numFmtId="0" fontId="37" fillId="0" borderId="35" xfId="4" applyFont="1" applyBorder="1" applyAlignment="1">
      <alignment horizontal="left" vertical="center"/>
    </xf>
    <xf numFmtId="0" fontId="37" fillId="0" borderId="46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0" fontId="33" fillId="0" borderId="44" xfId="4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7" fillId="0" borderId="27" xfId="4" applyFont="1" applyBorder="1" applyAlignment="1">
      <alignment horizontal="left" vertical="center"/>
    </xf>
    <xf numFmtId="0" fontId="37" fillId="0" borderId="22" xfId="4" applyFont="1" applyBorder="1" applyAlignment="1">
      <alignment horizontal="center" vertical="center"/>
    </xf>
    <xf numFmtId="0" fontId="37" fillId="0" borderId="43" xfId="4" applyFont="1" applyBorder="1" applyAlignment="1">
      <alignment horizontal="center" vertical="center"/>
    </xf>
    <xf numFmtId="0" fontId="38" fillId="0" borderId="30" xfId="4" applyFont="1" applyBorder="1" applyAlignment="1">
      <alignment horizontal="center" vertical="center"/>
    </xf>
    <xf numFmtId="0" fontId="38" fillId="0" borderId="31" xfId="4" applyFont="1" applyBorder="1" applyAlignment="1">
      <alignment horizontal="center" vertical="center"/>
    </xf>
    <xf numFmtId="0" fontId="38" fillId="0" borderId="44" xfId="4" applyFont="1" applyBorder="1" applyAlignment="1">
      <alignment horizontal="center" vertical="center"/>
    </xf>
    <xf numFmtId="0" fontId="37" fillId="0" borderId="43" xfId="4" applyFont="1" applyBorder="1" applyAlignment="1">
      <alignment horizontal="left" vertical="center"/>
    </xf>
    <xf numFmtId="0" fontId="33" fillId="0" borderId="38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38" fillId="0" borderId="36" xfId="4" applyFont="1" applyBorder="1" applyAlignment="1">
      <alignment horizontal="left" vertical="center"/>
    </xf>
    <xf numFmtId="0" fontId="38" fillId="0" borderId="35" xfId="4" applyFont="1" applyBorder="1" applyAlignment="1">
      <alignment horizontal="left" vertical="center"/>
    </xf>
    <xf numFmtId="0" fontId="38" fillId="0" borderId="46" xfId="4" applyFont="1" applyBorder="1" applyAlignment="1">
      <alignment horizontal="left" vertical="center"/>
    </xf>
    <xf numFmtId="0" fontId="33" fillId="0" borderId="57" xfId="4" applyFont="1" applyBorder="1" applyAlignment="1">
      <alignment horizontal="center" vertical="center"/>
    </xf>
    <xf numFmtId="0" fontId="39" fillId="0" borderId="57" xfId="4" applyFont="1" applyBorder="1" applyAlignment="1">
      <alignment horizontal="center" vertical="center"/>
    </xf>
    <xf numFmtId="0" fontId="33" fillId="0" borderId="61" xfId="4" applyFont="1" applyBorder="1" applyAlignment="1">
      <alignment horizontal="center" vertical="center"/>
    </xf>
    <xf numFmtId="0" fontId="39" fillId="0" borderId="59" xfId="4" applyFont="1" applyBorder="1" applyAlignment="1">
      <alignment horizontal="center" vertical="center"/>
    </xf>
    <xf numFmtId="0" fontId="39" fillId="0" borderId="21" xfId="4" applyFont="1" applyBorder="1" applyAlignment="1">
      <alignment horizontal="center" vertical="center"/>
    </xf>
    <xf numFmtId="0" fontId="39" fillId="0" borderId="63" xfId="4" applyFont="1" applyBorder="1" applyAlignment="1">
      <alignment horizontal="center" vertical="center"/>
    </xf>
    <xf numFmtId="0" fontId="39" fillId="0" borderId="30" xfId="4" applyFont="1" applyBorder="1" applyAlignment="1">
      <alignment horizontal="center" vertical="center"/>
    </xf>
    <xf numFmtId="0" fontId="39" fillId="0" borderId="31" xfId="4" applyFont="1" applyBorder="1" applyAlignment="1">
      <alignment horizontal="center" vertical="center"/>
    </xf>
    <xf numFmtId="0" fontId="39" fillId="0" borderId="44" xfId="4" applyFont="1" applyBorder="1" applyAlignment="1">
      <alignment horizontal="center" vertical="center"/>
    </xf>
    <xf numFmtId="0" fontId="20" fillId="0" borderId="57" xfId="4" applyBorder="1" applyAlignment="1">
      <alignment horizontal="center" vertical="center"/>
    </xf>
    <xf numFmtId="0" fontId="20" fillId="0" borderId="61" xfId="4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40" fillId="0" borderId="12" xfId="4" quotePrefix="1" applyFont="1" applyBorder="1" applyAlignment="1">
      <alignment horizontal="center" vertical="center"/>
    </xf>
    <xf numFmtId="0" fontId="40" fillId="0" borderId="12" xfId="4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7" xfId="4" applyFont="1" applyBorder="1" applyAlignment="1">
      <alignment horizontal="center" vertical="center"/>
    </xf>
    <xf numFmtId="0" fontId="26" fillId="0" borderId="19" xfId="5" applyFont="1" applyBorder="1" applyAlignment="1">
      <alignment horizontal="center" vertical="center"/>
    </xf>
    <xf numFmtId="0" fontId="25" fillId="0" borderId="13" xfId="5" applyFont="1" applyBorder="1" applyAlignment="1">
      <alignment horizontal="center" vertical="center"/>
    </xf>
    <xf numFmtId="0" fontId="19" fillId="0" borderId="12" xfId="5" applyFont="1" applyBorder="1" applyAlignment="1">
      <alignment horizontal="center"/>
    </xf>
    <xf numFmtId="0" fontId="19" fillId="0" borderId="2" xfId="5" applyFont="1" applyBorder="1" applyAlignment="1">
      <alignment horizontal="center"/>
    </xf>
    <xf numFmtId="0" fontId="19" fillId="0" borderId="7" xfId="5" applyFont="1" applyBorder="1" applyAlignment="1">
      <alignment horizontal="center"/>
    </xf>
    <xf numFmtId="0" fontId="19" fillId="0" borderId="16" xfId="5" applyFont="1" applyBorder="1" applyAlignment="1">
      <alignment horizontal="center"/>
    </xf>
    <xf numFmtId="0" fontId="33" fillId="0" borderId="28" xfId="4" applyFont="1" applyBorder="1" applyAlignment="1">
      <alignment horizontal="center" vertical="center"/>
    </xf>
    <xf numFmtId="0" fontId="27" fillId="0" borderId="28" xfId="4" quotePrefix="1" applyFont="1" applyBorder="1" applyAlignment="1">
      <alignment horizontal="center" vertical="center"/>
    </xf>
    <xf numFmtId="0" fontId="27" fillId="0" borderId="28" xfId="4" applyFont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58" fontId="27" fillId="0" borderId="22" xfId="4" applyNumberFormat="1" applyFont="1" applyBorder="1" applyAlignment="1">
      <alignment horizontal="center" vertical="center"/>
    </xf>
    <xf numFmtId="0" fontId="27" fillId="0" borderId="22" xfId="4" applyFont="1" applyBorder="1" applyAlignment="1">
      <alignment horizontal="center" vertical="center"/>
    </xf>
    <xf numFmtId="0" fontId="37" fillId="0" borderId="31" xfId="4" applyFont="1" applyBorder="1" applyAlignment="1">
      <alignment horizontal="left" vertical="center"/>
    </xf>
    <xf numFmtId="0" fontId="37" fillId="0" borderId="32" xfId="4" applyFont="1" applyBorder="1" applyAlignment="1">
      <alignment horizontal="left" vertical="center"/>
    </xf>
    <xf numFmtId="0" fontId="37" fillId="0" borderId="33" xfId="4" applyFont="1" applyBorder="1" applyAlignment="1">
      <alignment horizontal="left" vertical="center"/>
    </xf>
    <xf numFmtId="0" fontId="37" fillId="0" borderId="45" xfId="4" applyFont="1" applyBorder="1" applyAlignment="1">
      <alignment horizontal="left" vertical="center"/>
    </xf>
    <xf numFmtId="0" fontId="27" fillId="0" borderId="34" xfId="4" applyFont="1" applyBorder="1" applyAlignment="1">
      <alignment horizontal="center" vertical="center"/>
    </xf>
    <xf numFmtId="0" fontId="27" fillId="0" borderId="35" xfId="4" applyFont="1" applyBorder="1" applyAlignment="1">
      <alignment horizontal="center" vertical="center"/>
    </xf>
    <xf numFmtId="0" fontId="27" fillId="0" borderId="46" xfId="4" applyFont="1" applyBorder="1" applyAlignment="1">
      <alignment horizontal="center" vertical="center"/>
    </xf>
    <xf numFmtId="0" fontId="27" fillId="0" borderId="29" xfId="4" applyFont="1" applyBorder="1" applyAlignment="1">
      <alignment horizontal="left" vertical="center"/>
    </xf>
    <xf numFmtId="0" fontId="27" fillId="0" borderId="22" xfId="4" applyFont="1" applyBorder="1" applyAlignment="1">
      <alignment horizontal="left" vertical="center"/>
    </xf>
    <xf numFmtId="0" fontId="27" fillId="0" borderId="43" xfId="4" applyFont="1" applyBorder="1" applyAlignment="1">
      <alignment horizontal="left" vertical="center"/>
    </xf>
    <xf numFmtId="0" fontId="27" fillId="0" borderId="46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 wrapText="1"/>
    </xf>
    <xf numFmtId="0" fontId="27" fillId="0" borderId="22" xfId="4" applyFont="1" applyBorder="1" applyAlignment="1">
      <alignment horizontal="left" vertical="center" wrapText="1"/>
    </xf>
    <xf numFmtId="0" fontId="27" fillId="0" borderId="43" xfId="4" applyFont="1" applyBorder="1" applyAlignment="1">
      <alignment horizontal="left" vertical="center" wrapText="1"/>
    </xf>
    <xf numFmtId="0" fontId="20" fillId="0" borderId="31" xfId="4" applyBorder="1" applyAlignment="1">
      <alignment horizontal="center" vertical="center"/>
    </xf>
    <xf numFmtId="0" fontId="20" fillId="0" borderId="44" xfId="4" applyBorder="1" applyAlignment="1">
      <alignment horizontal="center" vertical="center"/>
    </xf>
    <xf numFmtId="0" fontId="37" fillId="0" borderId="37" xfId="4" applyFont="1" applyBorder="1" applyAlignment="1">
      <alignment horizontal="center" vertical="center"/>
    </xf>
    <xf numFmtId="0" fontId="37" fillId="0" borderId="38" xfId="4" applyFont="1" applyBorder="1" applyAlignment="1">
      <alignment horizontal="left" vertical="center"/>
    </xf>
    <xf numFmtId="0" fontId="20" fillId="0" borderId="36" xfId="4" applyBorder="1" applyAlignment="1">
      <alignment horizontal="left" vertical="center"/>
    </xf>
    <xf numFmtId="0" fontId="20" fillId="0" borderId="35" xfId="4" applyBorder="1" applyAlignment="1">
      <alignment horizontal="left" vertical="center"/>
    </xf>
    <xf numFmtId="0" fontId="20" fillId="0" borderId="46" xfId="4" applyBorder="1" applyAlignment="1">
      <alignment horizontal="left" vertical="center"/>
    </xf>
    <xf numFmtId="0" fontId="39" fillId="0" borderId="36" xfId="4" applyFont="1" applyBorder="1" applyAlignment="1">
      <alignment horizontal="left" vertical="center"/>
    </xf>
    <xf numFmtId="0" fontId="27" fillId="0" borderId="39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27" fillId="0" borderId="47" xfId="4" applyFont="1" applyBorder="1" applyAlignment="1">
      <alignment horizontal="left" vertical="center"/>
    </xf>
    <xf numFmtId="0" fontId="38" fillId="0" borderId="27" xfId="4" applyFont="1" applyBorder="1" applyAlignment="1">
      <alignment horizontal="left" vertical="center"/>
    </xf>
    <xf numFmtId="0" fontId="38" fillId="0" borderId="28" xfId="4" applyFont="1" applyBorder="1" applyAlignment="1">
      <alignment horizontal="left" vertical="center"/>
    </xf>
    <xf numFmtId="0" fontId="38" fillId="0" borderId="42" xfId="4" applyFont="1" applyBorder="1" applyAlignment="1">
      <alignment horizontal="left" vertical="center"/>
    </xf>
    <xf numFmtId="0" fontId="37" fillId="0" borderId="41" xfId="4" applyFont="1" applyBorder="1" applyAlignment="1">
      <alignment horizontal="left" vertical="center"/>
    </xf>
    <xf numFmtId="0" fontId="27" fillId="0" borderId="31" xfId="4" applyFont="1" applyBorder="1" applyAlignment="1">
      <alignment horizontal="center" vertical="center"/>
    </xf>
    <xf numFmtId="0" fontId="37" fillId="0" borderId="31" xfId="4" applyFont="1" applyBorder="1" applyAlignment="1">
      <alignment horizontal="center" vertical="center"/>
    </xf>
    <xf numFmtId="0" fontId="27" fillId="0" borderId="44" xfId="4" applyFont="1" applyBorder="1" applyAlignment="1">
      <alignment horizontal="center" vertical="center"/>
    </xf>
    <xf numFmtId="0" fontId="24" fillId="0" borderId="12" xfId="4" quotePrefix="1" applyFont="1" applyBorder="1" applyAlignment="1">
      <alignment horizontal="center" vertical="center"/>
    </xf>
    <xf numFmtId="0" fontId="24" fillId="0" borderId="1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5" fillId="6" borderId="22" xfId="6" applyNumberFormat="1" applyFont="1" applyFill="1" applyBorder="1" applyAlignment="1">
      <alignment horizontal="center" vertical="center"/>
    </xf>
  </cellXfs>
  <cellStyles count="11">
    <cellStyle name="S10" xfId="8" xr:uid="{00000000-0005-0000-0000-000038000000}"/>
    <cellStyle name="S11" xfId="9" xr:uid="{00000000-0005-0000-0000-000039000000}"/>
    <cellStyle name="S16" xfId="1" xr:uid="{00000000-0005-0000-0000-000005000000}"/>
    <cellStyle name="S9" xfId="10" xr:uid="{00000000-0005-0000-0000-00003A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9277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5086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6289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6289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6289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6289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6289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6289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6289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6289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6289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6289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62896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62896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62896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47" Type="http://schemas.openxmlformats.org/officeDocument/2006/relationships/ctrlProp" Target="../ctrlProps/ctrlProp108.xml"/><Relationship Id="rId50" Type="http://schemas.openxmlformats.org/officeDocument/2006/relationships/ctrlProp" Target="../ctrlProps/ctrlProp111.x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9" Type="http://schemas.openxmlformats.org/officeDocument/2006/relationships/ctrlProp" Target="../ctrlProps/ctrlProp90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45" Type="http://schemas.openxmlformats.org/officeDocument/2006/relationships/ctrlProp" Target="../ctrlProps/ctrlProp106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49" Type="http://schemas.openxmlformats.org/officeDocument/2006/relationships/ctrlProp" Target="../ctrlProps/ctrlProp110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4" Type="http://schemas.openxmlformats.org/officeDocument/2006/relationships/ctrlProp" Target="../ctrlProps/ctrlProp105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43" Type="http://schemas.openxmlformats.org/officeDocument/2006/relationships/ctrlProp" Target="../ctrlProps/ctrlProp104.xml"/><Relationship Id="rId48" Type="http://schemas.openxmlformats.org/officeDocument/2006/relationships/ctrlProp" Target="../ctrlProps/ctrlProp109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46" Type="http://schemas.openxmlformats.org/officeDocument/2006/relationships/ctrlProp" Target="../ctrlProps/ctrlProp107.xml"/><Relationship Id="rId20" Type="http://schemas.openxmlformats.org/officeDocument/2006/relationships/ctrlProp" Target="../ctrlProps/ctrlProp81.xml"/><Relationship Id="rId41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7" Type="http://schemas.openxmlformats.org/officeDocument/2006/relationships/ctrlProp" Target="../ctrlProps/ctrlProp11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5.xml"/><Relationship Id="rId20" Type="http://schemas.openxmlformats.org/officeDocument/2006/relationships/ctrlProp" Target="../ctrlProps/ctrlProp129.xml"/><Relationship Id="rId29" Type="http://schemas.openxmlformats.org/officeDocument/2006/relationships/ctrlProp" Target="../ctrlProps/ctrlProp138.xml"/><Relationship Id="rId41" Type="http://schemas.openxmlformats.org/officeDocument/2006/relationships/ctrlProp" Target="../ctrlProps/ctrlProp15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Relationship Id="rId8" Type="http://schemas.openxmlformats.org/officeDocument/2006/relationships/ctrlProp" Target="../ctrlProps/ctrlProp117.xml"/><Relationship Id="rId3" Type="http://schemas.openxmlformats.org/officeDocument/2006/relationships/ctrlProp" Target="../ctrlProps/ctrlProp112.x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5" customWidth="1"/>
    <col min="3" max="3" width="10.125" customWidth="1"/>
  </cols>
  <sheetData>
    <row r="1" spans="1:2" ht="21" customHeight="1">
      <c r="A1" s="206"/>
      <c r="B1" s="207" t="s">
        <v>0</v>
      </c>
    </row>
    <row r="2" spans="1:2">
      <c r="A2" s="6">
        <v>1</v>
      </c>
      <c r="B2" s="208" t="s">
        <v>1</v>
      </c>
    </row>
    <row r="3" spans="1:2">
      <c r="A3" s="6">
        <v>2</v>
      </c>
      <c r="B3" s="208" t="s">
        <v>2</v>
      </c>
    </row>
    <row r="4" spans="1:2">
      <c r="A4" s="6">
        <v>3</v>
      </c>
      <c r="B4" s="208" t="s">
        <v>3</v>
      </c>
    </row>
    <row r="5" spans="1:2">
      <c r="A5" s="6">
        <v>4</v>
      </c>
      <c r="B5" s="208" t="s">
        <v>4</v>
      </c>
    </row>
    <row r="6" spans="1:2">
      <c r="A6" s="6">
        <v>5</v>
      </c>
      <c r="B6" s="208" t="s">
        <v>5</v>
      </c>
    </row>
    <row r="7" spans="1:2">
      <c r="A7" s="6">
        <v>6</v>
      </c>
      <c r="B7" s="208" t="s">
        <v>6</v>
      </c>
    </row>
    <row r="8" spans="1:2" s="204" customFormat="1" ht="15" customHeight="1">
      <c r="A8" s="209">
        <v>7</v>
      </c>
      <c r="B8" s="210" t="s">
        <v>7</v>
      </c>
    </row>
    <row r="9" spans="1:2" ht="18.95" customHeight="1">
      <c r="A9" s="206"/>
      <c r="B9" s="211" t="s">
        <v>8</v>
      </c>
    </row>
    <row r="10" spans="1:2" ht="15.95" customHeight="1">
      <c r="A10" s="6">
        <v>1</v>
      </c>
      <c r="B10" s="212" t="s">
        <v>9</v>
      </c>
    </row>
    <row r="11" spans="1:2">
      <c r="A11" s="6">
        <v>2</v>
      </c>
      <c r="B11" s="208" t="s">
        <v>10</v>
      </c>
    </row>
    <row r="12" spans="1:2">
      <c r="A12" s="6">
        <v>3</v>
      </c>
      <c r="B12" s="210" t="s">
        <v>11</v>
      </c>
    </row>
    <row r="13" spans="1:2">
      <c r="A13" s="6">
        <v>4</v>
      </c>
      <c r="B13" s="208" t="s">
        <v>12</v>
      </c>
    </row>
    <row r="14" spans="1:2">
      <c r="A14" s="6">
        <v>5</v>
      </c>
      <c r="B14" s="208" t="s">
        <v>13</v>
      </c>
    </row>
    <row r="15" spans="1:2">
      <c r="A15" s="6">
        <v>6</v>
      </c>
      <c r="B15" s="208" t="s">
        <v>14</v>
      </c>
    </row>
    <row r="16" spans="1:2">
      <c r="A16" s="6">
        <v>7</v>
      </c>
      <c r="B16" s="208" t="s">
        <v>15</v>
      </c>
    </row>
    <row r="17" spans="1:2">
      <c r="A17" s="6">
        <v>8</v>
      </c>
      <c r="B17" s="208" t="s">
        <v>16</v>
      </c>
    </row>
    <row r="18" spans="1:2">
      <c r="A18" s="6">
        <v>9</v>
      </c>
      <c r="B18" s="208" t="s">
        <v>17</v>
      </c>
    </row>
    <row r="19" spans="1:2">
      <c r="A19" s="6"/>
      <c r="B19" s="208"/>
    </row>
    <row r="20" spans="1:2" ht="20.25">
      <c r="A20" s="206"/>
      <c r="B20" s="207" t="s">
        <v>18</v>
      </c>
    </row>
    <row r="21" spans="1:2">
      <c r="A21" s="6">
        <v>1</v>
      </c>
      <c r="B21" s="208" t="s">
        <v>19</v>
      </c>
    </row>
    <row r="22" spans="1:2">
      <c r="A22" s="6">
        <v>2</v>
      </c>
      <c r="B22" s="208" t="s">
        <v>20</v>
      </c>
    </row>
    <row r="23" spans="1:2">
      <c r="A23" s="6">
        <v>3</v>
      </c>
      <c r="B23" s="208" t="s">
        <v>21</v>
      </c>
    </row>
    <row r="24" spans="1:2">
      <c r="A24" s="6">
        <v>4</v>
      </c>
      <c r="B24" s="208" t="s">
        <v>22</v>
      </c>
    </row>
    <row r="25" spans="1:2">
      <c r="A25" s="6">
        <v>5</v>
      </c>
      <c r="B25" s="208" t="s">
        <v>23</v>
      </c>
    </row>
    <row r="26" spans="1:2">
      <c r="A26" s="6">
        <v>6</v>
      </c>
      <c r="B26" s="208" t="s">
        <v>24</v>
      </c>
    </row>
    <row r="27" spans="1:2">
      <c r="A27" s="6">
        <v>7</v>
      </c>
      <c r="B27" s="208" t="s">
        <v>25</v>
      </c>
    </row>
    <row r="28" spans="1:2">
      <c r="A28" s="6"/>
      <c r="B28" s="208"/>
    </row>
    <row r="29" spans="1:2" ht="20.25">
      <c r="A29" s="206"/>
      <c r="B29" s="207" t="s">
        <v>26</v>
      </c>
    </row>
    <row r="30" spans="1:2">
      <c r="A30" s="6">
        <v>1</v>
      </c>
      <c r="B30" s="208" t="s">
        <v>27</v>
      </c>
    </row>
    <row r="31" spans="1:2">
      <c r="A31" s="6">
        <v>2</v>
      </c>
      <c r="B31" s="208" t="s">
        <v>28</v>
      </c>
    </row>
    <row r="32" spans="1:2">
      <c r="A32" s="6">
        <v>3</v>
      </c>
      <c r="B32" s="208" t="s">
        <v>29</v>
      </c>
    </row>
    <row r="33" spans="1:2" ht="28.5">
      <c r="A33" s="6">
        <v>4</v>
      </c>
      <c r="B33" s="208" t="s">
        <v>30</v>
      </c>
    </row>
    <row r="34" spans="1:2">
      <c r="A34" s="6">
        <v>5</v>
      </c>
      <c r="B34" s="208" t="s">
        <v>31</v>
      </c>
    </row>
    <row r="35" spans="1:2">
      <c r="A35" s="6">
        <v>6</v>
      </c>
      <c r="B35" s="208" t="s">
        <v>32</v>
      </c>
    </row>
    <row r="36" spans="1:2">
      <c r="A36" s="6">
        <v>7</v>
      </c>
      <c r="B36" s="208" t="s">
        <v>33</v>
      </c>
    </row>
    <row r="37" spans="1:2">
      <c r="A37" s="6"/>
      <c r="B37" s="208"/>
    </row>
    <row r="39" spans="1:2">
      <c r="A39" s="213" t="s">
        <v>34</v>
      </c>
      <c r="B39" s="214"/>
    </row>
  </sheetData>
  <phoneticPr fontId="6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B4" sqref="B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0" t="s">
        <v>275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3" s="1" customFormat="1" ht="16.5">
      <c r="A2" s="419" t="s">
        <v>252</v>
      </c>
      <c r="B2" s="420" t="s">
        <v>257</v>
      </c>
      <c r="C2" s="420" t="s">
        <v>253</v>
      </c>
      <c r="D2" s="420" t="s">
        <v>254</v>
      </c>
      <c r="E2" s="420" t="s">
        <v>255</v>
      </c>
      <c r="F2" s="420" t="s">
        <v>256</v>
      </c>
      <c r="G2" s="419" t="s">
        <v>276</v>
      </c>
      <c r="H2" s="419"/>
      <c r="I2" s="419" t="s">
        <v>277</v>
      </c>
      <c r="J2" s="419"/>
      <c r="K2" s="427" t="s">
        <v>278</v>
      </c>
      <c r="L2" s="429" t="s">
        <v>279</v>
      </c>
      <c r="M2" s="431" t="s">
        <v>280</v>
      </c>
    </row>
    <row r="3" spans="1:13" s="1" customFormat="1" ht="16.5">
      <c r="A3" s="419"/>
      <c r="B3" s="421"/>
      <c r="C3" s="421"/>
      <c r="D3" s="421"/>
      <c r="E3" s="421"/>
      <c r="F3" s="421"/>
      <c r="G3" s="3" t="s">
        <v>281</v>
      </c>
      <c r="H3" s="3" t="s">
        <v>282</v>
      </c>
      <c r="I3" s="3" t="s">
        <v>281</v>
      </c>
      <c r="J3" s="3" t="s">
        <v>282</v>
      </c>
      <c r="K3" s="428"/>
      <c r="L3" s="430"/>
      <c r="M3" s="432"/>
    </row>
    <row r="4" spans="1:13">
      <c r="A4" s="5">
        <v>1</v>
      </c>
      <c r="B4" s="11" t="s">
        <v>269</v>
      </c>
      <c r="C4" s="23">
        <v>230326001</v>
      </c>
      <c r="D4" s="13" t="s">
        <v>268</v>
      </c>
      <c r="E4" s="13" t="s">
        <v>121</v>
      </c>
      <c r="F4" s="7" t="s">
        <v>62</v>
      </c>
      <c r="G4" s="26">
        <v>-0.04</v>
      </c>
      <c r="H4" s="26">
        <v>0</v>
      </c>
      <c r="I4" s="26">
        <v>-0.06</v>
      </c>
      <c r="J4" s="26">
        <v>0</v>
      </c>
      <c r="K4" s="28">
        <f t="shared" ref="K4:K7" si="0">SUM(G4:J4)</f>
        <v>-0.1</v>
      </c>
      <c r="L4" s="5"/>
      <c r="M4" s="5" t="s">
        <v>283</v>
      </c>
    </row>
    <row r="5" spans="1:13">
      <c r="A5" s="5">
        <v>2</v>
      </c>
      <c r="B5" s="11" t="s">
        <v>269</v>
      </c>
      <c r="C5" s="24">
        <v>230321051</v>
      </c>
      <c r="D5" s="13" t="s">
        <v>268</v>
      </c>
      <c r="E5" s="13" t="s">
        <v>122</v>
      </c>
      <c r="F5" s="7" t="s">
        <v>62</v>
      </c>
      <c r="G5" s="26">
        <v>-0.02</v>
      </c>
      <c r="H5" s="26">
        <v>-0.01</v>
      </c>
      <c r="I5" s="26">
        <v>-0.05</v>
      </c>
      <c r="J5" s="26">
        <v>0</v>
      </c>
      <c r="K5" s="28">
        <f t="shared" si="0"/>
        <v>-0.08</v>
      </c>
      <c r="L5" s="5"/>
      <c r="M5" s="5" t="s">
        <v>283</v>
      </c>
    </row>
    <row r="6" spans="1:13">
      <c r="A6" s="5">
        <v>3</v>
      </c>
      <c r="B6" s="11" t="s">
        <v>269</v>
      </c>
      <c r="C6" s="23">
        <v>230321048</v>
      </c>
      <c r="D6" s="13" t="s">
        <v>268</v>
      </c>
      <c r="E6" s="13" t="s">
        <v>124</v>
      </c>
      <c r="F6" s="7" t="s">
        <v>62</v>
      </c>
      <c r="G6" s="26">
        <v>-0.02</v>
      </c>
      <c r="H6" s="26">
        <v>-0.01</v>
      </c>
      <c r="I6" s="26">
        <v>-0.05</v>
      </c>
      <c r="J6" s="26">
        <v>-0.01</v>
      </c>
      <c r="K6" s="28">
        <f t="shared" si="0"/>
        <v>-0.09</v>
      </c>
      <c r="L6" s="5"/>
      <c r="M6" s="5" t="s">
        <v>283</v>
      </c>
    </row>
    <row r="7" spans="1:13">
      <c r="A7" s="5">
        <v>4</v>
      </c>
      <c r="B7" s="11" t="s">
        <v>269</v>
      </c>
      <c r="C7" s="24" t="s">
        <v>270</v>
      </c>
      <c r="D7" s="13" t="s">
        <v>268</v>
      </c>
      <c r="E7" s="13" t="s">
        <v>271</v>
      </c>
      <c r="F7" s="7" t="s">
        <v>62</v>
      </c>
      <c r="G7" s="13">
        <v>0.5</v>
      </c>
      <c r="H7" s="13">
        <v>-0.5</v>
      </c>
      <c r="I7" s="26">
        <v>-0.01</v>
      </c>
      <c r="J7" s="26">
        <v>-0.01</v>
      </c>
      <c r="K7" s="28">
        <f t="shared" si="0"/>
        <v>-0.02</v>
      </c>
      <c r="L7" s="5"/>
      <c r="M7" s="5" t="s">
        <v>283</v>
      </c>
    </row>
    <row r="8" spans="1:13">
      <c r="A8" s="5"/>
      <c r="B8" s="27"/>
      <c r="C8" s="13"/>
      <c r="D8" s="11"/>
      <c r="E8" s="13"/>
      <c r="F8" s="13"/>
      <c r="G8" s="6"/>
      <c r="H8" s="6"/>
      <c r="I8" s="6"/>
      <c r="J8" s="6"/>
      <c r="K8" s="28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422" t="s">
        <v>272</v>
      </c>
      <c r="B11" s="423"/>
      <c r="C11" s="423"/>
      <c r="D11" s="423"/>
      <c r="E11" s="424"/>
      <c r="F11" s="414"/>
      <c r="G11" s="416"/>
      <c r="H11" s="422" t="s">
        <v>273</v>
      </c>
      <c r="I11" s="423"/>
      <c r="J11" s="423"/>
      <c r="K11" s="424"/>
      <c r="L11" s="425"/>
      <c r="M11" s="426"/>
    </row>
    <row r="12" spans="1:13" ht="105.95" customHeight="1">
      <c r="A12" s="417" t="s">
        <v>284</v>
      </c>
      <c r="B12" s="417"/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63" type="noConversion"/>
  <dataValidations count="1">
    <dataValidation type="list" allowBlank="1" showInputMessage="1" showErrorMessage="1" sqref="M5 M6 M7 M1:M4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G14" sqref="G13:G14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0" t="s">
        <v>285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</row>
    <row r="2" spans="1:23" s="1" customFormat="1" ht="15.95" customHeight="1">
      <c r="A2" s="420" t="s">
        <v>286</v>
      </c>
      <c r="B2" s="420" t="s">
        <v>257</v>
      </c>
      <c r="C2" s="420" t="s">
        <v>253</v>
      </c>
      <c r="D2" s="420" t="s">
        <v>254</v>
      </c>
      <c r="E2" s="420" t="s">
        <v>255</v>
      </c>
      <c r="F2" s="420" t="s">
        <v>256</v>
      </c>
      <c r="G2" s="433" t="s">
        <v>287</v>
      </c>
      <c r="H2" s="434"/>
      <c r="I2" s="435"/>
      <c r="J2" s="433" t="s">
        <v>288</v>
      </c>
      <c r="K2" s="434"/>
      <c r="L2" s="435"/>
      <c r="M2" s="433" t="s">
        <v>289</v>
      </c>
      <c r="N2" s="434"/>
      <c r="O2" s="435"/>
      <c r="P2" s="433" t="s">
        <v>290</v>
      </c>
      <c r="Q2" s="434"/>
      <c r="R2" s="435"/>
      <c r="S2" s="434" t="s">
        <v>291</v>
      </c>
      <c r="T2" s="434"/>
      <c r="U2" s="435"/>
      <c r="V2" s="447" t="s">
        <v>292</v>
      </c>
      <c r="W2" s="447" t="s">
        <v>266</v>
      </c>
    </row>
    <row r="3" spans="1:23" s="1" customFormat="1" ht="16.5">
      <c r="A3" s="421"/>
      <c r="B3" s="443"/>
      <c r="C3" s="443"/>
      <c r="D3" s="443"/>
      <c r="E3" s="443"/>
      <c r="F3" s="443"/>
      <c r="G3" s="3" t="s">
        <v>293</v>
      </c>
      <c r="H3" s="3" t="s">
        <v>68</v>
      </c>
      <c r="I3" s="3" t="s">
        <v>257</v>
      </c>
      <c r="J3" s="3" t="s">
        <v>293</v>
      </c>
      <c r="K3" s="3" t="s">
        <v>68</v>
      </c>
      <c r="L3" s="3" t="s">
        <v>257</v>
      </c>
      <c r="M3" s="3" t="s">
        <v>293</v>
      </c>
      <c r="N3" s="3" t="s">
        <v>68</v>
      </c>
      <c r="O3" s="3" t="s">
        <v>257</v>
      </c>
      <c r="P3" s="3" t="s">
        <v>293</v>
      </c>
      <c r="Q3" s="3" t="s">
        <v>68</v>
      </c>
      <c r="R3" s="3" t="s">
        <v>257</v>
      </c>
      <c r="S3" s="3" t="s">
        <v>293</v>
      </c>
      <c r="T3" s="3" t="s">
        <v>68</v>
      </c>
      <c r="U3" s="3" t="s">
        <v>257</v>
      </c>
      <c r="V3" s="448"/>
      <c r="W3" s="448"/>
    </row>
    <row r="4" spans="1:23">
      <c r="A4" s="437" t="s">
        <v>294</v>
      </c>
      <c r="B4" s="437" t="s">
        <v>269</v>
      </c>
      <c r="C4" s="23">
        <v>230326001</v>
      </c>
      <c r="D4" s="13" t="s">
        <v>268</v>
      </c>
      <c r="E4" s="13" t="s">
        <v>121</v>
      </c>
      <c r="F4" s="7" t="s">
        <v>62</v>
      </c>
      <c r="G4" s="5"/>
      <c r="H4" s="5"/>
      <c r="I4" s="11" t="s">
        <v>269</v>
      </c>
      <c r="J4" s="5"/>
      <c r="K4" s="5"/>
      <c r="L4" s="11" t="s">
        <v>269</v>
      </c>
      <c r="M4" s="5"/>
      <c r="N4" s="5"/>
      <c r="O4" s="11" t="s">
        <v>269</v>
      </c>
      <c r="P4" s="5"/>
      <c r="Q4" s="5"/>
      <c r="R4" s="11" t="s">
        <v>269</v>
      </c>
      <c r="S4" s="5"/>
      <c r="T4" s="5"/>
      <c r="U4" s="5"/>
      <c r="V4" s="5" t="s">
        <v>295</v>
      </c>
      <c r="W4" s="5"/>
    </row>
    <row r="5" spans="1:23" ht="16.5">
      <c r="A5" s="438"/>
      <c r="B5" s="438"/>
      <c r="C5" s="24">
        <v>230321051</v>
      </c>
      <c r="D5" s="13" t="s">
        <v>268</v>
      </c>
      <c r="E5" s="13" t="s">
        <v>122</v>
      </c>
      <c r="F5" s="7" t="s">
        <v>62</v>
      </c>
      <c r="G5" s="433" t="s">
        <v>296</v>
      </c>
      <c r="H5" s="434"/>
      <c r="I5" s="435"/>
      <c r="J5" s="433" t="s">
        <v>297</v>
      </c>
      <c r="K5" s="434"/>
      <c r="L5" s="435"/>
      <c r="M5" s="433" t="s">
        <v>298</v>
      </c>
      <c r="N5" s="434"/>
      <c r="O5" s="435"/>
      <c r="P5" s="433" t="s">
        <v>299</v>
      </c>
      <c r="Q5" s="434"/>
      <c r="R5" s="435"/>
      <c r="S5" s="434" t="s">
        <v>300</v>
      </c>
      <c r="T5" s="434"/>
      <c r="U5" s="435"/>
      <c r="V5" s="5"/>
      <c r="W5" s="5"/>
    </row>
    <row r="6" spans="1:23" ht="16.5">
      <c r="A6" s="438"/>
      <c r="B6" s="438"/>
      <c r="C6" s="23">
        <v>230321048</v>
      </c>
      <c r="D6" s="13" t="s">
        <v>268</v>
      </c>
      <c r="E6" s="13" t="s">
        <v>124</v>
      </c>
      <c r="F6" s="7" t="s">
        <v>62</v>
      </c>
      <c r="G6" s="3" t="s">
        <v>293</v>
      </c>
      <c r="H6" s="3" t="s">
        <v>68</v>
      </c>
      <c r="I6" s="3" t="s">
        <v>257</v>
      </c>
      <c r="J6" s="3" t="s">
        <v>293</v>
      </c>
      <c r="K6" s="3" t="s">
        <v>68</v>
      </c>
      <c r="L6" s="3" t="s">
        <v>257</v>
      </c>
      <c r="M6" s="3" t="s">
        <v>293</v>
      </c>
      <c r="N6" s="3" t="s">
        <v>68</v>
      </c>
      <c r="O6" s="3" t="s">
        <v>257</v>
      </c>
      <c r="P6" s="3" t="s">
        <v>293</v>
      </c>
      <c r="Q6" s="3" t="s">
        <v>68</v>
      </c>
      <c r="R6" s="3" t="s">
        <v>257</v>
      </c>
      <c r="S6" s="3" t="s">
        <v>293</v>
      </c>
      <c r="T6" s="3" t="s">
        <v>68</v>
      </c>
      <c r="U6" s="3" t="s">
        <v>257</v>
      </c>
      <c r="V6" s="5"/>
      <c r="W6" s="5"/>
    </row>
    <row r="7" spans="1:23">
      <c r="A7" s="439"/>
      <c r="B7" s="439"/>
      <c r="C7" s="24" t="s">
        <v>270</v>
      </c>
      <c r="D7" s="13" t="s">
        <v>268</v>
      </c>
      <c r="E7" s="13" t="s">
        <v>271</v>
      </c>
      <c r="F7" s="7" t="s">
        <v>62</v>
      </c>
      <c r="G7" s="25"/>
      <c r="H7" s="25"/>
      <c r="I7" s="5"/>
      <c r="J7" s="25"/>
      <c r="K7" s="25"/>
      <c r="L7" s="5"/>
      <c r="M7" s="25"/>
      <c r="N7" s="25"/>
      <c r="O7" s="25"/>
      <c r="P7" s="25"/>
      <c r="Q7" s="5"/>
      <c r="R7" s="5"/>
      <c r="S7" s="5"/>
      <c r="T7" s="5"/>
      <c r="U7" s="5"/>
      <c r="V7" s="5" t="s">
        <v>295</v>
      </c>
      <c r="W7" s="5"/>
    </row>
    <row r="8" spans="1:23" ht="20.100000000000001" customHeight="1">
      <c r="A8" s="437"/>
      <c r="B8" s="444"/>
      <c r="C8" s="445"/>
      <c r="D8" s="444"/>
      <c r="E8" s="446"/>
      <c r="F8" s="445"/>
      <c r="G8" s="3" t="s">
        <v>293</v>
      </c>
      <c r="H8" s="3" t="s">
        <v>68</v>
      </c>
      <c r="I8" s="3" t="s">
        <v>257</v>
      </c>
      <c r="J8" s="3" t="s">
        <v>293</v>
      </c>
      <c r="K8" s="3" t="s">
        <v>68</v>
      </c>
      <c r="L8" s="3" t="s">
        <v>257</v>
      </c>
      <c r="M8" s="3" t="s">
        <v>293</v>
      </c>
      <c r="N8" s="3" t="s">
        <v>68</v>
      </c>
      <c r="O8" s="3" t="s">
        <v>257</v>
      </c>
      <c r="P8" s="3" t="s">
        <v>293</v>
      </c>
      <c r="Q8" s="3" t="s">
        <v>68</v>
      </c>
      <c r="R8" s="3" t="s">
        <v>257</v>
      </c>
      <c r="S8" s="3" t="s">
        <v>293</v>
      </c>
      <c r="T8" s="3" t="s">
        <v>68</v>
      </c>
      <c r="U8" s="3" t="s">
        <v>257</v>
      </c>
      <c r="V8" s="5"/>
      <c r="W8" s="5"/>
    </row>
    <row r="9" spans="1:23" s="22" customFormat="1" ht="20.100000000000001" customHeight="1">
      <c r="A9" s="440"/>
      <c r="B9" s="440"/>
      <c r="C9" s="440"/>
      <c r="D9" s="440"/>
      <c r="E9" s="440"/>
      <c r="F9" s="440"/>
      <c r="G9" s="25" t="s">
        <v>301</v>
      </c>
      <c r="H9" s="25" t="s">
        <v>302</v>
      </c>
      <c r="I9" s="25" t="s">
        <v>303</v>
      </c>
      <c r="J9" s="25" t="s">
        <v>304</v>
      </c>
      <c r="K9" s="217" t="s">
        <v>305</v>
      </c>
      <c r="L9" s="25" t="s">
        <v>306</v>
      </c>
      <c r="M9" s="25"/>
      <c r="N9" s="25"/>
      <c r="O9" s="25"/>
      <c r="P9" s="25"/>
      <c r="Q9" s="25"/>
      <c r="R9" s="25"/>
      <c r="S9" s="25"/>
      <c r="T9" s="25"/>
      <c r="U9" s="25"/>
      <c r="V9" s="25" t="s">
        <v>295</v>
      </c>
      <c r="W9" s="25"/>
    </row>
    <row r="10" spans="1:23" ht="20.100000000000001" customHeight="1">
      <c r="A10" s="441"/>
      <c r="B10" s="441"/>
      <c r="C10" s="441"/>
      <c r="D10" s="441"/>
      <c r="E10" s="441"/>
      <c r="F10" s="44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ht="20.100000000000001" customHeight="1">
      <c r="A11" s="442"/>
      <c r="B11" s="442"/>
      <c r="C11" s="442"/>
      <c r="D11" s="442"/>
      <c r="E11" s="442"/>
      <c r="F11" s="44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41"/>
      <c r="B12" s="441"/>
      <c r="C12" s="441"/>
      <c r="D12" s="441"/>
      <c r="E12" s="441"/>
      <c r="F12" s="44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42"/>
      <c r="B13" s="442"/>
      <c r="C13" s="442"/>
      <c r="D13" s="442"/>
      <c r="E13" s="442"/>
      <c r="F13" s="44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2" customFormat="1" ht="18.75">
      <c r="A15" s="422" t="s">
        <v>307</v>
      </c>
      <c r="B15" s="423"/>
      <c r="C15" s="423"/>
      <c r="D15" s="423"/>
      <c r="E15" s="424"/>
      <c r="F15" s="414"/>
      <c r="G15" s="416"/>
      <c r="H15" s="21"/>
      <c r="I15" s="21"/>
      <c r="J15" s="422" t="s">
        <v>273</v>
      </c>
      <c r="K15" s="423"/>
      <c r="L15" s="423"/>
      <c r="M15" s="423"/>
      <c r="N15" s="423"/>
      <c r="O15" s="423"/>
      <c r="P15" s="423"/>
      <c r="Q15" s="423"/>
      <c r="R15" s="423"/>
      <c r="S15" s="423"/>
      <c r="T15" s="423"/>
      <c r="U15" s="424"/>
      <c r="V15" s="8"/>
      <c r="W15" s="10"/>
    </row>
    <row r="16" spans="1:23" ht="69" customHeight="1">
      <c r="A16" s="436" t="s">
        <v>308</v>
      </c>
      <c r="B16" s="436"/>
      <c r="C16" s="418"/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</row>
  </sheetData>
  <mergeCells count="43">
    <mergeCell ref="E8:E9"/>
    <mergeCell ref="E10:E11"/>
    <mergeCell ref="E12:E13"/>
    <mergeCell ref="F2:F3"/>
    <mergeCell ref="F8:F9"/>
    <mergeCell ref="F10:F11"/>
    <mergeCell ref="F12:F13"/>
    <mergeCell ref="C10:C11"/>
    <mergeCell ref="C12:C13"/>
    <mergeCell ref="D2:D3"/>
    <mergeCell ref="D8:D9"/>
    <mergeCell ref="D10:D11"/>
    <mergeCell ref="D12:D13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63" type="noConversion"/>
  <dataValidations count="1">
    <dataValidation type="list" allowBlank="1" showInputMessage="1" showErrorMessage="1" sqref="W1 W8 W4:W7 W9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0" t="s">
        <v>309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</row>
    <row r="2" spans="1:14" s="1" customFormat="1" ht="16.5">
      <c r="A2" s="17" t="s">
        <v>310</v>
      </c>
      <c r="B2" s="18" t="s">
        <v>253</v>
      </c>
      <c r="C2" s="18" t="s">
        <v>254</v>
      </c>
      <c r="D2" s="18" t="s">
        <v>255</v>
      </c>
      <c r="E2" s="18" t="s">
        <v>256</v>
      </c>
      <c r="F2" s="18" t="s">
        <v>257</v>
      </c>
      <c r="G2" s="17" t="s">
        <v>311</v>
      </c>
      <c r="H2" s="17" t="s">
        <v>312</v>
      </c>
      <c r="I2" s="17" t="s">
        <v>313</v>
      </c>
      <c r="J2" s="17" t="s">
        <v>312</v>
      </c>
      <c r="K2" s="17" t="s">
        <v>314</v>
      </c>
      <c r="L2" s="17" t="s">
        <v>312</v>
      </c>
      <c r="M2" s="18" t="s">
        <v>292</v>
      </c>
      <c r="N2" s="18" t="s">
        <v>266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9" t="s">
        <v>310</v>
      </c>
      <c r="B4" s="20" t="s">
        <v>315</v>
      </c>
      <c r="C4" s="20" t="s">
        <v>293</v>
      </c>
      <c r="D4" s="20" t="s">
        <v>255</v>
      </c>
      <c r="E4" s="18" t="s">
        <v>256</v>
      </c>
      <c r="F4" s="18" t="s">
        <v>257</v>
      </c>
      <c r="G4" s="17" t="s">
        <v>311</v>
      </c>
      <c r="H4" s="17" t="s">
        <v>312</v>
      </c>
      <c r="I4" s="17" t="s">
        <v>313</v>
      </c>
      <c r="J4" s="17" t="s">
        <v>312</v>
      </c>
      <c r="K4" s="17" t="s">
        <v>314</v>
      </c>
      <c r="L4" s="17" t="s">
        <v>312</v>
      </c>
      <c r="M4" s="18" t="s">
        <v>292</v>
      </c>
      <c r="N4" s="18" t="s">
        <v>266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22" t="s">
        <v>316</v>
      </c>
      <c r="B11" s="423"/>
      <c r="C11" s="423"/>
      <c r="D11" s="424"/>
      <c r="E11" s="414"/>
      <c r="F11" s="415"/>
      <c r="G11" s="416"/>
      <c r="H11" s="21"/>
      <c r="I11" s="422" t="s">
        <v>317</v>
      </c>
      <c r="J11" s="423"/>
      <c r="K11" s="423"/>
      <c r="L11" s="8"/>
      <c r="M11" s="8"/>
      <c r="N11" s="10"/>
    </row>
    <row r="12" spans="1:14" ht="16.5">
      <c r="A12" s="436" t="s">
        <v>318</v>
      </c>
      <c r="B12" s="418"/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</row>
  </sheetData>
  <mergeCells count="5">
    <mergeCell ref="A1:N1"/>
    <mergeCell ref="A11:D11"/>
    <mergeCell ref="E11:G11"/>
    <mergeCell ref="I11:K11"/>
    <mergeCell ref="A12:N12"/>
  </mergeCells>
  <phoneticPr fontId="6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9" sqref="F9"/>
    </sheetView>
  </sheetViews>
  <sheetFormatPr defaultColWidth="9" defaultRowHeight="14.25"/>
  <cols>
    <col min="1" max="1" width="8.625" customWidth="1"/>
    <col min="2" max="2" width="7" customWidth="1"/>
    <col min="3" max="3" width="13.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0" t="s">
        <v>319</v>
      </c>
      <c r="B1" s="410"/>
      <c r="C1" s="410"/>
      <c r="D1" s="410"/>
      <c r="E1" s="410"/>
      <c r="F1" s="410"/>
      <c r="G1" s="410"/>
      <c r="H1" s="410"/>
      <c r="I1" s="410"/>
      <c r="J1" s="410"/>
    </row>
    <row r="2" spans="1:12" s="1" customFormat="1" ht="16.5">
      <c r="A2" s="3" t="s">
        <v>286</v>
      </c>
      <c r="B2" s="4" t="s">
        <v>257</v>
      </c>
      <c r="C2" s="4" t="s">
        <v>253</v>
      </c>
      <c r="D2" s="4" t="s">
        <v>254</v>
      </c>
      <c r="E2" s="4" t="s">
        <v>255</v>
      </c>
      <c r="F2" s="4" t="s">
        <v>256</v>
      </c>
      <c r="G2" s="3" t="s">
        <v>320</v>
      </c>
      <c r="H2" s="3" t="s">
        <v>321</v>
      </c>
      <c r="I2" s="3" t="s">
        <v>322</v>
      </c>
      <c r="J2" s="3" t="s">
        <v>323</v>
      </c>
      <c r="K2" s="4" t="s">
        <v>292</v>
      </c>
      <c r="L2" s="4" t="s">
        <v>266</v>
      </c>
    </row>
    <row r="3" spans="1:12" ht="20.100000000000001" customHeight="1">
      <c r="A3" s="6" t="s">
        <v>294</v>
      </c>
      <c r="B3" s="11" t="s">
        <v>269</v>
      </c>
      <c r="C3" s="12">
        <v>230326001</v>
      </c>
      <c r="D3" s="13" t="s">
        <v>268</v>
      </c>
      <c r="E3" s="13" t="s">
        <v>121</v>
      </c>
      <c r="F3" s="7" t="s">
        <v>62</v>
      </c>
      <c r="G3" s="5" t="s">
        <v>324</v>
      </c>
      <c r="H3" s="14" t="s">
        <v>325</v>
      </c>
      <c r="I3" s="14" t="s">
        <v>326</v>
      </c>
      <c r="J3" s="5"/>
      <c r="K3" s="5"/>
      <c r="L3" s="5" t="s">
        <v>283</v>
      </c>
    </row>
    <row r="4" spans="1:12" ht="20.100000000000001" customHeight="1">
      <c r="A4" s="6" t="s">
        <v>294</v>
      </c>
      <c r="B4" s="11" t="s">
        <v>269</v>
      </c>
      <c r="C4" s="15">
        <v>230321051</v>
      </c>
      <c r="D4" s="13" t="s">
        <v>268</v>
      </c>
      <c r="E4" s="13" t="s">
        <v>122</v>
      </c>
      <c r="F4" s="7" t="s">
        <v>62</v>
      </c>
      <c r="G4" s="5" t="s">
        <v>324</v>
      </c>
      <c r="H4" s="14" t="s">
        <v>325</v>
      </c>
      <c r="I4" s="14" t="s">
        <v>326</v>
      </c>
      <c r="J4" s="5"/>
      <c r="K4" s="5"/>
      <c r="L4" s="5" t="s">
        <v>283</v>
      </c>
    </row>
    <row r="5" spans="1:12" ht="20.100000000000001" customHeight="1">
      <c r="A5" s="6" t="s">
        <v>294</v>
      </c>
      <c r="B5" s="11" t="s">
        <v>269</v>
      </c>
      <c r="C5" s="12">
        <v>230321048</v>
      </c>
      <c r="D5" s="13" t="s">
        <v>268</v>
      </c>
      <c r="E5" s="13" t="s">
        <v>124</v>
      </c>
      <c r="F5" s="7" t="s">
        <v>62</v>
      </c>
      <c r="G5" s="5" t="s">
        <v>324</v>
      </c>
      <c r="H5" s="14" t="s">
        <v>325</v>
      </c>
      <c r="I5" s="14" t="s">
        <v>326</v>
      </c>
      <c r="J5" s="5"/>
      <c r="K5" s="5"/>
      <c r="L5" s="5" t="s">
        <v>283</v>
      </c>
    </row>
    <row r="6" spans="1:12" ht="20.100000000000001" customHeight="1">
      <c r="A6" s="6" t="s">
        <v>294</v>
      </c>
      <c r="B6" s="11" t="s">
        <v>269</v>
      </c>
      <c r="C6" s="15" t="s">
        <v>270</v>
      </c>
      <c r="D6" s="13" t="s">
        <v>268</v>
      </c>
      <c r="E6" s="13" t="s">
        <v>271</v>
      </c>
      <c r="F6" s="7" t="s">
        <v>62</v>
      </c>
      <c r="G6" s="5" t="s">
        <v>324</v>
      </c>
      <c r="H6" s="14" t="s">
        <v>325</v>
      </c>
      <c r="I6" s="14" t="s">
        <v>326</v>
      </c>
      <c r="J6" s="6"/>
      <c r="K6" s="6"/>
      <c r="L6" s="5" t="s">
        <v>283</v>
      </c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22" t="s">
        <v>327</v>
      </c>
      <c r="B10" s="423"/>
      <c r="C10" s="423"/>
      <c r="D10" s="423"/>
      <c r="E10" s="424"/>
      <c r="F10" s="414"/>
      <c r="G10" s="416"/>
      <c r="H10" s="422" t="s">
        <v>328</v>
      </c>
      <c r="I10" s="423"/>
      <c r="J10" s="423"/>
      <c r="K10" s="8"/>
      <c r="L10" s="10"/>
    </row>
    <row r="11" spans="1:12" ht="16.5">
      <c r="A11" s="436" t="s">
        <v>329</v>
      </c>
      <c r="B11" s="436"/>
      <c r="C11" s="418"/>
      <c r="D11" s="418"/>
      <c r="E11" s="418"/>
      <c r="F11" s="418"/>
      <c r="G11" s="418"/>
      <c r="H11" s="418"/>
      <c r="I11" s="418"/>
      <c r="J11" s="418"/>
      <c r="K11" s="418"/>
      <c r="L11" s="418"/>
    </row>
  </sheetData>
  <mergeCells count="5">
    <mergeCell ref="A1:J1"/>
    <mergeCell ref="A10:E10"/>
    <mergeCell ref="F10:G10"/>
    <mergeCell ref="H10:J10"/>
    <mergeCell ref="A11:L11"/>
  </mergeCells>
  <phoneticPr fontId="63" type="noConversion"/>
  <dataValidations count="1">
    <dataValidation type="list" allowBlank="1" showInputMessage="1" showErrorMessage="1" sqref="L3 L4: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workbookViewId="0">
      <selection activeCell="G21" sqref="G20:G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7.7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0" t="s">
        <v>330</v>
      </c>
      <c r="B1" s="410"/>
      <c r="C1" s="410"/>
      <c r="D1" s="410"/>
      <c r="E1" s="410"/>
      <c r="F1" s="410"/>
      <c r="G1" s="410"/>
      <c r="H1" s="410"/>
      <c r="I1" s="410"/>
    </row>
    <row r="2" spans="1:9" s="1" customFormat="1" ht="16.5">
      <c r="A2" s="419" t="s">
        <v>252</v>
      </c>
      <c r="B2" s="420" t="s">
        <v>257</v>
      </c>
      <c r="C2" s="420" t="s">
        <v>293</v>
      </c>
      <c r="D2" s="420" t="s">
        <v>255</v>
      </c>
      <c r="E2" s="420" t="s">
        <v>256</v>
      </c>
      <c r="F2" s="3" t="s">
        <v>331</v>
      </c>
      <c r="G2" s="3" t="s">
        <v>277</v>
      </c>
      <c r="H2" s="427" t="s">
        <v>278</v>
      </c>
      <c r="I2" s="431" t="s">
        <v>280</v>
      </c>
    </row>
    <row r="3" spans="1:9" s="1" customFormat="1" ht="16.5">
      <c r="A3" s="419"/>
      <c r="B3" s="421"/>
      <c r="C3" s="421"/>
      <c r="D3" s="421"/>
      <c r="E3" s="421"/>
      <c r="F3" s="3" t="s">
        <v>332</v>
      </c>
      <c r="G3" s="3" t="s">
        <v>281</v>
      </c>
      <c r="H3" s="428"/>
      <c r="I3" s="432"/>
    </row>
    <row r="4" spans="1:9" ht="20.100000000000001" customHeight="1">
      <c r="A4" s="5">
        <v>1</v>
      </c>
      <c r="B4" s="6" t="s">
        <v>303</v>
      </c>
      <c r="C4" s="5" t="s">
        <v>302</v>
      </c>
      <c r="D4" s="218" t="s">
        <v>333</v>
      </c>
      <c r="E4" s="7" t="s">
        <v>62</v>
      </c>
      <c r="F4" s="5">
        <v>-7</v>
      </c>
      <c r="G4" s="5">
        <v>-3</v>
      </c>
      <c r="H4" s="5">
        <f>SUM(F4:G4)</f>
        <v>-10</v>
      </c>
      <c r="I4" s="5" t="s">
        <v>283</v>
      </c>
    </row>
    <row r="5" spans="1:9" ht="20.100000000000001" customHeight="1">
      <c r="A5" s="5">
        <v>2</v>
      </c>
      <c r="B5" s="6" t="s">
        <v>303</v>
      </c>
      <c r="C5" s="5" t="s">
        <v>302</v>
      </c>
      <c r="D5" s="219" t="s">
        <v>334</v>
      </c>
      <c r="E5" s="7" t="s">
        <v>62</v>
      </c>
      <c r="F5" s="5">
        <v>-8</v>
      </c>
      <c r="G5" s="5">
        <v>-4</v>
      </c>
      <c r="H5" s="5">
        <f>SUM(F5:G5)</f>
        <v>-12</v>
      </c>
      <c r="I5" s="5" t="s">
        <v>283</v>
      </c>
    </row>
    <row r="6" spans="1:9" ht="20.100000000000001" customHeight="1">
      <c r="A6" s="5">
        <v>3</v>
      </c>
      <c r="B6" s="6" t="s">
        <v>303</v>
      </c>
      <c r="C6" s="5" t="s">
        <v>302</v>
      </c>
      <c r="D6" s="218" t="s">
        <v>335</v>
      </c>
      <c r="E6" s="7" t="s">
        <v>62</v>
      </c>
      <c r="F6" s="5">
        <v>-6</v>
      </c>
      <c r="G6" s="5">
        <v>-2</v>
      </c>
      <c r="H6" s="5">
        <f>SUM(F6:G6)</f>
        <v>-8</v>
      </c>
      <c r="I6" s="5" t="s">
        <v>283</v>
      </c>
    </row>
    <row r="7" spans="1:9" ht="20.100000000000001" customHeight="1">
      <c r="A7" s="5">
        <v>4</v>
      </c>
      <c r="B7" s="6" t="s">
        <v>303</v>
      </c>
      <c r="C7" s="5" t="s">
        <v>302</v>
      </c>
      <c r="D7" s="219" t="s">
        <v>336</v>
      </c>
      <c r="E7" s="7" t="s">
        <v>62</v>
      </c>
      <c r="F7" s="5">
        <v>-7</v>
      </c>
      <c r="G7" s="5">
        <v>-3</v>
      </c>
      <c r="H7" s="5">
        <f>SUM(F7:G7)</f>
        <v>-10</v>
      </c>
      <c r="I7" s="5" t="s">
        <v>283</v>
      </c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 s="2" customFormat="1" ht="18.75">
      <c r="A11" s="422" t="s">
        <v>337</v>
      </c>
      <c r="B11" s="423"/>
      <c r="C11" s="423"/>
      <c r="D11" s="424"/>
      <c r="E11" s="9"/>
      <c r="F11" s="422" t="s">
        <v>338</v>
      </c>
      <c r="G11" s="423"/>
      <c r="H11" s="424"/>
      <c r="I11" s="10"/>
    </row>
    <row r="12" spans="1:9" ht="16.5">
      <c r="A12" s="436" t="s">
        <v>339</v>
      </c>
      <c r="B12" s="436"/>
      <c r="C12" s="418"/>
      <c r="D12" s="418"/>
      <c r="E12" s="418"/>
      <c r="F12" s="418"/>
      <c r="G12" s="418"/>
      <c r="H12" s="418"/>
      <c r="I12" s="41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63" type="noConversion"/>
  <dataValidations count="1">
    <dataValidation type="list" allowBlank="1" showInputMessage="1" showErrorMessage="1" sqref="I1:I3 I4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0" t="s">
        <v>35</v>
      </c>
      <c r="C2" s="221"/>
      <c r="D2" s="221"/>
      <c r="E2" s="221"/>
      <c r="F2" s="221"/>
      <c r="G2" s="221"/>
      <c r="H2" s="221"/>
      <c r="I2" s="222"/>
    </row>
    <row r="3" spans="2:9" ht="27.95" customHeight="1">
      <c r="B3" s="192"/>
      <c r="C3" s="193"/>
      <c r="D3" s="223" t="s">
        <v>36</v>
      </c>
      <c r="E3" s="224"/>
      <c r="F3" s="225" t="s">
        <v>37</v>
      </c>
      <c r="G3" s="226"/>
      <c r="H3" s="223" t="s">
        <v>38</v>
      </c>
      <c r="I3" s="227"/>
    </row>
    <row r="4" spans="2:9" ht="27.95" customHeight="1">
      <c r="B4" s="192" t="s">
        <v>39</v>
      </c>
      <c r="C4" s="193" t="s">
        <v>40</v>
      </c>
      <c r="D4" s="193" t="s">
        <v>41</v>
      </c>
      <c r="E4" s="193" t="s">
        <v>42</v>
      </c>
      <c r="F4" s="194" t="s">
        <v>41</v>
      </c>
      <c r="G4" s="194" t="s">
        <v>42</v>
      </c>
      <c r="H4" s="193" t="s">
        <v>41</v>
      </c>
      <c r="I4" s="201" t="s">
        <v>42</v>
      </c>
    </row>
    <row r="5" spans="2:9" ht="27.95" customHeight="1">
      <c r="B5" s="195" t="s">
        <v>43</v>
      </c>
      <c r="C5" s="6">
        <v>13</v>
      </c>
      <c r="D5" s="6">
        <v>0</v>
      </c>
      <c r="E5" s="6">
        <v>1</v>
      </c>
      <c r="F5" s="196">
        <v>0</v>
      </c>
      <c r="G5" s="196">
        <v>1</v>
      </c>
      <c r="H5" s="6">
        <v>1</v>
      </c>
      <c r="I5" s="202">
        <v>2</v>
      </c>
    </row>
    <row r="6" spans="2:9" ht="27.95" customHeight="1">
      <c r="B6" s="195" t="s">
        <v>44</v>
      </c>
      <c r="C6" s="6">
        <v>20</v>
      </c>
      <c r="D6" s="6">
        <v>0</v>
      </c>
      <c r="E6" s="6">
        <v>1</v>
      </c>
      <c r="F6" s="196">
        <v>1</v>
      </c>
      <c r="G6" s="196">
        <v>2</v>
      </c>
      <c r="H6" s="6">
        <v>2</v>
      </c>
      <c r="I6" s="202">
        <v>3</v>
      </c>
    </row>
    <row r="7" spans="2:9" ht="27.95" customHeight="1">
      <c r="B7" s="195" t="s">
        <v>45</v>
      </c>
      <c r="C7" s="6">
        <v>32</v>
      </c>
      <c r="D7" s="6">
        <v>0</v>
      </c>
      <c r="E7" s="6">
        <v>1</v>
      </c>
      <c r="F7" s="196">
        <v>2</v>
      </c>
      <c r="G7" s="196">
        <v>3</v>
      </c>
      <c r="H7" s="6">
        <v>3</v>
      </c>
      <c r="I7" s="202">
        <v>4</v>
      </c>
    </row>
    <row r="8" spans="2:9" ht="27.95" customHeight="1">
      <c r="B8" s="195" t="s">
        <v>46</v>
      </c>
      <c r="C8" s="6">
        <v>50</v>
      </c>
      <c r="D8" s="6">
        <v>1</v>
      </c>
      <c r="E8" s="6">
        <v>2</v>
      </c>
      <c r="F8" s="196">
        <v>3</v>
      </c>
      <c r="G8" s="196">
        <v>4</v>
      </c>
      <c r="H8" s="6">
        <v>5</v>
      </c>
      <c r="I8" s="202">
        <v>6</v>
      </c>
    </row>
    <row r="9" spans="2:9" ht="27.95" customHeight="1">
      <c r="B9" s="195" t="s">
        <v>47</v>
      </c>
      <c r="C9" s="6">
        <v>80</v>
      </c>
      <c r="D9" s="6">
        <v>2</v>
      </c>
      <c r="E9" s="6">
        <v>3</v>
      </c>
      <c r="F9" s="196">
        <v>5</v>
      </c>
      <c r="G9" s="196">
        <v>6</v>
      </c>
      <c r="H9" s="6">
        <v>7</v>
      </c>
      <c r="I9" s="202">
        <v>8</v>
      </c>
    </row>
    <row r="10" spans="2:9" ht="27.95" customHeight="1">
      <c r="B10" s="195" t="s">
        <v>48</v>
      </c>
      <c r="C10" s="6">
        <v>125</v>
      </c>
      <c r="D10" s="6">
        <v>3</v>
      </c>
      <c r="E10" s="6">
        <v>4</v>
      </c>
      <c r="F10" s="196">
        <v>7</v>
      </c>
      <c r="G10" s="196">
        <v>8</v>
      </c>
      <c r="H10" s="6">
        <v>10</v>
      </c>
      <c r="I10" s="202">
        <v>11</v>
      </c>
    </row>
    <row r="11" spans="2:9" ht="27.95" customHeight="1">
      <c r="B11" s="195" t="s">
        <v>49</v>
      </c>
      <c r="C11" s="6">
        <v>200</v>
      </c>
      <c r="D11" s="6">
        <v>5</v>
      </c>
      <c r="E11" s="6">
        <v>6</v>
      </c>
      <c r="F11" s="196">
        <v>10</v>
      </c>
      <c r="G11" s="196">
        <v>11</v>
      </c>
      <c r="H11" s="6">
        <v>14</v>
      </c>
      <c r="I11" s="202">
        <v>15</v>
      </c>
    </row>
    <row r="12" spans="2:9" ht="27.95" customHeight="1">
      <c r="B12" s="197" t="s">
        <v>50</v>
      </c>
      <c r="C12" s="198">
        <v>315</v>
      </c>
      <c r="D12" s="198">
        <v>7</v>
      </c>
      <c r="E12" s="198">
        <v>8</v>
      </c>
      <c r="F12" s="199">
        <v>14</v>
      </c>
      <c r="G12" s="199">
        <v>15</v>
      </c>
      <c r="H12" s="198">
        <v>21</v>
      </c>
      <c r="I12" s="203">
        <v>22</v>
      </c>
    </row>
    <row r="14" spans="2:9">
      <c r="B14" s="200" t="s">
        <v>51</v>
      </c>
      <c r="C14" s="200"/>
      <c r="D14" s="200"/>
    </row>
  </sheetData>
  <mergeCells count="4">
    <mergeCell ref="B2:I2"/>
    <mergeCell ref="D3:E3"/>
    <mergeCell ref="F3:G3"/>
    <mergeCell ref="H3:I3"/>
  </mergeCells>
  <phoneticPr fontId="6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workbookViewId="0">
      <selection activeCell="A10" sqref="A10:K10"/>
    </sheetView>
  </sheetViews>
  <sheetFormatPr defaultColWidth="10.375" defaultRowHeight="16.5" customHeight="1"/>
  <cols>
    <col min="1" max="1" width="11.125" style="71" customWidth="1"/>
    <col min="2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228" t="s">
        <v>52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ht="14.25">
      <c r="A2" s="117" t="s">
        <v>53</v>
      </c>
      <c r="B2" s="229" t="s">
        <v>54</v>
      </c>
      <c r="C2" s="229"/>
      <c r="D2" s="230" t="s">
        <v>55</v>
      </c>
      <c r="E2" s="230"/>
      <c r="F2" s="229"/>
      <c r="G2" s="229"/>
      <c r="H2" s="118" t="s">
        <v>56</v>
      </c>
      <c r="I2" s="231" t="s">
        <v>57</v>
      </c>
      <c r="J2" s="231"/>
      <c r="K2" s="232"/>
    </row>
    <row r="3" spans="1:11" ht="14.25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spans="1:11" ht="14.25">
      <c r="A4" s="121" t="s">
        <v>61</v>
      </c>
      <c r="B4" s="239" t="s">
        <v>62</v>
      </c>
      <c r="C4" s="240"/>
      <c r="D4" s="241" t="s">
        <v>63</v>
      </c>
      <c r="E4" s="242"/>
      <c r="F4" s="243" t="s">
        <v>64</v>
      </c>
      <c r="G4" s="244"/>
      <c r="H4" s="241" t="s">
        <v>65</v>
      </c>
      <c r="I4" s="242"/>
      <c r="J4" s="77" t="s">
        <v>66</v>
      </c>
      <c r="K4" s="122" t="s">
        <v>67</v>
      </c>
    </row>
    <row r="5" spans="1:11" ht="14.25">
      <c r="A5" s="123" t="s">
        <v>68</v>
      </c>
      <c r="B5" s="245" t="s">
        <v>69</v>
      </c>
      <c r="C5" s="240"/>
      <c r="D5" s="241" t="s">
        <v>70</v>
      </c>
      <c r="E5" s="242"/>
      <c r="F5" s="243">
        <v>45079</v>
      </c>
      <c r="G5" s="244"/>
      <c r="H5" s="241" t="s">
        <v>71</v>
      </c>
      <c r="I5" s="242"/>
      <c r="J5" s="77" t="s">
        <v>66</v>
      </c>
      <c r="K5" s="122" t="s">
        <v>67</v>
      </c>
    </row>
    <row r="6" spans="1:11" ht="14.25">
      <c r="A6" s="121" t="s">
        <v>72</v>
      </c>
      <c r="B6" s="124" t="s">
        <v>73</v>
      </c>
      <c r="C6" s="122">
        <v>6</v>
      </c>
      <c r="D6" s="123" t="s">
        <v>74</v>
      </c>
      <c r="E6" s="125"/>
      <c r="F6" s="243" t="s">
        <v>75</v>
      </c>
      <c r="G6" s="244"/>
      <c r="H6" s="241" t="s">
        <v>76</v>
      </c>
      <c r="I6" s="242"/>
      <c r="J6" s="77" t="s">
        <v>66</v>
      </c>
      <c r="K6" s="122" t="s">
        <v>67</v>
      </c>
    </row>
    <row r="7" spans="1:11" ht="14.25">
      <c r="A7" s="121" t="s">
        <v>77</v>
      </c>
      <c r="B7" s="246">
        <v>7599</v>
      </c>
      <c r="C7" s="247"/>
      <c r="D7" s="123" t="s">
        <v>78</v>
      </c>
      <c r="E7" s="126"/>
      <c r="F7" s="243" t="s">
        <v>79</v>
      </c>
      <c r="G7" s="244"/>
      <c r="H7" s="241" t="s">
        <v>80</v>
      </c>
      <c r="I7" s="242"/>
      <c r="J7" s="77" t="s">
        <v>66</v>
      </c>
      <c r="K7" s="122" t="s">
        <v>67</v>
      </c>
    </row>
    <row r="8" spans="1:11" ht="14.25">
      <c r="A8" s="127" t="s">
        <v>81</v>
      </c>
      <c r="B8" s="248" t="s">
        <v>82</v>
      </c>
      <c r="C8" s="249"/>
      <c r="D8" s="250" t="s">
        <v>83</v>
      </c>
      <c r="E8" s="251"/>
      <c r="F8" s="252" t="s">
        <v>84</v>
      </c>
      <c r="G8" s="253"/>
      <c r="H8" s="250" t="s">
        <v>85</v>
      </c>
      <c r="I8" s="251"/>
      <c r="J8" s="82" t="s">
        <v>66</v>
      </c>
      <c r="K8" s="140" t="s">
        <v>67</v>
      </c>
    </row>
    <row r="9" spans="1:11" ht="14.25">
      <c r="A9" s="254" t="s">
        <v>86</v>
      </c>
      <c r="B9" s="255"/>
      <c r="C9" s="255"/>
      <c r="D9" s="255"/>
      <c r="E9" s="255"/>
      <c r="F9" s="255"/>
      <c r="G9" s="255"/>
      <c r="H9" s="255"/>
      <c r="I9" s="255"/>
      <c r="J9" s="255"/>
      <c r="K9" s="256"/>
    </row>
    <row r="10" spans="1:11" ht="14.25">
      <c r="A10" s="257" t="s">
        <v>87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9"/>
    </row>
    <row r="11" spans="1:11" ht="14.25">
      <c r="A11" s="158" t="s">
        <v>88</v>
      </c>
      <c r="B11" s="159" t="s">
        <v>89</v>
      </c>
      <c r="C11" s="160" t="s">
        <v>90</v>
      </c>
      <c r="D11" s="161"/>
      <c r="E11" s="162" t="s">
        <v>91</v>
      </c>
      <c r="F11" s="159" t="s">
        <v>89</v>
      </c>
      <c r="G11" s="160" t="s">
        <v>90</v>
      </c>
      <c r="H11" s="160" t="s">
        <v>92</v>
      </c>
      <c r="I11" s="162" t="s">
        <v>93</v>
      </c>
      <c r="J11" s="159" t="s">
        <v>89</v>
      </c>
      <c r="K11" s="186" t="s">
        <v>90</v>
      </c>
    </row>
    <row r="12" spans="1:11" ht="14.25">
      <c r="A12" s="123" t="s">
        <v>94</v>
      </c>
      <c r="B12" s="133" t="s">
        <v>89</v>
      </c>
      <c r="C12" s="77" t="s">
        <v>90</v>
      </c>
      <c r="D12" s="126"/>
      <c r="E12" s="125" t="s">
        <v>95</v>
      </c>
      <c r="F12" s="133" t="s">
        <v>89</v>
      </c>
      <c r="G12" s="77" t="s">
        <v>90</v>
      </c>
      <c r="H12" s="77" t="s">
        <v>92</v>
      </c>
      <c r="I12" s="125" t="s">
        <v>96</v>
      </c>
      <c r="J12" s="133" t="s">
        <v>89</v>
      </c>
      <c r="K12" s="122" t="s">
        <v>90</v>
      </c>
    </row>
    <row r="13" spans="1:11" ht="14.25">
      <c r="A13" s="123" t="s">
        <v>97</v>
      </c>
      <c r="B13" s="133" t="s">
        <v>89</v>
      </c>
      <c r="C13" s="77" t="s">
        <v>90</v>
      </c>
      <c r="D13" s="126"/>
      <c r="E13" s="125" t="s">
        <v>98</v>
      </c>
      <c r="F13" s="77" t="s">
        <v>99</v>
      </c>
      <c r="G13" s="77" t="s">
        <v>100</v>
      </c>
      <c r="H13" s="77" t="s">
        <v>92</v>
      </c>
      <c r="I13" s="125" t="s">
        <v>101</v>
      </c>
      <c r="J13" s="133" t="s">
        <v>89</v>
      </c>
      <c r="K13" s="122" t="s">
        <v>90</v>
      </c>
    </row>
    <row r="14" spans="1:11" ht="14.25">
      <c r="A14" s="250" t="s">
        <v>102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60"/>
    </row>
    <row r="15" spans="1:11" ht="14.25">
      <c r="A15" s="257" t="s">
        <v>103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9"/>
    </row>
    <row r="16" spans="1:11" ht="14.25">
      <c r="A16" s="163" t="s">
        <v>104</v>
      </c>
      <c r="B16" s="160" t="s">
        <v>99</v>
      </c>
      <c r="C16" s="160" t="s">
        <v>100</v>
      </c>
      <c r="D16" s="164"/>
      <c r="E16" s="165" t="s">
        <v>105</v>
      </c>
      <c r="F16" s="160" t="s">
        <v>99</v>
      </c>
      <c r="G16" s="160" t="s">
        <v>100</v>
      </c>
      <c r="H16" s="166"/>
      <c r="I16" s="165" t="s">
        <v>106</v>
      </c>
      <c r="J16" s="160" t="s">
        <v>99</v>
      </c>
      <c r="K16" s="186" t="s">
        <v>100</v>
      </c>
    </row>
    <row r="17" spans="1:22" ht="16.5" customHeight="1">
      <c r="A17" s="134" t="s">
        <v>107</v>
      </c>
      <c r="B17" s="77" t="s">
        <v>99</v>
      </c>
      <c r="C17" s="77" t="s">
        <v>100</v>
      </c>
      <c r="D17" s="167"/>
      <c r="E17" s="135" t="s">
        <v>108</v>
      </c>
      <c r="F17" s="77" t="s">
        <v>99</v>
      </c>
      <c r="G17" s="77" t="s">
        <v>100</v>
      </c>
      <c r="H17" s="168"/>
      <c r="I17" s="135" t="s">
        <v>109</v>
      </c>
      <c r="J17" s="77" t="s">
        <v>99</v>
      </c>
      <c r="K17" s="122" t="s">
        <v>100</v>
      </c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18" customHeight="1">
      <c r="A18" s="261" t="s">
        <v>110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3"/>
    </row>
    <row r="19" spans="1:22" ht="18" customHeight="1">
      <c r="A19" s="257" t="s">
        <v>111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9"/>
    </row>
    <row r="20" spans="1:22" ht="16.5" customHeight="1">
      <c r="A20" s="264" t="s">
        <v>112</v>
      </c>
      <c r="B20" s="265"/>
      <c r="C20" s="266"/>
      <c r="D20" s="266"/>
      <c r="E20" s="266"/>
      <c r="F20" s="266"/>
      <c r="G20" s="266"/>
      <c r="H20" s="266"/>
      <c r="I20" s="266"/>
      <c r="J20" s="266"/>
      <c r="K20" s="267"/>
    </row>
    <row r="21" spans="1:22" ht="21.75" customHeight="1">
      <c r="A21" s="169" t="s">
        <v>113</v>
      </c>
      <c r="B21" s="170"/>
      <c r="C21" s="171" t="s">
        <v>114</v>
      </c>
      <c r="D21" s="171" t="s">
        <v>115</v>
      </c>
      <c r="E21" s="171" t="s">
        <v>116</v>
      </c>
      <c r="F21" s="171" t="s">
        <v>117</v>
      </c>
      <c r="G21" s="171" t="s">
        <v>118</v>
      </c>
      <c r="H21" s="172" t="s">
        <v>119</v>
      </c>
      <c r="J21" s="135"/>
      <c r="K21" s="102" t="s">
        <v>120</v>
      </c>
    </row>
    <row r="22" spans="1:22" ht="23.1" customHeight="1">
      <c r="A22" s="215" t="s">
        <v>121</v>
      </c>
      <c r="B22" s="173"/>
      <c r="C22" s="13" t="s">
        <v>99</v>
      </c>
      <c r="D22" s="13" t="s">
        <v>99</v>
      </c>
      <c r="E22" s="13" t="s">
        <v>99</v>
      </c>
      <c r="F22" s="13" t="s">
        <v>99</v>
      </c>
      <c r="G22" s="13" t="s">
        <v>99</v>
      </c>
      <c r="H22" s="13" t="s">
        <v>99</v>
      </c>
      <c r="I22" s="176"/>
      <c r="J22" s="176"/>
      <c r="K22" s="188"/>
    </row>
    <row r="23" spans="1:22" ht="23.1" customHeight="1">
      <c r="A23" s="216" t="s">
        <v>122</v>
      </c>
      <c r="B23" s="173"/>
      <c r="C23" s="13" t="s">
        <v>99</v>
      </c>
      <c r="D23" s="13" t="s">
        <v>99</v>
      </c>
      <c r="E23" s="13" t="s">
        <v>99</v>
      </c>
      <c r="F23" s="13" t="s">
        <v>99</v>
      </c>
      <c r="G23" s="13" t="s">
        <v>99</v>
      </c>
      <c r="H23" s="13" t="s">
        <v>99</v>
      </c>
      <c r="I23" s="176"/>
      <c r="J23" s="176"/>
      <c r="K23" s="189"/>
    </row>
    <row r="24" spans="1:22" ht="23.1" customHeight="1">
      <c r="A24" s="215" t="s">
        <v>123</v>
      </c>
      <c r="B24" s="173"/>
      <c r="C24" s="13" t="s">
        <v>99</v>
      </c>
      <c r="D24" s="13" t="s">
        <v>99</v>
      </c>
      <c r="E24" s="13" t="s">
        <v>99</v>
      </c>
      <c r="F24" s="13" t="s">
        <v>99</v>
      </c>
      <c r="G24" s="13" t="s">
        <v>99</v>
      </c>
      <c r="H24" s="13" t="s">
        <v>99</v>
      </c>
      <c r="I24" s="176"/>
      <c r="J24" s="176"/>
      <c r="K24" s="189"/>
    </row>
    <row r="25" spans="1:22" ht="23.1" customHeight="1">
      <c r="A25" s="216" t="s">
        <v>124</v>
      </c>
      <c r="B25" s="174"/>
      <c r="C25" s="13" t="s">
        <v>99</v>
      </c>
      <c r="D25" s="13" t="s">
        <v>99</v>
      </c>
      <c r="E25" s="13" t="s">
        <v>99</v>
      </c>
      <c r="F25" s="13" t="s">
        <v>99</v>
      </c>
      <c r="G25" s="13" t="s">
        <v>99</v>
      </c>
      <c r="H25" s="13" t="s">
        <v>99</v>
      </c>
      <c r="I25" s="176"/>
      <c r="J25" s="176"/>
      <c r="K25" s="100"/>
    </row>
    <row r="26" spans="1:22" ht="23.1" customHeight="1">
      <c r="A26" s="175"/>
      <c r="B26" s="176"/>
      <c r="C26" s="176"/>
      <c r="D26" s="176"/>
      <c r="E26" s="176"/>
      <c r="F26" s="176"/>
      <c r="G26" s="176"/>
      <c r="H26" s="176"/>
      <c r="I26" s="176"/>
      <c r="J26" s="176"/>
      <c r="K26" s="100"/>
    </row>
    <row r="27" spans="1:22" ht="23.1" customHeight="1">
      <c r="A27" s="175"/>
      <c r="B27" s="176"/>
      <c r="C27" s="176"/>
      <c r="D27" s="176"/>
      <c r="E27" s="176"/>
      <c r="F27" s="176"/>
      <c r="G27" s="176"/>
      <c r="H27" s="176"/>
      <c r="I27" s="176"/>
      <c r="J27" s="176"/>
      <c r="K27" s="100"/>
    </row>
    <row r="28" spans="1:22" ht="23.1" customHeight="1">
      <c r="A28" s="175"/>
      <c r="B28" s="176"/>
      <c r="C28" s="176"/>
      <c r="D28" s="176"/>
      <c r="E28" s="176"/>
      <c r="F28" s="176"/>
      <c r="G28" s="176"/>
      <c r="H28" s="176"/>
      <c r="I28" s="176"/>
      <c r="J28" s="176"/>
      <c r="K28" s="100"/>
    </row>
    <row r="29" spans="1:22" ht="18" customHeight="1">
      <c r="A29" s="268" t="s">
        <v>125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70"/>
    </row>
    <row r="30" spans="1:22" ht="18.75" customHeight="1">
      <c r="A30" s="271" t="s">
        <v>126</v>
      </c>
      <c r="B30" s="272"/>
      <c r="C30" s="272"/>
      <c r="D30" s="272"/>
      <c r="E30" s="272"/>
      <c r="F30" s="272"/>
      <c r="G30" s="272"/>
      <c r="H30" s="272"/>
      <c r="I30" s="272"/>
      <c r="J30" s="272"/>
      <c r="K30" s="273"/>
    </row>
    <row r="31" spans="1:22" ht="18.75" customHeight="1">
      <c r="A31" s="274"/>
      <c r="B31" s="275"/>
      <c r="C31" s="275"/>
      <c r="D31" s="275"/>
      <c r="E31" s="275"/>
      <c r="F31" s="275"/>
      <c r="G31" s="275"/>
      <c r="H31" s="275"/>
      <c r="I31" s="275"/>
      <c r="J31" s="275"/>
      <c r="K31" s="276"/>
    </row>
    <row r="32" spans="1:22" ht="18" customHeight="1">
      <c r="A32" s="268" t="s">
        <v>127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70"/>
    </row>
    <row r="33" spans="1:11" ht="14.25">
      <c r="A33" s="277" t="s">
        <v>128</v>
      </c>
      <c r="B33" s="278"/>
      <c r="C33" s="278"/>
      <c r="D33" s="278"/>
      <c r="E33" s="278"/>
      <c r="F33" s="278"/>
      <c r="G33" s="278"/>
      <c r="H33" s="278"/>
      <c r="I33" s="278"/>
      <c r="J33" s="278"/>
      <c r="K33" s="279"/>
    </row>
    <row r="34" spans="1:11" ht="14.25">
      <c r="A34" s="280" t="s">
        <v>129</v>
      </c>
      <c r="B34" s="281"/>
      <c r="C34" s="77" t="s">
        <v>66</v>
      </c>
      <c r="D34" s="77" t="s">
        <v>67</v>
      </c>
      <c r="E34" s="282" t="s">
        <v>130</v>
      </c>
      <c r="F34" s="283"/>
      <c r="G34" s="283"/>
      <c r="H34" s="283"/>
      <c r="I34" s="283"/>
      <c r="J34" s="283"/>
      <c r="K34" s="284"/>
    </row>
    <row r="35" spans="1:11" ht="14.25">
      <c r="A35" s="285" t="s">
        <v>131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</row>
    <row r="36" spans="1:11" ht="21" customHeight="1">
      <c r="A36" s="177" t="s">
        <v>132</v>
      </c>
      <c r="B36" s="178"/>
      <c r="C36" s="178"/>
      <c r="D36" s="178"/>
      <c r="E36" s="178"/>
      <c r="F36" s="178"/>
      <c r="G36" s="178"/>
      <c r="H36" s="178"/>
      <c r="I36" s="178"/>
      <c r="J36" s="178">
        <v>1</v>
      </c>
      <c r="K36" s="190"/>
    </row>
    <row r="37" spans="1:11" ht="21" customHeight="1">
      <c r="A37" s="179" t="s">
        <v>133</v>
      </c>
      <c r="B37" s="180"/>
      <c r="C37" s="180"/>
      <c r="D37" s="180"/>
      <c r="E37" s="180"/>
      <c r="F37" s="180"/>
      <c r="G37" s="180"/>
      <c r="H37" s="180"/>
      <c r="I37" s="180"/>
      <c r="J37" s="178">
        <v>1</v>
      </c>
      <c r="K37" s="191"/>
    </row>
    <row r="38" spans="1:11" ht="21" customHeight="1">
      <c r="A38" s="179" t="s">
        <v>134</v>
      </c>
      <c r="B38" s="180"/>
      <c r="C38" s="180"/>
      <c r="D38" s="180"/>
      <c r="E38" s="180"/>
      <c r="F38" s="180"/>
      <c r="G38" s="180"/>
      <c r="H38" s="180"/>
      <c r="I38" s="180"/>
      <c r="J38" s="178">
        <v>1</v>
      </c>
      <c r="K38" s="191"/>
    </row>
    <row r="39" spans="1:11" ht="21" customHeight="1">
      <c r="A39" s="179" t="s">
        <v>135</v>
      </c>
      <c r="B39" s="180"/>
      <c r="C39" s="180"/>
      <c r="D39" s="180"/>
      <c r="E39" s="180"/>
      <c r="F39" s="180"/>
      <c r="G39" s="180"/>
      <c r="H39" s="180"/>
      <c r="I39" s="180"/>
      <c r="J39" s="178">
        <v>1</v>
      </c>
      <c r="K39" s="191"/>
    </row>
    <row r="40" spans="1:11" ht="21" customHeight="1">
      <c r="A40" s="179"/>
      <c r="B40" s="180"/>
      <c r="C40" s="180"/>
      <c r="D40" s="180"/>
      <c r="E40" s="180"/>
      <c r="F40" s="180"/>
      <c r="G40" s="180"/>
      <c r="H40" s="180"/>
      <c r="I40" s="180"/>
      <c r="J40" s="178">
        <v>1</v>
      </c>
      <c r="K40" s="191"/>
    </row>
    <row r="41" spans="1:11" ht="21" customHeight="1">
      <c r="A41" s="286"/>
      <c r="B41" s="287"/>
      <c r="C41" s="287"/>
      <c r="D41" s="287"/>
      <c r="E41" s="287"/>
      <c r="F41" s="287"/>
      <c r="G41" s="287"/>
      <c r="H41" s="287"/>
      <c r="I41" s="287"/>
      <c r="J41" s="287"/>
      <c r="K41" s="247"/>
    </row>
    <row r="42" spans="1:11" ht="21" customHeight="1">
      <c r="A42" s="286"/>
      <c r="B42" s="287"/>
      <c r="C42" s="287"/>
      <c r="D42" s="287"/>
      <c r="E42" s="287"/>
      <c r="F42" s="287"/>
      <c r="G42" s="287"/>
      <c r="H42" s="287"/>
      <c r="I42" s="287"/>
      <c r="J42" s="287"/>
      <c r="K42" s="247"/>
    </row>
    <row r="43" spans="1:11" ht="14.25">
      <c r="A43" s="288" t="s">
        <v>136</v>
      </c>
      <c r="B43" s="289"/>
      <c r="C43" s="289"/>
      <c r="D43" s="289"/>
      <c r="E43" s="289"/>
      <c r="F43" s="289"/>
      <c r="G43" s="289"/>
      <c r="H43" s="289"/>
      <c r="I43" s="289"/>
      <c r="J43" s="289"/>
      <c r="K43" s="290"/>
    </row>
    <row r="44" spans="1:11" ht="14.25">
      <c r="A44" s="257" t="s">
        <v>137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9"/>
    </row>
    <row r="45" spans="1:11" ht="14.25">
      <c r="A45" s="163" t="s">
        <v>138</v>
      </c>
      <c r="B45" s="160" t="s">
        <v>99</v>
      </c>
      <c r="C45" s="160" t="s">
        <v>100</v>
      </c>
      <c r="D45" s="160" t="s">
        <v>92</v>
      </c>
      <c r="E45" s="165" t="s">
        <v>139</v>
      </c>
      <c r="F45" s="160" t="s">
        <v>99</v>
      </c>
      <c r="G45" s="160" t="s">
        <v>100</v>
      </c>
      <c r="H45" s="160" t="s">
        <v>92</v>
      </c>
      <c r="I45" s="165" t="s">
        <v>140</v>
      </c>
      <c r="J45" s="160" t="s">
        <v>99</v>
      </c>
      <c r="K45" s="186" t="s">
        <v>100</v>
      </c>
    </row>
    <row r="46" spans="1:11" ht="14.25">
      <c r="A46" s="134" t="s">
        <v>91</v>
      </c>
      <c r="B46" s="77" t="s">
        <v>99</v>
      </c>
      <c r="C46" s="77" t="s">
        <v>100</v>
      </c>
      <c r="D46" s="77" t="s">
        <v>92</v>
      </c>
      <c r="E46" s="135" t="s">
        <v>98</v>
      </c>
      <c r="F46" s="77" t="s">
        <v>99</v>
      </c>
      <c r="G46" s="77" t="s">
        <v>100</v>
      </c>
      <c r="H46" s="77" t="s">
        <v>92</v>
      </c>
      <c r="I46" s="135" t="s">
        <v>109</v>
      </c>
      <c r="J46" s="77" t="s">
        <v>99</v>
      </c>
      <c r="K46" s="122" t="s">
        <v>100</v>
      </c>
    </row>
    <row r="47" spans="1:11" ht="14.25">
      <c r="A47" s="250" t="s">
        <v>102</v>
      </c>
      <c r="B47" s="251"/>
      <c r="C47" s="251"/>
      <c r="D47" s="251"/>
      <c r="E47" s="251"/>
      <c r="F47" s="251"/>
      <c r="G47" s="251"/>
      <c r="H47" s="251"/>
      <c r="I47" s="251"/>
      <c r="J47" s="251"/>
      <c r="K47" s="260"/>
    </row>
    <row r="48" spans="1:11" ht="14.25">
      <c r="A48" s="285" t="s">
        <v>141</v>
      </c>
      <c r="B48" s="285"/>
      <c r="C48" s="285"/>
      <c r="D48" s="285"/>
      <c r="E48" s="285"/>
      <c r="F48" s="285"/>
      <c r="G48" s="285"/>
      <c r="H48" s="285"/>
      <c r="I48" s="285"/>
      <c r="J48" s="285"/>
      <c r="K48" s="285"/>
    </row>
    <row r="49" spans="1:11" ht="14.25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spans="1:11" ht="14.25">
      <c r="A50" s="181" t="s">
        <v>142</v>
      </c>
      <c r="B50" s="294" t="s">
        <v>143</v>
      </c>
      <c r="C50" s="294"/>
      <c r="D50" s="182" t="s">
        <v>144</v>
      </c>
      <c r="E50" s="183" t="s">
        <v>145</v>
      </c>
      <c r="F50" s="184" t="s">
        <v>146</v>
      </c>
      <c r="G50" s="185">
        <v>45085</v>
      </c>
      <c r="H50" s="295" t="s">
        <v>147</v>
      </c>
      <c r="I50" s="296"/>
      <c r="J50" s="297" t="s">
        <v>148</v>
      </c>
      <c r="K50" s="298"/>
    </row>
    <row r="51" spans="1:11" ht="14.25">
      <c r="A51" s="285" t="s">
        <v>149</v>
      </c>
      <c r="B51" s="285"/>
      <c r="C51" s="285"/>
      <c r="D51" s="285"/>
      <c r="E51" s="285"/>
      <c r="F51" s="285"/>
      <c r="G51" s="285"/>
      <c r="H51" s="285"/>
      <c r="I51" s="285"/>
      <c r="J51" s="285"/>
      <c r="K51" s="285"/>
    </row>
    <row r="52" spans="1:11" ht="14.25">
      <c r="A52" s="299" t="s">
        <v>150</v>
      </c>
      <c r="B52" s="300"/>
      <c r="C52" s="300"/>
      <c r="D52" s="300"/>
      <c r="E52" s="300"/>
      <c r="F52" s="300"/>
      <c r="G52" s="300"/>
      <c r="H52" s="300"/>
      <c r="I52" s="300"/>
      <c r="J52" s="300"/>
      <c r="K52" s="301"/>
    </row>
    <row r="53" spans="1:11" ht="14.25">
      <c r="A53" s="181" t="s">
        <v>142</v>
      </c>
      <c r="B53" s="294" t="s">
        <v>143</v>
      </c>
      <c r="C53" s="294"/>
      <c r="D53" s="182" t="s">
        <v>144</v>
      </c>
      <c r="E53" s="183"/>
      <c r="F53" s="184" t="s">
        <v>151</v>
      </c>
      <c r="G53" s="185"/>
      <c r="H53" s="295" t="s">
        <v>147</v>
      </c>
      <c r="I53" s="296"/>
      <c r="J53" s="297" t="s">
        <v>148</v>
      </c>
      <c r="K53" s="298"/>
    </row>
  </sheetData>
  <mergeCells count="55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U19"/>
  <sheetViews>
    <sheetView workbookViewId="0">
      <selection activeCell="M7" sqref="M7"/>
    </sheetView>
  </sheetViews>
  <sheetFormatPr defaultColWidth="9" defaultRowHeight="14.25"/>
  <cols>
    <col min="1" max="1" width="19.875" style="32" customWidth="1"/>
    <col min="2" max="2" width="9.75" style="32" customWidth="1"/>
    <col min="3" max="3" width="9.75" style="33" customWidth="1"/>
    <col min="4" max="7" width="9.75" style="32" customWidth="1"/>
    <col min="8" max="8" width="4.125" style="32" customWidth="1"/>
    <col min="9" max="9" width="10.75" style="32" customWidth="1"/>
    <col min="10" max="10" width="9.75" style="32" customWidth="1"/>
    <col min="11" max="11" width="9.75" style="142" customWidth="1"/>
    <col min="12" max="12" width="9.75" style="32" customWidth="1"/>
    <col min="13" max="13" width="9.75" style="142" customWidth="1"/>
    <col min="14" max="14" width="9.75" style="32" customWidth="1"/>
    <col min="15" max="252" width="9" style="32"/>
    <col min="253" max="16384" width="9" style="2"/>
  </cols>
  <sheetData>
    <row r="1" spans="1:255" s="32" customFormat="1" ht="29.1" customHeight="1" thickBot="1">
      <c r="A1" s="302" t="s">
        <v>152</v>
      </c>
      <c r="B1" s="303"/>
      <c r="C1" s="304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32" customFormat="1" ht="20.100000000000001" customHeight="1">
      <c r="A2" s="143" t="s">
        <v>61</v>
      </c>
      <c r="B2" s="305" t="s">
        <v>62</v>
      </c>
      <c r="C2" s="306"/>
      <c r="D2" s="307" t="s">
        <v>69</v>
      </c>
      <c r="E2" s="308"/>
      <c r="F2" s="308"/>
      <c r="G2" s="144"/>
      <c r="H2" s="145"/>
      <c r="I2" s="152" t="s">
        <v>56</v>
      </c>
      <c r="J2" s="309" t="s">
        <v>57</v>
      </c>
      <c r="K2" s="309"/>
      <c r="L2" s="309"/>
      <c r="M2" s="309"/>
      <c r="N2" s="31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32" customFormat="1" ht="18" thickBot="1">
      <c r="A3" s="315" t="s">
        <v>153</v>
      </c>
      <c r="B3" s="311" t="s">
        <v>154</v>
      </c>
      <c r="C3" s="312"/>
      <c r="D3" s="311"/>
      <c r="E3" s="311"/>
      <c r="F3" s="311"/>
      <c r="G3" s="146"/>
      <c r="H3" s="147"/>
      <c r="I3" s="313" t="s">
        <v>155</v>
      </c>
      <c r="J3" s="313"/>
      <c r="K3" s="313"/>
      <c r="L3" s="313"/>
      <c r="M3" s="313"/>
      <c r="N3" s="31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32" customFormat="1" ht="16.5">
      <c r="A4" s="315"/>
      <c r="B4" s="37" t="s">
        <v>114</v>
      </c>
      <c r="C4" s="37" t="s">
        <v>115</v>
      </c>
      <c r="D4" s="38" t="s">
        <v>116</v>
      </c>
      <c r="E4" s="37" t="s">
        <v>117</v>
      </c>
      <c r="F4" s="37" t="s">
        <v>118</v>
      </c>
      <c r="G4" s="37" t="s">
        <v>119</v>
      </c>
      <c r="H4" s="37"/>
      <c r="I4" s="153"/>
      <c r="J4" s="154"/>
      <c r="K4" s="154" t="s">
        <v>117</v>
      </c>
      <c r="L4" s="154" t="s">
        <v>117</v>
      </c>
      <c r="M4" s="154"/>
      <c r="N4" s="15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32" customFormat="1" ht="24" customHeight="1">
      <c r="A5" s="315"/>
      <c r="B5" s="37" t="s">
        <v>156</v>
      </c>
      <c r="C5" s="37" t="s">
        <v>157</v>
      </c>
      <c r="D5" s="38" t="s">
        <v>158</v>
      </c>
      <c r="E5" s="37" t="s">
        <v>159</v>
      </c>
      <c r="F5" s="37" t="s">
        <v>160</v>
      </c>
      <c r="G5" s="37" t="s">
        <v>161</v>
      </c>
      <c r="H5" s="37"/>
      <c r="I5" s="111"/>
      <c r="J5" s="146"/>
      <c r="K5" s="146" t="s">
        <v>162</v>
      </c>
      <c r="L5" s="146" t="s">
        <v>163</v>
      </c>
      <c r="M5" s="146"/>
      <c r="N5" s="146"/>
      <c r="O5" s="2"/>
      <c r="P5" s="2"/>
      <c r="W5" s="146" t="s">
        <v>119</v>
      </c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32" customFormat="1" ht="24" customHeight="1">
      <c r="A6" s="39" t="s">
        <v>164</v>
      </c>
      <c r="B6" s="40">
        <f>C6-1</f>
        <v>66</v>
      </c>
      <c r="C6" s="40">
        <f>D6-2</f>
        <v>67</v>
      </c>
      <c r="D6" s="41">
        <v>69</v>
      </c>
      <c r="E6" s="40">
        <f>D6+2</f>
        <v>71</v>
      </c>
      <c r="F6" s="40">
        <f>E6+2</f>
        <v>73</v>
      </c>
      <c r="G6" s="40">
        <f>F6+1</f>
        <v>74</v>
      </c>
      <c r="H6" s="148"/>
      <c r="I6" s="62"/>
      <c r="J6" s="62"/>
      <c r="K6" s="63" t="s">
        <v>165</v>
      </c>
      <c r="L6" s="63" t="s">
        <v>340</v>
      </c>
      <c r="M6" s="62"/>
      <c r="N6" s="62"/>
      <c r="O6" s="2"/>
      <c r="P6" s="2"/>
      <c r="W6" s="146" t="s">
        <v>166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32" customFormat="1" ht="24" customHeight="1">
      <c r="A7" s="39" t="s">
        <v>167</v>
      </c>
      <c r="B7" s="40">
        <f>C7</f>
        <v>18.5</v>
      </c>
      <c r="C7" s="40">
        <f>D7-1.5</f>
        <v>18.5</v>
      </c>
      <c r="D7" s="41">
        <v>20</v>
      </c>
      <c r="E7" s="40">
        <f>D7</f>
        <v>20</v>
      </c>
      <c r="F7" s="40">
        <f>E7+2</f>
        <v>22</v>
      </c>
      <c r="G7" s="40">
        <f>F7</f>
        <v>22</v>
      </c>
      <c r="H7" s="148"/>
      <c r="I7" s="63"/>
      <c r="J7" s="63"/>
      <c r="K7" s="63" t="s">
        <v>168</v>
      </c>
      <c r="L7" s="63" t="s">
        <v>342</v>
      </c>
      <c r="M7" s="63"/>
      <c r="N7" s="6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32" customFormat="1" ht="24" customHeight="1">
      <c r="A8" s="39" t="s">
        <v>169</v>
      </c>
      <c r="B8" s="40">
        <f>C8-4</f>
        <v>98</v>
      </c>
      <c r="C8" s="40">
        <f>D8-4</f>
        <v>102</v>
      </c>
      <c r="D8" s="41">
        <v>106</v>
      </c>
      <c r="E8" s="40">
        <f>D8+4</f>
        <v>110</v>
      </c>
      <c r="F8" s="40">
        <f>E8+4</f>
        <v>114</v>
      </c>
      <c r="G8" s="40">
        <f>F8+6</f>
        <v>120</v>
      </c>
      <c r="H8" s="148"/>
      <c r="I8" s="63"/>
      <c r="J8" s="63"/>
      <c r="K8" s="63" t="s">
        <v>170</v>
      </c>
      <c r="L8" s="63" t="s">
        <v>343</v>
      </c>
      <c r="M8" s="63"/>
      <c r="N8" s="6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32" customFormat="1" ht="24" customHeight="1">
      <c r="A9" s="39" t="s">
        <v>171</v>
      </c>
      <c r="B9" s="40">
        <f>C9-4</f>
        <v>96</v>
      </c>
      <c r="C9" s="40">
        <f>D9-4</f>
        <v>100</v>
      </c>
      <c r="D9" s="41">
        <v>104</v>
      </c>
      <c r="E9" s="40">
        <f>D9+4</f>
        <v>108</v>
      </c>
      <c r="F9" s="40">
        <f>E9+5</f>
        <v>113</v>
      </c>
      <c r="G9" s="40">
        <f>F9+6</f>
        <v>119</v>
      </c>
      <c r="H9" s="148"/>
      <c r="I9" s="63"/>
      <c r="J9" s="63"/>
      <c r="K9" s="63" t="s">
        <v>168</v>
      </c>
      <c r="L9" s="63" t="s">
        <v>344</v>
      </c>
      <c r="M9" s="63"/>
      <c r="N9" s="6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32" customFormat="1" ht="24" customHeight="1">
      <c r="A10" s="39" t="s">
        <v>172</v>
      </c>
      <c r="B10" s="40">
        <f>C10-1.2</f>
        <v>46.599999999999994</v>
      </c>
      <c r="C10" s="40">
        <f>D10-1.2</f>
        <v>47.8</v>
      </c>
      <c r="D10" s="41">
        <v>49</v>
      </c>
      <c r="E10" s="40">
        <f>D10+1.2</f>
        <v>50.2</v>
      </c>
      <c r="F10" s="40">
        <f>E10+1.2</f>
        <v>51.400000000000006</v>
      </c>
      <c r="G10" s="40">
        <f>F10+1.4</f>
        <v>52.800000000000004</v>
      </c>
      <c r="H10" s="148"/>
      <c r="I10" s="63"/>
      <c r="J10" s="63"/>
      <c r="K10" s="63" t="s">
        <v>168</v>
      </c>
      <c r="L10" s="63" t="s">
        <v>345</v>
      </c>
      <c r="M10" s="63"/>
      <c r="N10" s="6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32" customFormat="1" ht="24" customHeight="1">
      <c r="A11" s="39" t="s">
        <v>173</v>
      </c>
      <c r="B11" s="40">
        <f>C11-0.6</f>
        <v>60.199999999999996</v>
      </c>
      <c r="C11" s="40">
        <f>D11-1.2</f>
        <v>60.8</v>
      </c>
      <c r="D11" s="41">
        <v>62</v>
      </c>
      <c r="E11" s="40">
        <f>D11+1.2</f>
        <v>63.2</v>
      </c>
      <c r="F11" s="40">
        <f>E11+1.2</f>
        <v>64.400000000000006</v>
      </c>
      <c r="G11" s="40">
        <f>F11+0.6</f>
        <v>65</v>
      </c>
      <c r="H11" s="148"/>
      <c r="I11" s="63"/>
      <c r="J11" s="63"/>
      <c r="K11" s="63" t="s">
        <v>168</v>
      </c>
      <c r="L11" s="449" t="s">
        <v>341</v>
      </c>
      <c r="M11" s="63"/>
      <c r="N11" s="6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32" customFormat="1" ht="24" customHeight="1">
      <c r="A12" s="39" t="s">
        <v>175</v>
      </c>
      <c r="B12" s="42">
        <f>C12-0.7</f>
        <v>18.600000000000001</v>
      </c>
      <c r="C12" s="42">
        <f>D12-0.7</f>
        <v>19.3</v>
      </c>
      <c r="D12" s="41">
        <v>20</v>
      </c>
      <c r="E12" s="42">
        <f>D12+0.7</f>
        <v>20.7</v>
      </c>
      <c r="F12" s="42">
        <f>E12+0.7</f>
        <v>21.4</v>
      </c>
      <c r="G12" s="42">
        <f>F12+0.95</f>
        <v>22.349999999999998</v>
      </c>
      <c r="H12" s="148"/>
      <c r="I12" s="63"/>
      <c r="J12" s="63"/>
      <c r="K12" s="63" t="s">
        <v>176</v>
      </c>
      <c r="L12" s="63" t="s">
        <v>345</v>
      </c>
      <c r="M12" s="63"/>
      <c r="N12" s="6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32" customFormat="1" ht="24" customHeight="1">
      <c r="A13" s="39" t="s">
        <v>178</v>
      </c>
      <c r="B13" s="40">
        <f>C13-0.4</f>
        <v>9.6999999999999993</v>
      </c>
      <c r="C13" s="40">
        <f>D13-0.4</f>
        <v>10.1</v>
      </c>
      <c r="D13" s="41">
        <v>10.5</v>
      </c>
      <c r="E13" s="40">
        <f>D13+0.4</f>
        <v>10.9</v>
      </c>
      <c r="F13" s="40">
        <f>E13+0.4</f>
        <v>11.3</v>
      </c>
      <c r="G13" s="40">
        <f>F13+0.6</f>
        <v>11.9</v>
      </c>
      <c r="H13" s="148"/>
      <c r="I13" s="63"/>
      <c r="J13" s="63"/>
      <c r="K13" s="63" t="s">
        <v>168</v>
      </c>
      <c r="L13" s="63" t="s">
        <v>344</v>
      </c>
      <c r="M13" s="63"/>
      <c r="N13" s="6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32" customFormat="1" ht="24" customHeight="1">
      <c r="A14" s="39" t="s">
        <v>179</v>
      </c>
      <c r="B14" s="40">
        <f>C14-1</f>
        <v>43</v>
      </c>
      <c r="C14" s="40">
        <f>D14-1</f>
        <v>44</v>
      </c>
      <c r="D14" s="41">
        <v>45</v>
      </c>
      <c r="E14" s="40">
        <f>D14+1</f>
        <v>46</v>
      </c>
      <c r="F14" s="40">
        <f>E14+1</f>
        <v>47</v>
      </c>
      <c r="G14" s="40">
        <f>F14+1.5</f>
        <v>48.5</v>
      </c>
      <c r="H14" s="148"/>
      <c r="I14" s="63"/>
      <c r="J14" s="63"/>
      <c r="K14" s="63" t="s">
        <v>168</v>
      </c>
      <c r="L14" s="63" t="s">
        <v>344</v>
      </c>
      <c r="M14" s="63"/>
      <c r="N14" s="6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32" customFormat="1" ht="24" customHeight="1">
      <c r="A15" s="45"/>
      <c r="B15" s="45"/>
      <c r="C15" s="45"/>
      <c r="D15" s="45"/>
      <c r="E15" s="45"/>
      <c r="F15" s="45"/>
      <c r="G15" s="45"/>
      <c r="H15" s="148"/>
      <c r="I15" s="63"/>
      <c r="J15" s="63"/>
      <c r="K15" s="63"/>
      <c r="L15" s="63" t="s">
        <v>346</v>
      </c>
      <c r="M15" s="63"/>
      <c r="N15" s="6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32" customFormat="1" ht="24" customHeight="1" thickBot="1">
      <c r="A16" s="149"/>
      <c r="B16" s="150"/>
      <c r="C16" s="150"/>
      <c r="D16" s="150"/>
      <c r="E16" s="150"/>
      <c r="F16" s="150"/>
      <c r="G16" s="150"/>
      <c r="H16" s="151"/>
      <c r="I16" s="155"/>
      <c r="J16" s="155"/>
      <c r="K16" s="156"/>
      <c r="L16" s="155"/>
      <c r="M16" s="155"/>
      <c r="N16" s="15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32" customFormat="1" ht="24" customHeight="1">
      <c r="A17" s="53"/>
      <c r="B17" s="53"/>
      <c r="C17" s="53"/>
      <c r="D17" s="53"/>
      <c r="E17" s="53"/>
      <c r="F17" s="55"/>
      <c r="K17" s="142"/>
      <c r="M17" s="14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32" customFormat="1">
      <c r="A18" s="56" t="s">
        <v>183</v>
      </c>
      <c r="B18" s="56"/>
      <c r="C18" s="57"/>
      <c r="K18" s="142"/>
      <c r="M18" s="14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32" customFormat="1">
      <c r="C19" s="33"/>
      <c r="E19" s="69" t="s">
        <v>184</v>
      </c>
      <c r="F19" s="70">
        <v>45079</v>
      </c>
      <c r="I19" s="69" t="s">
        <v>185</v>
      </c>
      <c r="J19" s="69" t="s">
        <v>145</v>
      </c>
      <c r="K19" s="142"/>
      <c r="M19" s="157" t="s">
        <v>186</v>
      </c>
      <c r="N19" s="56" t="s">
        <v>148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63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3" sqref="A3:K8"/>
    </sheetView>
  </sheetViews>
  <sheetFormatPr defaultColWidth="10" defaultRowHeight="16.5" customHeight="1"/>
  <cols>
    <col min="1" max="1" width="10.875" style="71" customWidth="1"/>
    <col min="2" max="16384" width="10" style="71"/>
  </cols>
  <sheetData>
    <row r="1" spans="1:11" ht="22.5" customHeight="1">
      <c r="A1" s="316" t="s">
        <v>187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7.25" customHeight="1">
      <c r="A2" s="117" t="s">
        <v>53</v>
      </c>
      <c r="B2" s="229"/>
      <c r="C2" s="229"/>
      <c r="D2" s="230" t="s">
        <v>55</v>
      </c>
      <c r="E2" s="230"/>
      <c r="F2" s="229"/>
      <c r="G2" s="229"/>
      <c r="H2" s="118" t="s">
        <v>56</v>
      </c>
      <c r="I2" s="231"/>
      <c r="J2" s="231"/>
      <c r="K2" s="232"/>
    </row>
    <row r="3" spans="1:11" ht="16.5" customHeight="1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spans="1:11" ht="16.5" customHeight="1">
      <c r="A4" s="121" t="s">
        <v>61</v>
      </c>
      <c r="B4" s="239" t="s">
        <v>62</v>
      </c>
      <c r="C4" s="240"/>
      <c r="D4" s="241" t="s">
        <v>63</v>
      </c>
      <c r="E4" s="242"/>
      <c r="F4" s="243" t="s">
        <v>64</v>
      </c>
      <c r="G4" s="244"/>
      <c r="H4" s="241" t="s">
        <v>65</v>
      </c>
      <c r="I4" s="242"/>
      <c r="J4" s="77" t="s">
        <v>66</v>
      </c>
      <c r="K4" s="122" t="s">
        <v>67</v>
      </c>
    </row>
    <row r="5" spans="1:11" ht="16.5" customHeight="1">
      <c r="A5" s="123" t="s">
        <v>68</v>
      </c>
      <c r="B5" s="245" t="s">
        <v>69</v>
      </c>
      <c r="C5" s="240"/>
      <c r="D5" s="241" t="s">
        <v>70</v>
      </c>
      <c r="E5" s="242"/>
      <c r="F5" s="243">
        <v>45079</v>
      </c>
      <c r="G5" s="244"/>
      <c r="H5" s="241" t="s">
        <v>71</v>
      </c>
      <c r="I5" s="242"/>
      <c r="J5" s="77" t="s">
        <v>66</v>
      </c>
      <c r="K5" s="122" t="s">
        <v>67</v>
      </c>
    </row>
    <row r="6" spans="1:11" ht="16.5" customHeight="1">
      <c r="A6" s="121" t="s">
        <v>72</v>
      </c>
      <c r="B6" s="124" t="s">
        <v>73</v>
      </c>
      <c r="C6" s="122">
        <v>6</v>
      </c>
      <c r="D6" s="123" t="s">
        <v>74</v>
      </c>
      <c r="E6" s="125"/>
      <c r="F6" s="243" t="s">
        <v>75</v>
      </c>
      <c r="G6" s="244"/>
      <c r="H6" s="241" t="s">
        <v>76</v>
      </c>
      <c r="I6" s="242"/>
      <c r="J6" s="77" t="s">
        <v>66</v>
      </c>
      <c r="K6" s="122" t="s">
        <v>67</v>
      </c>
    </row>
    <row r="7" spans="1:11" ht="16.5" customHeight="1">
      <c r="A7" s="121" t="s">
        <v>77</v>
      </c>
      <c r="B7" s="246">
        <v>7599</v>
      </c>
      <c r="C7" s="247"/>
      <c r="D7" s="123" t="s">
        <v>78</v>
      </c>
      <c r="E7" s="126"/>
      <c r="F7" s="243" t="s">
        <v>79</v>
      </c>
      <c r="G7" s="244"/>
      <c r="H7" s="241" t="s">
        <v>80</v>
      </c>
      <c r="I7" s="242"/>
      <c r="J7" s="77" t="s">
        <v>66</v>
      </c>
      <c r="K7" s="122" t="s">
        <v>67</v>
      </c>
    </row>
    <row r="8" spans="1:11" ht="16.5" customHeight="1">
      <c r="A8" s="127" t="s">
        <v>81</v>
      </c>
      <c r="B8" s="248" t="s">
        <v>82</v>
      </c>
      <c r="C8" s="249"/>
      <c r="D8" s="250" t="s">
        <v>83</v>
      </c>
      <c r="E8" s="251"/>
      <c r="F8" s="252" t="s">
        <v>84</v>
      </c>
      <c r="G8" s="253"/>
      <c r="H8" s="250" t="s">
        <v>85</v>
      </c>
      <c r="I8" s="251"/>
      <c r="J8" s="82" t="s">
        <v>66</v>
      </c>
      <c r="K8" s="140" t="s">
        <v>67</v>
      </c>
    </row>
    <row r="9" spans="1:11" ht="16.5" customHeight="1">
      <c r="A9" s="317" t="s">
        <v>188</v>
      </c>
      <c r="B9" s="317"/>
      <c r="C9" s="317"/>
      <c r="D9" s="317"/>
      <c r="E9" s="317"/>
      <c r="F9" s="317"/>
      <c r="G9" s="317"/>
      <c r="H9" s="317"/>
      <c r="I9" s="317"/>
      <c r="J9" s="317"/>
      <c r="K9" s="317"/>
    </row>
    <row r="10" spans="1:11" ht="16.5" customHeight="1">
      <c r="A10" s="128" t="s">
        <v>88</v>
      </c>
      <c r="B10" s="129" t="s">
        <v>89</v>
      </c>
      <c r="C10" s="130" t="s">
        <v>90</v>
      </c>
      <c r="D10" s="131"/>
      <c r="E10" s="132" t="s">
        <v>93</v>
      </c>
      <c r="F10" s="129" t="s">
        <v>89</v>
      </c>
      <c r="G10" s="130" t="s">
        <v>90</v>
      </c>
      <c r="H10" s="129"/>
      <c r="I10" s="132" t="s">
        <v>91</v>
      </c>
      <c r="J10" s="129" t="s">
        <v>89</v>
      </c>
      <c r="K10" s="141" t="s">
        <v>90</v>
      </c>
    </row>
    <row r="11" spans="1:11" ht="16.5" customHeight="1">
      <c r="A11" s="123" t="s">
        <v>94</v>
      </c>
      <c r="B11" s="133" t="s">
        <v>89</v>
      </c>
      <c r="C11" s="77" t="s">
        <v>90</v>
      </c>
      <c r="D11" s="126"/>
      <c r="E11" s="125" t="s">
        <v>96</v>
      </c>
      <c r="F11" s="133" t="s">
        <v>89</v>
      </c>
      <c r="G11" s="77" t="s">
        <v>90</v>
      </c>
      <c r="H11" s="133"/>
      <c r="I11" s="125" t="s">
        <v>101</v>
      </c>
      <c r="J11" s="133" t="s">
        <v>89</v>
      </c>
      <c r="K11" s="122" t="s">
        <v>90</v>
      </c>
    </row>
    <row r="12" spans="1:11" ht="16.5" customHeight="1">
      <c r="A12" s="250" t="s">
        <v>130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60"/>
    </row>
    <row r="13" spans="1:11" ht="16.5" customHeight="1">
      <c r="A13" s="318" t="s">
        <v>189</v>
      </c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spans="1:11" ht="16.5" customHeight="1">
      <c r="A14" s="319"/>
      <c r="B14" s="320"/>
      <c r="C14" s="320"/>
      <c r="D14" s="320"/>
      <c r="E14" s="320"/>
      <c r="F14" s="320"/>
      <c r="G14" s="320"/>
      <c r="H14" s="320"/>
      <c r="I14" s="321"/>
      <c r="J14" s="321"/>
      <c r="K14" s="322"/>
    </row>
    <row r="15" spans="1:11" ht="16.5" customHeight="1">
      <c r="A15" s="323"/>
      <c r="B15" s="324"/>
      <c r="C15" s="324"/>
      <c r="D15" s="325"/>
      <c r="E15" s="326"/>
      <c r="F15" s="324"/>
      <c r="G15" s="324"/>
      <c r="H15" s="325"/>
      <c r="I15" s="327"/>
      <c r="J15" s="328"/>
      <c r="K15" s="329"/>
    </row>
    <row r="16" spans="1:11" ht="16.5" customHeight="1">
      <c r="A16" s="330"/>
      <c r="B16" s="331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1:11" ht="16.5" customHeight="1">
      <c r="A17" s="318" t="s">
        <v>190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18" spans="1:11" ht="16.5" customHeight="1">
      <c r="A18" s="319"/>
      <c r="B18" s="320"/>
      <c r="C18" s="320"/>
      <c r="D18" s="320"/>
      <c r="E18" s="320"/>
      <c r="F18" s="320"/>
      <c r="G18" s="320"/>
      <c r="H18" s="320"/>
      <c r="I18" s="321"/>
      <c r="J18" s="321"/>
      <c r="K18" s="322"/>
    </row>
    <row r="19" spans="1:11" ht="16.5" customHeight="1">
      <c r="A19" s="323"/>
      <c r="B19" s="324"/>
      <c r="C19" s="324"/>
      <c r="D19" s="325"/>
      <c r="E19" s="326"/>
      <c r="F19" s="324"/>
      <c r="G19" s="324"/>
      <c r="H19" s="325"/>
      <c r="I19" s="327"/>
      <c r="J19" s="328"/>
      <c r="K19" s="329"/>
    </row>
    <row r="20" spans="1:11" ht="16.5" customHeight="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spans="1:11" ht="16.5" customHeight="1">
      <c r="A21" s="333" t="s">
        <v>127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</row>
    <row r="22" spans="1:11" ht="16.5" customHeight="1">
      <c r="A22" s="334" t="s">
        <v>128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 ht="16.5" customHeight="1">
      <c r="A23" s="280" t="s">
        <v>129</v>
      </c>
      <c r="B23" s="281"/>
      <c r="C23" s="77" t="s">
        <v>66</v>
      </c>
      <c r="D23" s="77" t="s">
        <v>67</v>
      </c>
      <c r="E23" s="335"/>
      <c r="F23" s="335"/>
      <c r="G23" s="335"/>
      <c r="H23" s="335"/>
      <c r="I23" s="335"/>
      <c r="J23" s="335"/>
      <c r="K23" s="336"/>
    </row>
    <row r="24" spans="1:11" ht="16.5" customHeight="1">
      <c r="A24" s="241" t="s">
        <v>191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40"/>
    </row>
    <row r="25" spans="1:11" ht="16.5" customHeight="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6.5" customHeight="1">
      <c r="A26" s="317" t="s">
        <v>137</v>
      </c>
      <c r="B26" s="317"/>
      <c r="C26" s="317"/>
      <c r="D26" s="317"/>
      <c r="E26" s="317"/>
      <c r="F26" s="317"/>
      <c r="G26" s="317"/>
      <c r="H26" s="317"/>
      <c r="I26" s="317"/>
      <c r="J26" s="317"/>
      <c r="K26" s="317"/>
    </row>
    <row r="27" spans="1:11" ht="16.5" customHeight="1">
      <c r="A27" s="119" t="s">
        <v>138</v>
      </c>
      <c r="B27" s="130" t="s">
        <v>99</v>
      </c>
      <c r="C27" s="130" t="s">
        <v>100</v>
      </c>
      <c r="D27" s="130" t="s">
        <v>92</v>
      </c>
      <c r="E27" s="120" t="s">
        <v>139</v>
      </c>
      <c r="F27" s="130" t="s">
        <v>99</v>
      </c>
      <c r="G27" s="130" t="s">
        <v>100</v>
      </c>
      <c r="H27" s="130" t="s">
        <v>92</v>
      </c>
      <c r="I27" s="120" t="s">
        <v>140</v>
      </c>
      <c r="J27" s="130" t="s">
        <v>99</v>
      </c>
      <c r="K27" s="141" t="s">
        <v>100</v>
      </c>
    </row>
    <row r="28" spans="1:11" ht="16.5" customHeight="1">
      <c r="A28" s="134" t="s">
        <v>91</v>
      </c>
      <c r="B28" s="77" t="s">
        <v>99</v>
      </c>
      <c r="C28" s="77" t="s">
        <v>100</v>
      </c>
      <c r="D28" s="77" t="s">
        <v>92</v>
      </c>
      <c r="E28" s="135" t="s">
        <v>98</v>
      </c>
      <c r="F28" s="77" t="s">
        <v>99</v>
      </c>
      <c r="G28" s="77" t="s">
        <v>100</v>
      </c>
      <c r="H28" s="77" t="s">
        <v>92</v>
      </c>
      <c r="I28" s="135" t="s">
        <v>109</v>
      </c>
      <c r="J28" s="77" t="s">
        <v>99</v>
      </c>
      <c r="K28" s="122" t="s">
        <v>100</v>
      </c>
    </row>
    <row r="29" spans="1:11" ht="16.5" customHeight="1">
      <c r="A29" s="241" t="s">
        <v>102</v>
      </c>
      <c r="B29" s="281"/>
      <c r="C29" s="281"/>
      <c r="D29" s="281"/>
      <c r="E29" s="281"/>
      <c r="F29" s="281"/>
      <c r="G29" s="281"/>
      <c r="H29" s="281"/>
      <c r="I29" s="281"/>
      <c r="J29" s="281"/>
      <c r="K29" s="340"/>
    </row>
    <row r="30" spans="1:11" ht="16.5" customHeight="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290"/>
    </row>
    <row r="31" spans="1:11" ht="16.5" customHeight="1">
      <c r="A31" s="317" t="s">
        <v>192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</row>
    <row r="32" spans="1:11" ht="21" customHeight="1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21" customHeight="1">
      <c r="A33" s="286"/>
      <c r="B33" s="287"/>
      <c r="C33" s="287"/>
      <c r="D33" s="287"/>
      <c r="E33" s="287"/>
      <c r="F33" s="287"/>
      <c r="G33" s="287"/>
      <c r="H33" s="287"/>
      <c r="I33" s="287"/>
      <c r="J33" s="287"/>
      <c r="K33" s="247"/>
    </row>
    <row r="34" spans="1:11" ht="21" customHeight="1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247"/>
    </row>
    <row r="35" spans="1:11" ht="21" customHeight="1">
      <c r="A35" s="286"/>
      <c r="B35" s="287"/>
      <c r="C35" s="287"/>
      <c r="D35" s="287"/>
      <c r="E35" s="287"/>
      <c r="F35" s="287"/>
      <c r="G35" s="287"/>
      <c r="H35" s="287"/>
      <c r="I35" s="287"/>
      <c r="J35" s="287"/>
      <c r="K35" s="247"/>
    </row>
    <row r="36" spans="1:11" ht="21" customHeight="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247"/>
    </row>
    <row r="37" spans="1:11" ht="21" customHeight="1">
      <c r="A37" s="286"/>
      <c r="B37" s="287"/>
      <c r="C37" s="287"/>
      <c r="D37" s="287"/>
      <c r="E37" s="287"/>
      <c r="F37" s="287"/>
      <c r="G37" s="287"/>
      <c r="H37" s="287"/>
      <c r="I37" s="287"/>
      <c r="J37" s="287"/>
      <c r="K37" s="247"/>
    </row>
    <row r="38" spans="1:11" ht="21" customHeight="1">
      <c r="A38" s="286"/>
      <c r="B38" s="287"/>
      <c r="C38" s="287"/>
      <c r="D38" s="287"/>
      <c r="E38" s="287"/>
      <c r="F38" s="287"/>
      <c r="G38" s="287"/>
      <c r="H38" s="287"/>
      <c r="I38" s="287"/>
      <c r="J38" s="287"/>
      <c r="K38" s="247"/>
    </row>
    <row r="39" spans="1:11" ht="21" customHeight="1">
      <c r="A39" s="286"/>
      <c r="B39" s="287"/>
      <c r="C39" s="287"/>
      <c r="D39" s="287"/>
      <c r="E39" s="287"/>
      <c r="F39" s="287"/>
      <c r="G39" s="287"/>
      <c r="H39" s="287"/>
      <c r="I39" s="287"/>
      <c r="J39" s="287"/>
      <c r="K39" s="247"/>
    </row>
    <row r="40" spans="1:11" ht="21" customHeight="1">
      <c r="A40" s="286"/>
      <c r="B40" s="287"/>
      <c r="C40" s="287"/>
      <c r="D40" s="287"/>
      <c r="E40" s="287"/>
      <c r="F40" s="287"/>
      <c r="G40" s="287"/>
      <c r="H40" s="287"/>
      <c r="I40" s="287"/>
      <c r="J40" s="287"/>
      <c r="K40" s="247"/>
    </row>
    <row r="41" spans="1:11" ht="21" customHeight="1">
      <c r="A41" s="286"/>
      <c r="B41" s="287"/>
      <c r="C41" s="287"/>
      <c r="D41" s="287"/>
      <c r="E41" s="287"/>
      <c r="F41" s="287"/>
      <c r="G41" s="287"/>
      <c r="H41" s="287"/>
      <c r="I41" s="287"/>
      <c r="J41" s="287"/>
      <c r="K41" s="247"/>
    </row>
    <row r="42" spans="1:11" ht="21" customHeight="1">
      <c r="A42" s="286"/>
      <c r="B42" s="287"/>
      <c r="C42" s="287"/>
      <c r="D42" s="287"/>
      <c r="E42" s="287"/>
      <c r="F42" s="287"/>
      <c r="G42" s="287"/>
      <c r="H42" s="287"/>
      <c r="I42" s="287"/>
      <c r="J42" s="287"/>
      <c r="K42" s="247"/>
    </row>
    <row r="43" spans="1:11" ht="17.25" customHeight="1">
      <c r="A43" s="288" t="s">
        <v>136</v>
      </c>
      <c r="B43" s="289"/>
      <c r="C43" s="289"/>
      <c r="D43" s="289"/>
      <c r="E43" s="289"/>
      <c r="F43" s="289"/>
      <c r="G43" s="289"/>
      <c r="H43" s="289"/>
      <c r="I43" s="289"/>
      <c r="J43" s="289"/>
      <c r="K43" s="290"/>
    </row>
    <row r="44" spans="1:11" ht="16.5" customHeight="1">
      <c r="A44" s="317" t="s">
        <v>193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7"/>
    </row>
    <row r="45" spans="1:11" ht="18" customHeight="1">
      <c r="A45" s="344" t="s">
        <v>130</v>
      </c>
      <c r="B45" s="345"/>
      <c r="C45" s="345"/>
      <c r="D45" s="345"/>
      <c r="E45" s="345"/>
      <c r="F45" s="345"/>
      <c r="G45" s="345"/>
      <c r="H45" s="345"/>
      <c r="I45" s="345"/>
      <c r="J45" s="345"/>
      <c r="K45" s="346"/>
    </row>
    <row r="46" spans="1:11" ht="18" customHeight="1">
      <c r="A46" s="344"/>
      <c r="B46" s="345"/>
      <c r="C46" s="345"/>
      <c r="D46" s="345"/>
      <c r="E46" s="345"/>
      <c r="F46" s="345"/>
      <c r="G46" s="345"/>
      <c r="H46" s="345"/>
      <c r="I46" s="345"/>
      <c r="J46" s="345"/>
      <c r="K46" s="346"/>
    </row>
    <row r="47" spans="1:11" ht="18" customHeight="1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39"/>
    </row>
    <row r="48" spans="1:11" ht="21" customHeight="1">
      <c r="A48" s="136" t="s">
        <v>142</v>
      </c>
      <c r="B48" s="347" t="s">
        <v>143</v>
      </c>
      <c r="C48" s="347"/>
      <c r="D48" s="137" t="s">
        <v>144</v>
      </c>
      <c r="E48" s="138"/>
      <c r="F48" s="137" t="s">
        <v>146</v>
      </c>
      <c r="G48" s="139"/>
      <c r="H48" s="348" t="s">
        <v>147</v>
      </c>
      <c r="I48" s="348"/>
      <c r="J48" s="347"/>
      <c r="K48" s="349"/>
    </row>
    <row r="49" spans="1:11" ht="16.5" customHeight="1">
      <c r="A49" s="257" t="s">
        <v>149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spans="1:11" ht="16.5" customHeight="1">
      <c r="A50" s="350"/>
      <c r="B50" s="351"/>
      <c r="C50" s="351"/>
      <c r="D50" s="351"/>
      <c r="E50" s="351"/>
      <c r="F50" s="351"/>
      <c r="G50" s="351"/>
      <c r="H50" s="351"/>
      <c r="I50" s="351"/>
      <c r="J50" s="351"/>
      <c r="K50" s="352"/>
    </row>
    <row r="51" spans="1:11" ht="16.5" customHeight="1">
      <c r="A51" s="353"/>
      <c r="B51" s="354"/>
      <c r="C51" s="354"/>
      <c r="D51" s="354"/>
      <c r="E51" s="354"/>
      <c r="F51" s="354"/>
      <c r="G51" s="354"/>
      <c r="H51" s="354"/>
      <c r="I51" s="354"/>
      <c r="J51" s="354"/>
      <c r="K51" s="355"/>
    </row>
    <row r="52" spans="1:11" ht="21" customHeight="1">
      <c r="A52" s="136" t="s">
        <v>142</v>
      </c>
      <c r="B52" s="347" t="s">
        <v>143</v>
      </c>
      <c r="C52" s="347"/>
      <c r="D52" s="137" t="s">
        <v>144</v>
      </c>
      <c r="E52" s="137"/>
      <c r="F52" s="137" t="s">
        <v>146</v>
      </c>
      <c r="G52" s="137"/>
      <c r="H52" s="348" t="s">
        <v>147</v>
      </c>
      <c r="I52" s="348"/>
      <c r="J52" s="356"/>
      <c r="K52" s="357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5"/>
  <sheetViews>
    <sheetView workbookViewId="0">
      <selection activeCell="G15" sqref="G15:G16"/>
    </sheetView>
  </sheetViews>
  <sheetFormatPr defaultColWidth="9" defaultRowHeight="14.25"/>
  <cols>
    <col min="1" max="1" width="13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9" width="9.125" style="32" customWidth="1"/>
    <col min="10" max="14" width="9.75" style="32" customWidth="1"/>
    <col min="15" max="15" width="9.75" style="34" customWidth="1"/>
    <col min="16" max="253" width="9" style="32"/>
    <col min="254" max="16384" width="9" style="2"/>
  </cols>
  <sheetData>
    <row r="1" spans="1:256" s="32" customFormat="1" ht="29.1" customHeight="1">
      <c r="A1" s="302" t="s">
        <v>152</v>
      </c>
      <c r="B1" s="303"/>
      <c r="C1" s="304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5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2" customFormat="1" ht="20.100000000000001" customHeight="1">
      <c r="A2" s="35" t="s">
        <v>61</v>
      </c>
      <c r="B2" s="358" t="s">
        <v>62</v>
      </c>
      <c r="C2" s="359"/>
      <c r="D2" s="36" t="s">
        <v>68</v>
      </c>
      <c r="E2" s="360" t="s">
        <v>69</v>
      </c>
      <c r="F2" s="361"/>
      <c r="G2" s="361"/>
      <c r="H2" s="366"/>
      <c r="I2" s="59" t="s">
        <v>56</v>
      </c>
      <c r="J2" s="362" t="s">
        <v>57</v>
      </c>
      <c r="K2" s="362"/>
      <c r="L2" s="362"/>
      <c r="M2" s="362"/>
      <c r="N2" s="363"/>
      <c r="O2" s="6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2" customFormat="1">
      <c r="A3" s="365" t="s">
        <v>153</v>
      </c>
      <c r="B3" s="311" t="s">
        <v>154</v>
      </c>
      <c r="C3" s="312"/>
      <c r="D3" s="311"/>
      <c r="E3" s="311"/>
      <c r="F3" s="311"/>
      <c r="G3" s="311"/>
      <c r="H3" s="367"/>
      <c r="I3" s="311" t="s">
        <v>155</v>
      </c>
      <c r="J3" s="311"/>
      <c r="K3" s="311"/>
      <c r="L3" s="311"/>
      <c r="M3" s="311"/>
      <c r="N3" s="364"/>
      <c r="O3" s="6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2" customFormat="1" ht="16.5">
      <c r="A4" s="365"/>
      <c r="B4" s="37" t="s">
        <v>114</v>
      </c>
      <c r="C4" s="37" t="s">
        <v>115</v>
      </c>
      <c r="D4" s="38" t="s">
        <v>116</v>
      </c>
      <c r="E4" s="37" t="s">
        <v>117</v>
      </c>
      <c r="F4" s="37" t="s">
        <v>118</v>
      </c>
      <c r="G4" s="37" t="s">
        <v>119</v>
      </c>
      <c r="H4" s="367"/>
      <c r="I4" s="108" t="s">
        <v>194</v>
      </c>
      <c r="J4" s="109" t="s">
        <v>114</v>
      </c>
      <c r="K4" s="109" t="s">
        <v>115</v>
      </c>
      <c r="L4" s="109" t="s">
        <v>116</v>
      </c>
      <c r="M4" s="109" t="s">
        <v>117</v>
      </c>
      <c r="N4" s="109" t="s">
        <v>118</v>
      </c>
      <c r="O4" s="110" t="s">
        <v>119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2" customFormat="1" ht="20.100000000000001" customHeight="1">
      <c r="A5" s="365"/>
      <c r="B5" s="37" t="s">
        <v>156</v>
      </c>
      <c r="C5" s="37" t="s">
        <v>157</v>
      </c>
      <c r="D5" s="38" t="s">
        <v>158</v>
      </c>
      <c r="E5" s="37" t="s">
        <v>159</v>
      </c>
      <c r="F5" s="37" t="s">
        <v>160</v>
      </c>
      <c r="G5" s="37" t="s">
        <v>161</v>
      </c>
      <c r="H5" s="368"/>
      <c r="I5" s="111"/>
      <c r="J5" s="112"/>
      <c r="K5" s="113"/>
      <c r="L5" s="113"/>
      <c r="M5" s="113"/>
      <c r="N5" s="113"/>
      <c r="O5" s="114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2" customFormat="1" ht="20.100000000000001" customHeight="1">
      <c r="A6" s="39" t="s">
        <v>164</v>
      </c>
      <c r="B6" s="40">
        <f>C6-1</f>
        <v>66</v>
      </c>
      <c r="C6" s="40">
        <f>D6-2</f>
        <v>67</v>
      </c>
      <c r="D6" s="41">
        <v>69</v>
      </c>
      <c r="E6" s="40">
        <f>D6+2</f>
        <v>71</v>
      </c>
      <c r="F6" s="40">
        <f>E6+2</f>
        <v>73</v>
      </c>
      <c r="G6" s="40">
        <f>F6+1</f>
        <v>74</v>
      </c>
      <c r="H6" s="368"/>
      <c r="I6" s="62"/>
      <c r="J6" s="62"/>
      <c r="K6" s="115"/>
      <c r="L6" s="62"/>
      <c r="M6" s="62"/>
      <c r="N6" s="62"/>
      <c r="O6" s="11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2" customFormat="1" ht="20.100000000000001" customHeight="1">
      <c r="A7" s="39" t="s">
        <v>167</v>
      </c>
      <c r="B7" s="40">
        <f>C7</f>
        <v>18.5</v>
      </c>
      <c r="C7" s="40">
        <f>D7-1.5</f>
        <v>18.5</v>
      </c>
      <c r="D7" s="41">
        <v>20</v>
      </c>
      <c r="E7" s="40">
        <f>D7</f>
        <v>20</v>
      </c>
      <c r="F7" s="40">
        <f>E7+2</f>
        <v>22</v>
      </c>
      <c r="G7" s="40">
        <f>F7</f>
        <v>22</v>
      </c>
      <c r="H7" s="368"/>
      <c r="I7" s="63"/>
      <c r="J7" s="63"/>
      <c r="K7" s="63"/>
      <c r="L7" s="63"/>
      <c r="M7" s="63"/>
      <c r="N7" s="63"/>
      <c r="O7" s="64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2" customFormat="1" ht="20.100000000000001" customHeight="1">
      <c r="A8" s="39" t="s">
        <v>169</v>
      </c>
      <c r="B8" s="40">
        <f>C8-4</f>
        <v>98</v>
      </c>
      <c r="C8" s="40">
        <f>D8-4</f>
        <v>102</v>
      </c>
      <c r="D8" s="41">
        <v>106</v>
      </c>
      <c r="E8" s="40">
        <f>D8+4</f>
        <v>110</v>
      </c>
      <c r="F8" s="40">
        <f>E8+4</f>
        <v>114</v>
      </c>
      <c r="G8" s="40">
        <f>F8+6</f>
        <v>120</v>
      </c>
      <c r="H8" s="368"/>
      <c r="I8" s="63"/>
      <c r="J8" s="63"/>
      <c r="K8" s="63"/>
      <c r="L8" s="63"/>
      <c r="M8" s="63"/>
      <c r="N8" s="63"/>
      <c r="O8" s="6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2" customFormat="1" ht="20.100000000000001" customHeight="1">
      <c r="A9" s="39" t="s">
        <v>171</v>
      </c>
      <c r="B9" s="40">
        <f>C9-4</f>
        <v>96</v>
      </c>
      <c r="C9" s="40">
        <f>D9-4</f>
        <v>100</v>
      </c>
      <c r="D9" s="41">
        <v>104</v>
      </c>
      <c r="E9" s="40">
        <f>D9+4</f>
        <v>108</v>
      </c>
      <c r="F9" s="40">
        <f>E9+5</f>
        <v>113</v>
      </c>
      <c r="G9" s="40">
        <f>F9+6</f>
        <v>119</v>
      </c>
      <c r="H9" s="368"/>
      <c r="I9" s="63"/>
      <c r="J9" s="63"/>
      <c r="K9" s="63"/>
      <c r="L9" s="63"/>
      <c r="M9" s="63"/>
      <c r="N9" s="63"/>
      <c r="O9" s="6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2" customFormat="1" ht="20.100000000000001" customHeight="1">
      <c r="A10" s="39" t="s">
        <v>172</v>
      </c>
      <c r="B10" s="40">
        <f>C10-1.2</f>
        <v>46.599999999999994</v>
      </c>
      <c r="C10" s="40">
        <f>D10-1.2</f>
        <v>47.8</v>
      </c>
      <c r="D10" s="41">
        <v>49</v>
      </c>
      <c r="E10" s="40">
        <f>D10+1.2</f>
        <v>50.2</v>
      </c>
      <c r="F10" s="40">
        <f>E10+1.2</f>
        <v>51.400000000000006</v>
      </c>
      <c r="G10" s="40">
        <f>F10+1.4</f>
        <v>52.800000000000004</v>
      </c>
      <c r="H10" s="368"/>
      <c r="I10" s="63"/>
      <c r="J10" s="63"/>
      <c r="K10" s="63"/>
      <c r="L10" s="63"/>
      <c r="M10" s="63"/>
      <c r="N10" s="63"/>
      <c r="O10" s="6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2" customFormat="1" ht="20.100000000000001" customHeight="1">
      <c r="A11" s="39" t="s">
        <v>173</v>
      </c>
      <c r="B11" s="40">
        <f>C11-0.6</f>
        <v>60.199999999999996</v>
      </c>
      <c r="C11" s="40">
        <f>D11-1.2</f>
        <v>60.8</v>
      </c>
      <c r="D11" s="41">
        <v>62</v>
      </c>
      <c r="E11" s="40">
        <f>D11+1.2</f>
        <v>63.2</v>
      </c>
      <c r="F11" s="40">
        <f>E11+1.2</f>
        <v>64.400000000000006</v>
      </c>
      <c r="G11" s="40">
        <f>F11+0.6</f>
        <v>65</v>
      </c>
      <c r="H11" s="368"/>
      <c r="I11" s="63"/>
      <c r="J11" s="63"/>
      <c r="K11" s="63"/>
      <c r="L11" s="63"/>
      <c r="M11" s="63"/>
      <c r="N11" s="63"/>
      <c r="O11" s="6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2" customFormat="1" ht="20.100000000000001" customHeight="1">
      <c r="A12" s="39" t="s">
        <v>174</v>
      </c>
      <c r="B12" s="40">
        <f>C12-1.2</f>
        <v>83.5</v>
      </c>
      <c r="C12" s="40">
        <f>D12-1.8</f>
        <v>84.7</v>
      </c>
      <c r="D12" s="41">
        <v>86.5</v>
      </c>
      <c r="E12" s="40">
        <f>D12+1.8</f>
        <v>88.3</v>
      </c>
      <c r="F12" s="40">
        <f>E12+1.8</f>
        <v>90.1</v>
      </c>
      <c r="G12" s="40">
        <f>F12+1.3</f>
        <v>91.399999999999991</v>
      </c>
      <c r="H12" s="368"/>
      <c r="I12" s="63"/>
      <c r="J12" s="63"/>
      <c r="K12" s="63"/>
      <c r="L12" s="63"/>
      <c r="M12" s="63"/>
      <c r="N12" s="63"/>
      <c r="O12" s="6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2" customFormat="1" ht="20.100000000000001" customHeight="1">
      <c r="A13" s="39" t="s">
        <v>175</v>
      </c>
      <c r="B13" s="42">
        <f>C13-0.7</f>
        <v>18.600000000000001</v>
      </c>
      <c r="C13" s="42">
        <f>D13-0.7</f>
        <v>19.3</v>
      </c>
      <c r="D13" s="41">
        <v>20</v>
      </c>
      <c r="E13" s="42">
        <f>D13+0.7</f>
        <v>20.7</v>
      </c>
      <c r="F13" s="42">
        <f>E13+0.7</f>
        <v>21.4</v>
      </c>
      <c r="G13" s="42">
        <f>F13+0.95</f>
        <v>22.349999999999998</v>
      </c>
      <c r="H13" s="368"/>
      <c r="I13" s="63"/>
      <c r="J13" s="63"/>
      <c r="K13" s="63"/>
      <c r="L13" s="63"/>
      <c r="M13" s="63"/>
      <c r="N13" s="63"/>
      <c r="O13" s="6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2" customFormat="1" ht="20.100000000000001" customHeight="1">
      <c r="A14" s="39" t="s">
        <v>177</v>
      </c>
      <c r="B14" s="40">
        <f>C14-0.6</f>
        <v>14.8</v>
      </c>
      <c r="C14" s="40">
        <f>D14-0.6</f>
        <v>15.4</v>
      </c>
      <c r="D14" s="41">
        <v>16</v>
      </c>
      <c r="E14" s="40">
        <f>D14+0.6</f>
        <v>16.600000000000001</v>
      </c>
      <c r="F14" s="40">
        <f>E14+0.6</f>
        <v>17.200000000000003</v>
      </c>
      <c r="G14" s="40">
        <f>F14+0.95</f>
        <v>18.150000000000002</v>
      </c>
      <c r="H14" s="368"/>
      <c r="I14" s="63"/>
      <c r="J14" s="63"/>
      <c r="K14" s="63"/>
      <c r="L14" s="63"/>
      <c r="M14" s="63"/>
      <c r="N14" s="63"/>
      <c r="O14" s="6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2" customFormat="1" ht="20.100000000000001" customHeight="1">
      <c r="A15" s="39" t="s">
        <v>178</v>
      </c>
      <c r="B15" s="40">
        <f>C15-0.4</f>
        <v>9.6999999999999993</v>
      </c>
      <c r="C15" s="40">
        <f>D15-0.4</f>
        <v>10.1</v>
      </c>
      <c r="D15" s="41">
        <v>10.5</v>
      </c>
      <c r="E15" s="40">
        <f>D15+0.4</f>
        <v>10.9</v>
      </c>
      <c r="F15" s="40">
        <f>E15+0.4</f>
        <v>11.3</v>
      </c>
      <c r="G15" s="40">
        <f>F15+0.6</f>
        <v>11.9</v>
      </c>
      <c r="H15" s="368"/>
      <c r="I15" s="63"/>
      <c r="J15" s="63"/>
      <c r="K15" s="63"/>
      <c r="L15" s="63"/>
      <c r="M15" s="63"/>
      <c r="N15" s="63"/>
      <c r="O15" s="6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2" customFormat="1" ht="20.100000000000001" customHeight="1">
      <c r="A16" s="39" t="s">
        <v>179</v>
      </c>
      <c r="B16" s="40">
        <f>C16-1</f>
        <v>43</v>
      </c>
      <c r="C16" s="40">
        <f>D16-1</f>
        <v>44</v>
      </c>
      <c r="D16" s="41">
        <v>45</v>
      </c>
      <c r="E16" s="40">
        <f>D16+1</f>
        <v>46</v>
      </c>
      <c r="F16" s="40">
        <f>E16+1</f>
        <v>47</v>
      </c>
      <c r="G16" s="40">
        <f>F16+1.5</f>
        <v>48.5</v>
      </c>
      <c r="H16" s="368"/>
      <c r="I16" s="63"/>
      <c r="J16" s="63"/>
      <c r="K16" s="63"/>
      <c r="L16" s="63"/>
      <c r="M16" s="63"/>
      <c r="N16" s="63"/>
      <c r="O16" s="6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2" customFormat="1" ht="20.100000000000001" customHeight="1">
      <c r="A17" s="39" t="s">
        <v>180</v>
      </c>
      <c r="B17" s="40">
        <f>C17-1</f>
        <v>46</v>
      </c>
      <c r="C17" s="40">
        <f>D17-1</f>
        <v>47</v>
      </c>
      <c r="D17" s="41">
        <v>48</v>
      </c>
      <c r="E17" s="40">
        <f>D17+1</f>
        <v>49</v>
      </c>
      <c r="F17" s="40">
        <f>E17+1</f>
        <v>50</v>
      </c>
      <c r="G17" s="40">
        <f>F17+1.5</f>
        <v>51.5</v>
      </c>
      <c r="H17" s="368"/>
      <c r="I17" s="63"/>
      <c r="J17" s="63"/>
      <c r="K17" s="63"/>
      <c r="L17" s="63"/>
      <c r="M17" s="63"/>
      <c r="N17" s="63"/>
      <c r="O17" s="64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2" customFormat="1" ht="20.100000000000001" customHeight="1">
      <c r="A18" s="39" t="s">
        <v>181</v>
      </c>
      <c r="B18" s="40">
        <f>C18</f>
        <v>5</v>
      </c>
      <c r="C18" s="40">
        <f>D18</f>
        <v>5</v>
      </c>
      <c r="D18" s="41">
        <v>5</v>
      </c>
      <c r="E18" s="40">
        <f t="shared" ref="E18:G18" si="0">D18</f>
        <v>5</v>
      </c>
      <c r="F18" s="40">
        <f t="shared" si="0"/>
        <v>5</v>
      </c>
      <c r="G18" s="40">
        <f t="shared" si="0"/>
        <v>5</v>
      </c>
      <c r="H18" s="368"/>
      <c r="I18" s="63"/>
      <c r="J18" s="63"/>
      <c r="K18" s="63"/>
      <c r="L18" s="63"/>
      <c r="M18" s="63"/>
      <c r="N18" s="63"/>
      <c r="O18" s="6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2" customFormat="1" ht="20.100000000000001" customHeight="1">
      <c r="A19" s="39" t="s">
        <v>182</v>
      </c>
      <c r="B19" s="40">
        <f>C19</f>
        <v>4.8</v>
      </c>
      <c r="C19" s="40">
        <f>D19</f>
        <v>4.8</v>
      </c>
      <c r="D19" s="41">
        <v>4.8</v>
      </c>
      <c r="E19" s="40">
        <f t="shared" ref="E19:G19" si="1">D19</f>
        <v>4.8</v>
      </c>
      <c r="F19" s="40">
        <f t="shared" si="1"/>
        <v>4.8</v>
      </c>
      <c r="G19" s="40">
        <f t="shared" si="1"/>
        <v>4.8</v>
      </c>
      <c r="H19" s="368"/>
      <c r="I19" s="63"/>
      <c r="J19" s="63"/>
      <c r="K19" s="63"/>
      <c r="L19" s="63"/>
      <c r="M19" s="63"/>
      <c r="N19" s="63"/>
      <c r="O19" s="6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2" customFormat="1" ht="20.100000000000001" customHeight="1">
      <c r="A20" s="105"/>
      <c r="B20" s="106"/>
      <c r="C20" s="106"/>
      <c r="D20" s="107"/>
      <c r="E20" s="106"/>
      <c r="F20" s="106"/>
      <c r="G20" s="106"/>
      <c r="H20" s="368"/>
      <c r="I20" s="63"/>
      <c r="J20" s="63"/>
      <c r="K20" s="63"/>
      <c r="L20" s="63"/>
      <c r="M20" s="63"/>
      <c r="N20" s="63"/>
      <c r="O20" s="6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2" customFormat="1" ht="20.100000000000001" customHeight="1">
      <c r="A21" s="48"/>
      <c r="B21" s="49"/>
      <c r="C21" s="49"/>
      <c r="D21" s="49"/>
      <c r="E21" s="49"/>
      <c r="F21" s="49"/>
      <c r="G21" s="49"/>
      <c r="H21" s="368"/>
      <c r="I21" s="63"/>
      <c r="J21" s="63"/>
      <c r="K21" s="63"/>
      <c r="L21" s="63"/>
      <c r="M21" s="63"/>
      <c r="N21" s="63"/>
      <c r="O21" s="6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2" customFormat="1" ht="20.100000000000001" customHeight="1">
      <c r="A22" s="50"/>
      <c r="B22" s="51"/>
      <c r="C22" s="51"/>
      <c r="D22" s="52"/>
      <c r="E22" s="51"/>
      <c r="F22" s="51"/>
      <c r="G22" s="51"/>
      <c r="H22" s="369"/>
      <c r="I22" s="66"/>
      <c r="J22" s="66"/>
      <c r="K22" s="67"/>
      <c r="L22" s="66"/>
      <c r="M22" s="66"/>
      <c r="N22" s="67"/>
      <c r="O22" s="68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32" customFormat="1" ht="16.5">
      <c r="A23" s="53"/>
      <c r="B23" s="53"/>
      <c r="C23" s="53"/>
      <c r="D23" s="54"/>
      <c r="E23" s="53"/>
      <c r="F23" s="53"/>
      <c r="G23" s="55"/>
      <c r="O23" s="58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32" customFormat="1">
      <c r="A24" s="56" t="s">
        <v>183</v>
      </c>
      <c r="B24" s="56"/>
      <c r="C24" s="57"/>
      <c r="O24" s="58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s="32" customFormat="1">
      <c r="C25" s="33"/>
      <c r="I25" s="69" t="s">
        <v>184</v>
      </c>
      <c r="J25" s="70"/>
      <c r="K25" s="69" t="s">
        <v>185</v>
      </c>
      <c r="L25" s="69"/>
      <c r="M25" s="69" t="s">
        <v>186</v>
      </c>
      <c r="O25" s="58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6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N11" sqref="N11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12.7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2.125" style="71" customWidth="1"/>
    <col min="12" max="16384" width="10.125" style="71"/>
  </cols>
  <sheetData>
    <row r="1" spans="1:11" ht="22.5">
      <c r="A1" s="316" t="s">
        <v>195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8" customHeight="1">
      <c r="A2" s="72" t="s">
        <v>53</v>
      </c>
      <c r="B2" s="370" t="s">
        <v>54</v>
      </c>
      <c r="C2" s="370"/>
      <c r="D2" s="73" t="s">
        <v>61</v>
      </c>
      <c r="E2" s="74" t="s">
        <v>62</v>
      </c>
      <c r="F2" s="75" t="s">
        <v>196</v>
      </c>
      <c r="G2" s="371" t="s">
        <v>69</v>
      </c>
      <c r="H2" s="372"/>
      <c r="I2" s="93" t="s">
        <v>56</v>
      </c>
      <c r="J2" s="372" t="s">
        <v>57</v>
      </c>
      <c r="K2" s="373"/>
    </row>
    <row r="3" spans="1:11" ht="18" customHeight="1">
      <c r="A3" s="76" t="s">
        <v>77</v>
      </c>
      <c r="B3" s="239">
        <v>1100</v>
      </c>
      <c r="C3" s="239"/>
      <c r="D3" s="78" t="s">
        <v>197</v>
      </c>
      <c r="E3" s="374" t="s">
        <v>64</v>
      </c>
      <c r="F3" s="375"/>
      <c r="G3" s="375"/>
      <c r="H3" s="335" t="s">
        <v>198</v>
      </c>
      <c r="I3" s="335"/>
      <c r="J3" s="335"/>
      <c r="K3" s="336"/>
    </row>
    <row r="4" spans="1:11" ht="18" customHeight="1">
      <c r="A4" s="79" t="s">
        <v>72</v>
      </c>
      <c r="B4" s="77">
        <v>4</v>
      </c>
      <c r="C4" s="77">
        <v>6</v>
      </c>
      <c r="D4" s="80" t="s">
        <v>199</v>
      </c>
      <c r="E4" s="375" t="s">
        <v>200</v>
      </c>
      <c r="F4" s="375"/>
      <c r="G4" s="375"/>
      <c r="H4" s="281" t="s">
        <v>201</v>
      </c>
      <c r="I4" s="281"/>
      <c r="J4" s="91" t="s">
        <v>66</v>
      </c>
      <c r="K4" s="100" t="s">
        <v>67</v>
      </c>
    </row>
    <row r="5" spans="1:11" ht="18" customHeight="1">
      <c r="A5" s="79" t="s">
        <v>202</v>
      </c>
      <c r="B5" s="239">
        <v>2</v>
      </c>
      <c r="C5" s="239"/>
      <c r="D5" s="78" t="s">
        <v>203</v>
      </c>
      <c r="E5" s="78"/>
      <c r="F5" s="78"/>
      <c r="G5" s="78"/>
      <c r="H5" s="281" t="s">
        <v>204</v>
      </c>
      <c r="I5" s="281"/>
      <c r="J5" s="91" t="s">
        <v>66</v>
      </c>
      <c r="K5" s="100" t="s">
        <v>67</v>
      </c>
    </row>
    <row r="6" spans="1:11" ht="18" customHeight="1">
      <c r="A6" s="81" t="s">
        <v>205</v>
      </c>
      <c r="B6" s="331">
        <v>48</v>
      </c>
      <c r="C6" s="331"/>
      <c r="D6" s="83" t="s">
        <v>206</v>
      </c>
      <c r="E6" s="84"/>
      <c r="F6" s="85"/>
      <c r="G6" s="83"/>
      <c r="H6" s="376" t="s">
        <v>207</v>
      </c>
      <c r="I6" s="376"/>
      <c r="J6" s="85" t="s">
        <v>66</v>
      </c>
      <c r="K6" s="101" t="s">
        <v>67</v>
      </c>
    </row>
    <row r="7" spans="1:11" ht="18" customHeight="1">
      <c r="A7" s="86"/>
      <c r="B7" s="87"/>
      <c r="C7" s="87"/>
      <c r="D7" s="86"/>
      <c r="E7" s="87"/>
      <c r="F7" s="88"/>
      <c r="G7" s="86"/>
      <c r="H7" s="88"/>
      <c r="I7" s="87"/>
      <c r="J7" s="87"/>
      <c r="K7" s="87"/>
    </row>
    <row r="8" spans="1:11" ht="18" customHeight="1">
      <c r="A8" s="89" t="s">
        <v>208</v>
      </c>
      <c r="B8" s="90" t="s">
        <v>209</v>
      </c>
      <c r="C8" s="90" t="s">
        <v>210</v>
      </c>
      <c r="D8" s="90" t="s">
        <v>211</v>
      </c>
      <c r="E8" s="90" t="s">
        <v>212</v>
      </c>
      <c r="F8" s="90" t="s">
        <v>213</v>
      </c>
      <c r="G8" s="377" t="s">
        <v>214</v>
      </c>
      <c r="H8" s="378"/>
      <c r="I8" s="378"/>
      <c r="J8" s="378"/>
      <c r="K8" s="379"/>
    </row>
    <row r="9" spans="1:11" ht="18" customHeight="1">
      <c r="A9" s="280" t="s">
        <v>215</v>
      </c>
      <c r="B9" s="281"/>
      <c r="C9" s="91" t="s">
        <v>66</v>
      </c>
      <c r="D9" s="91" t="s">
        <v>67</v>
      </c>
      <c r="E9" s="78" t="s">
        <v>216</v>
      </c>
      <c r="F9" s="92" t="s">
        <v>150</v>
      </c>
      <c r="G9" s="380"/>
      <c r="H9" s="381"/>
      <c r="I9" s="381"/>
      <c r="J9" s="381"/>
      <c r="K9" s="382"/>
    </row>
    <row r="10" spans="1:11" ht="18" customHeight="1">
      <c r="A10" s="280" t="s">
        <v>217</v>
      </c>
      <c r="B10" s="281"/>
      <c r="C10" s="91" t="s">
        <v>66</v>
      </c>
      <c r="D10" s="91" t="s">
        <v>67</v>
      </c>
      <c r="E10" s="78" t="s">
        <v>218</v>
      </c>
      <c r="F10" s="92" t="s">
        <v>219</v>
      </c>
      <c r="G10" s="380" t="s">
        <v>220</v>
      </c>
      <c r="H10" s="381"/>
      <c r="I10" s="381"/>
      <c r="J10" s="381"/>
      <c r="K10" s="382"/>
    </row>
    <row r="11" spans="1:11" ht="18" customHeight="1">
      <c r="A11" s="344" t="s">
        <v>188</v>
      </c>
      <c r="B11" s="345"/>
      <c r="C11" s="345"/>
      <c r="D11" s="345"/>
      <c r="E11" s="345"/>
      <c r="F11" s="345"/>
      <c r="G11" s="345"/>
      <c r="H11" s="345"/>
      <c r="I11" s="345"/>
      <c r="J11" s="345"/>
      <c r="K11" s="346"/>
    </row>
    <row r="12" spans="1:11" ht="18" customHeight="1">
      <c r="A12" s="76" t="s">
        <v>93</v>
      </c>
      <c r="B12" s="91" t="s">
        <v>89</v>
      </c>
      <c r="C12" s="91" t="s">
        <v>90</v>
      </c>
      <c r="D12" s="92"/>
      <c r="E12" s="78" t="s">
        <v>91</v>
      </c>
      <c r="F12" s="91" t="s">
        <v>89</v>
      </c>
      <c r="G12" s="91" t="s">
        <v>90</v>
      </c>
      <c r="H12" s="91"/>
      <c r="I12" s="78" t="s">
        <v>221</v>
      </c>
      <c r="J12" s="91" t="s">
        <v>89</v>
      </c>
      <c r="K12" s="100" t="s">
        <v>90</v>
      </c>
    </row>
    <row r="13" spans="1:11" ht="18" customHeight="1">
      <c r="A13" s="76" t="s">
        <v>96</v>
      </c>
      <c r="B13" s="91" t="s">
        <v>89</v>
      </c>
      <c r="C13" s="91" t="s">
        <v>90</v>
      </c>
      <c r="D13" s="92"/>
      <c r="E13" s="78" t="s">
        <v>101</v>
      </c>
      <c r="F13" s="91" t="s">
        <v>89</v>
      </c>
      <c r="G13" s="91" t="s">
        <v>90</v>
      </c>
      <c r="H13" s="91"/>
      <c r="I13" s="78" t="s">
        <v>222</v>
      </c>
      <c r="J13" s="91" t="s">
        <v>89</v>
      </c>
      <c r="K13" s="100" t="s">
        <v>90</v>
      </c>
    </row>
    <row r="14" spans="1:11" ht="18" customHeight="1">
      <c r="A14" s="81" t="s">
        <v>223</v>
      </c>
      <c r="B14" s="85" t="s">
        <v>89</v>
      </c>
      <c r="C14" s="85" t="s">
        <v>90</v>
      </c>
      <c r="D14" s="84"/>
      <c r="E14" s="83" t="s">
        <v>224</v>
      </c>
      <c r="F14" s="85" t="s">
        <v>89</v>
      </c>
      <c r="G14" s="85" t="s">
        <v>90</v>
      </c>
      <c r="H14" s="85"/>
      <c r="I14" s="83" t="s">
        <v>225</v>
      </c>
      <c r="J14" s="85" t="s">
        <v>89</v>
      </c>
      <c r="K14" s="101" t="s">
        <v>90</v>
      </c>
    </row>
    <row r="15" spans="1:11" ht="18" customHeight="1">
      <c r="A15" s="86"/>
      <c r="B15" s="88"/>
      <c r="C15" s="88"/>
      <c r="D15" s="87"/>
      <c r="E15" s="86"/>
      <c r="F15" s="88"/>
      <c r="G15" s="88"/>
      <c r="H15" s="88"/>
      <c r="I15" s="86"/>
      <c r="J15" s="88"/>
      <c r="K15" s="88"/>
    </row>
    <row r="16" spans="1:11" ht="18" customHeight="1">
      <c r="A16" s="334" t="s">
        <v>226</v>
      </c>
      <c r="B16" s="321"/>
      <c r="C16" s="321"/>
      <c r="D16" s="321"/>
      <c r="E16" s="321"/>
      <c r="F16" s="321"/>
      <c r="G16" s="321"/>
      <c r="H16" s="321"/>
      <c r="I16" s="321"/>
      <c r="J16" s="321"/>
      <c r="K16" s="322"/>
    </row>
    <row r="17" spans="1:11" ht="18" customHeight="1">
      <c r="A17" s="280" t="s">
        <v>227</v>
      </c>
      <c r="B17" s="281"/>
      <c r="C17" s="281"/>
      <c r="D17" s="281"/>
      <c r="E17" s="281"/>
      <c r="F17" s="281"/>
      <c r="G17" s="281"/>
      <c r="H17" s="281"/>
      <c r="I17" s="281"/>
      <c r="J17" s="281"/>
      <c r="K17" s="340"/>
    </row>
    <row r="18" spans="1:11" ht="18" customHeight="1">
      <c r="A18" s="280" t="s">
        <v>228</v>
      </c>
      <c r="B18" s="281"/>
      <c r="C18" s="281"/>
      <c r="D18" s="281"/>
      <c r="E18" s="281"/>
      <c r="F18" s="281"/>
      <c r="G18" s="281"/>
      <c r="H18" s="281"/>
      <c r="I18" s="281"/>
      <c r="J18" s="281"/>
      <c r="K18" s="340"/>
    </row>
    <row r="19" spans="1:11" ht="21.95" customHeight="1">
      <c r="A19" s="383"/>
      <c r="B19" s="384"/>
      <c r="C19" s="384"/>
      <c r="D19" s="384"/>
      <c r="E19" s="384"/>
      <c r="F19" s="384"/>
      <c r="G19" s="384"/>
      <c r="H19" s="384"/>
      <c r="I19" s="384"/>
      <c r="J19" s="384"/>
      <c r="K19" s="385"/>
    </row>
    <row r="20" spans="1:11" ht="21.95" customHeight="1">
      <c r="A20" s="323"/>
      <c r="B20" s="324"/>
      <c r="C20" s="324"/>
      <c r="D20" s="324"/>
      <c r="E20" s="324"/>
      <c r="F20" s="324"/>
      <c r="G20" s="324"/>
      <c r="H20" s="324"/>
      <c r="I20" s="324"/>
      <c r="J20" s="324"/>
      <c r="K20" s="386"/>
    </row>
    <row r="21" spans="1:11" ht="21.95" customHeight="1">
      <c r="A21" s="323"/>
      <c r="B21" s="324"/>
      <c r="C21" s="324"/>
      <c r="D21" s="324"/>
      <c r="E21" s="324"/>
      <c r="F21" s="324"/>
      <c r="G21" s="324"/>
      <c r="H21" s="324"/>
      <c r="I21" s="324"/>
      <c r="J21" s="324"/>
      <c r="K21" s="386"/>
    </row>
    <row r="22" spans="1:11" ht="21.95" customHeight="1">
      <c r="A22" s="323"/>
      <c r="B22" s="324"/>
      <c r="C22" s="324"/>
      <c r="D22" s="324"/>
      <c r="E22" s="324"/>
      <c r="F22" s="324"/>
      <c r="G22" s="324"/>
      <c r="H22" s="324"/>
      <c r="I22" s="324"/>
      <c r="J22" s="324"/>
      <c r="K22" s="386"/>
    </row>
    <row r="23" spans="1:11" ht="21.95" customHeight="1">
      <c r="A23" s="387"/>
      <c r="B23" s="388"/>
      <c r="C23" s="388"/>
      <c r="D23" s="388"/>
      <c r="E23" s="388"/>
      <c r="F23" s="388"/>
      <c r="G23" s="388"/>
      <c r="H23" s="388"/>
      <c r="I23" s="388"/>
      <c r="J23" s="388"/>
      <c r="K23" s="389"/>
    </row>
    <row r="24" spans="1:11" ht="18" customHeight="1">
      <c r="A24" s="280" t="s">
        <v>129</v>
      </c>
      <c r="B24" s="281"/>
      <c r="C24" s="91" t="s">
        <v>66</v>
      </c>
      <c r="D24" s="91" t="s">
        <v>67</v>
      </c>
      <c r="E24" s="335"/>
      <c r="F24" s="335"/>
      <c r="G24" s="335"/>
      <c r="H24" s="335"/>
      <c r="I24" s="335"/>
      <c r="J24" s="335"/>
      <c r="K24" s="336"/>
    </row>
    <row r="25" spans="1:11" ht="18" customHeight="1">
      <c r="A25" s="94" t="s">
        <v>229</v>
      </c>
      <c r="B25" s="390"/>
      <c r="C25" s="390"/>
      <c r="D25" s="390"/>
      <c r="E25" s="390"/>
      <c r="F25" s="390"/>
      <c r="G25" s="390"/>
      <c r="H25" s="390"/>
      <c r="I25" s="390"/>
      <c r="J25" s="390"/>
      <c r="K25" s="391"/>
    </row>
    <row r="26" spans="1:11">
      <c r="A26" s="392"/>
      <c r="B26" s="392"/>
      <c r="C26" s="392"/>
      <c r="D26" s="392"/>
      <c r="E26" s="392"/>
      <c r="F26" s="392"/>
      <c r="G26" s="392"/>
      <c r="H26" s="392"/>
      <c r="I26" s="392"/>
      <c r="J26" s="392"/>
      <c r="K26" s="392"/>
    </row>
    <row r="27" spans="1:11" ht="20.100000000000001" customHeight="1">
      <c r="A27" s="393" t="s">
        <v>230</v>
      </c>
      <c r="B27" s="378"/>
      <c r="C27" s="378"/>
      <c r="D27" s="378"/>
      <c r="E27" s="378"/>
      <c r="F27" s="378"/>
      <c r="G27" s="378"/>
      <c r="H27" s="378"/>
      <c r="I27" s="378"/>
      <c r="J27" s="378"/>
      <c r="K27" s="379"/>
    </row>
    <row r="28" spans="1:11" ht="23.1" customHeight="1">
      <c r="A28" s="95" t="s">
        <v>231</v>
      </c>
      <c r="B28" s="96"/>
      <c r="C28" s="96"/>
      <c r="D28" s="96"/>
      <c r="E28" s="96"/>
      <c r="F28" s="96"/>
      <c r="G28" s="96"/>
      <c r="H28" s="96"/>
      <c r="I28" s="96"/>
      <c r="J28" s="96">
        <v>1</v>
      </c>
      <c r="K28" s="103"/>
    </row>
    <row r="29" spans="1:11" ht="23.1" customHeight="1">
      <c r="A29" s="97" t="s">
        <v>232</v>
      </c>
      <c r="B29" s="98"/>
      <c r="C29" s="98"/>
      <c r="D29" s="98"/>
      <c r="E29" s="98"/>
      <c r="F29" s="98"/>
      <c r="G29" s="98"/>
      <c r="H29" s="98"/>
      <c r="I29" s="98"/>
      <c r="J29" s="96">
        <v>1</v>
      </c>
      <c r="K29" s="104"/>
    </row>
    <row r="30" spans="1:11" ht="23.1" customHeight="1">
      <c r="A30" s="97" t="s">
        <v>233</v>
      </c>
      <c r="B30" s="98"/>
      <c r="C30" s="98"/>
      <c r="D30" s="98"/>
      <c r="E30" s="98"/>
      <c r="F30" s="98"/>
      <c r="G30" s="98"/>
      <c r="H30" s="98"/>
      <c r="I30" s="98"/>
      <c r="J30" s="96">
        <v>1</v>
      </c>
      <c r="K30" s="104"/>
    </row>
    <row r="31" spans="1:11" ht="23.1" customHeight="1">
      <c r="A31" s="97"/>
      <c r="B31" s="98"/>
      <c r="C31" s="98"/>
      <c r="D31" s="98"/>
      <c r="E31" s="98"/>
      <c r="F31" s="98"/>
      <c r="G31" s="98"/>
      <c r="H31" s="98"/>
      <c r="I31" s="98"/>
      <c r="J31" s="96"/>
      <c r="K31" s="104"/>
    </row>
    <row r="32" spans="1:11" ht="23.1" customHeight="1">
      <c r="A32" s="97"/>
      <c r="B32" s="98"/>
      <c r="C32" s="98"/>
      <c r="D32" s="98"/>
      <c r="E32" s="98"/>
      <c r="F32" s="98"/>
      <c r="G32" s="98"/>
      <c r="H32" s="98"/>
      <c r="I32" s="98"/>
      <c r="J32" s="96"/>
      <c r="K32" s="104"/>
    </row>
    <row r="33" spans="1:11" ht="23.1" customHeight="1">
      <c r="A33" s="394"/>
      <c r="B33" s="395"/>
      <c r="C33" s="395"/>
      <c r="D33" s="395"/>
      <c r="E33" s="395"/>
      <c r="F33" s="395"/>
      <c r="G33" s="395"/>
      <c r="H33" s="395"/>
      <c r="I33" s="395"/>
      <c r="J33" s="395"/>
      <c r="K33" s="396"/>
    </row>
    <row r="34" spans="1:11" ht="23.1" customHeight="1">
      <c r="A34" s="323"/>
      <c r="B34" s="324"/>
      <c r="C34" s="324"/>
      <c r="D34" s="324"/>
      <c r="E34" s="324"/>
      <c r="F34" s="324"/>
      <c r="G34" s="324"/>
      <c r="H34" s="324"/>
      <c r="I34" s="324"/>
      <c r="J34" s="324"/>
      <c r="K34" s="386"/>
    </row>
    <row r="35" spans="1:11" ht="23.1" customHeight="1">
      <c r="A35" s="397"/>
      <c r="B35" s="324"/>
      <c r="C35" s="324"/>
      <c r="D35" s="324"/>
      <c r="E35" s="324"/>
      <c r="F35" s="324"/>
      <c r="G35" s="324"/>
      <c r="H35" s="324"/>
      <c r="I35" s="324"/>
      <c r="J35" s="324"/>
      <c r="K35" s="386"/>
    </row>
    <row r="36" spans="1:11" ht="23.1" customHeight="1">
      <c r="A36" s="398"/>
      <c r="B36" s="399"/>
      <c r="C36" s="399"/>
      <c r="D36" s="399"/>
      <c r="E36" s="399"/>
      <c r="F36" s="399"/>
      <c r="G36" s="399"/>
      <c r="H36" s="399"/>
      <c r="I36" s="399"/>
      <c r="J36" s="399"/>
      <c r="K36" s="400"/>
    </row>
    <row r="37" spans="1:11" ht="18.75" customHeight="1">
      <c r="A37" s="401" t="s">
        <v>234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3"/>
    </row>
    <row r="38" spans="1:11" ht="18.75" customHeight="1">
      <c r="A38" s="280" t="s">
        <v>235</v>
      </c>
      <c r="B38" s="281"/>
      <c r="C38" s="281"/>
      <c r="D38" s="335" t="s">
        <v>236</v>
      </c>
      <c r="E38" s="335"/>
      <c r="F38" s="327" t="s">
        <v>237</v>
      </c>
      <c r="G38" s="404"/>
      <c r="H38" s="281" t="s">
        <v>238</v>
      </c>
      <c r="I38" s="281"/>
      <c r="J38" s="281" t="s">
        <v>239</v>
      </c>
      <c r="K38" s="340"/>
    </row>
    <row r="39" spans="1:11" ht="18.75" customHeight="1">
      <c r="A39" s="79" t="s">
        <v>130</v>
      </c>
      <c r="B39" s="281" t="s">
        <v>240</v>
      </c>
      <c r="C39" s="281"/>
      <c r="D39" s="281"/>
      <c r="E39" s="281"/>
      <c r="F39" s="281"/>
      <c r="G39" s="281"/>
      <c r="H39" s="281"/>
      <c r="I39" s="281"/>
      <c r="J39" s="281"/>
      <c r="K39" s="340"/>
    </row>
    <row r="40" spans="1:11" ht="24" customHeight="1">
      <c r="A40" s="280"/>
      <c r="B40" s="281"/>
      <c r="C40" s="281"/>
      <c r="D40" s="281"/>
      <c r="E40" s="281"/>
      <c r="F40" s="281"/>
      <c r="G40" s="281"/>
      <c r="H40" s="281"/>
      <c r="I40" s="281"/>
      <c r="J40" s="281"/>
      <c r="K40" s="340"/>
    </row>
    <row r="41" spans="1:11" ht="24" customHeight="1">
      <c r="A41" s="280"/>
      <c r="B41" s="281"/>
      <c r="C41" s="281"/>
      <c r="D41" s="281"/>
      <c r="E41" s="281"/>
      <c r="F41" s="281"/>
      <c r="G41" s="281"/>
      <c r="H41" s="281"/>
      <c r="I41" s="281"/>
      <c r="J41" s="281"/>
      <c r="K41" s="340"/>
    </row>
    <row r="42" spans="1:11" ht="32.1" customHeight="1">
      <c r="A42" s="81" t="s">
        <v>142</v>
      </c>
      <c r="B42" s="405" t="s">
        <v>241</v>
      </c>
      <c r="C42" s="405"/>
      <c r="D42" s="83" t="s">
        <v>242</v>
      </c>
      <c r="E42" s="84" t="s">
        <v>145</v>
      </c>
      <c r="F42" s="83" t="s">
        <v>146</v>
      </c>
      <c r="G42" s="99">
        <v>45066</v>
      </c>
      <c r="H42" s="406" t="s">
        <v>147</v>
      </c>
      <c r="I42" s="406"/>
      <c r="J42" s="405" t="s">
        <v>148</v>
      </c>
      <c r="K42" s="407"/>
    </row>
    <row r="43" spans="1:11" ht="16.5" customHeight="1"/>
    <row r="44" spans="1:11" ht="16.5" customHeight="1"/>
    <row r="45" spans="1:11" ht="16.5" customHeight="1"/>
  </sheetData>
  <mergeCells count="48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B25:K25"/>
    <mergeCell ref="A26:K26"/>
    <mergeCell ref="A27:K27"/>
    <mergeCell ref="A33:K33"/>
    <mergeCell ref="A34:K34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9"/>
  <sheetViews>
    <sheetView workbookViewId="0">
      <selection activeCell="D24" sqref="D24"/>
    </sheetView>
  </sheetViews>
  <sheetFormatPr defaultColWidth="9" defaultRowHeight="14.25"/>
  <cols>
    <col min="1" max="1" width="13.625" style="32" customWidth="1"/>
    <col min="2" max="2" width="8.5" style="32" customWidth="1"/>
    <col min="3" max="3" width="8.5" style="33" customWidth="1"/>
    <col min="4" max="7" width="8.5" style="32" customWidth="1"/>
    <col min="8" max="8" width="2.75" style="32" customWidth="1"/>
    <col min="9" max="9" width="9.125" style="32" customWidth="1"/>
    <col min="10" max="14" width="9.75" style="32" customWidth="1"/>
    <col min="15" max="15" width="9.75" style="34" customWidth="1"/>
    <col min="16" max="253" width="9" style="32"/>
    <col min="254" max="16384" width="9" style="2"/>
  </cols>
  <sheetData>
    <row r="1" spans="1:256" s="32" customFormat="1" ht="29.1" customHeight="1">
      <c r="A1" s="302" t="s">
        <v>152</v>
      </c>
      <c r="B1" s="303"/>
      <c r="C1" s="304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5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2" customFormat="1" ht="20.100000000000001" customHeight="1">
      <c r="A2" s="35" t="s">
        <v>61</v>
      </c>
      <c r="B2" s="358" t="s">
        <v>62</v>
      </c>
      <c r="C2" s="359"/>
      <c r="D2" s="36" t="s">
        <v>68</v>
      </c>
      <c r="E2" s="408" t="s">
        <v>69</v>
      </c>
      <c r="F2" s="409"/>
      <c r="G2" s="409"/>
      <c r="H2" s="366"/>
      <c r="I2" s="59" t="s">
        <v>56</v>
      </c>
      <c r="J2" s="362" t="s">
        <v>57</v>
      </c>
      <c r="K2" s="362"/>
      <c r="L2" s="362"/>
      <c r="M2" s="362"/>
      <c r="N2" s="363"/>
      <c r="O2" s="6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2" customFormat="1">
      <c r="A3" s="365" t="s">
        <v>153</v>
      </c>
      <c r="B3" s="311" t="s">
        <v>154</v>
      </c>
      <c r="C3" s="312"/>
      <c r="D3" s="311"/>
      <c r="E3" s="311"/>
      <c r="F3" s="311"/>
      <c r="G3" s="311"/>
      <c r="H3" s="367"/>
      <c r="I3" s="311" t="s">
        <v>155</v>
      </c>
      <c r="J3" s="311"/>
      <c r="K3" s="311"/>
      <c r="L3" s="311"/>
      <c r="M3" s="311"/>
      <c r="N3" s="364"/>
      <c r="O3" s="6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2" customFormat="1" ht="16.5">
      <c r="A4" s="365"/>
      <c r="B4" s="37" t="s">
        <v>114</v>
      </c>
      <c r="C4" s="37" t="s">
        <v>115</v>
      </c>
      <c r="D4" s="38" t="s">
        <v>116</v>
      </c>
      <c r="E4" s="37" t="s">
        <v>117</v>
      </c>
      <c r="F4" s="37" t="s">
        <v>118</v>
      </c>
      <c r="G4" s="37" t="s">
        <v>119</v>
      </c>
      <c r="H4" s="367"/>
      <c r="I4" s="62"/>
      <c r="J4" s="63" t="s">
        <v>243</v>
      </c>
      <c r="K4" s="63" t="s">
        <v>244</v>
      </c>
      <c r="L4" s="63" t="s">
        <v>245</v>
      </c>
      <c r="M4" s="63" t="s">
        <v>246</v>
      </c>
      <c r="N4" s="63" t="s">
        <v>247</v>
      </c>
      <c r="O4" s="64" t="s">
        <v>248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2" customFormat="1" ht="16.5">
      <c r="A5" s="365"/>
      <c r="B5" s="37" t="s">
        <v>156</v>
      </c>
      <c r="C5" s="37" t="s">
        <v>157</v>
      </c>
      <c r="D5" s="38" t="s">
        <v>158</v>
      </c>
      <c r="E5" s="37" t="s">
        <v>159</v>
      </c>
      <c r="F5" s="37" t="s">
        <v>160</v>
      </c>
      <c r="G5" s="37" t="s">
        <v>161</v>
      </c>
      <c r="H5" s="368"/>
      <c r="I5" s="63"/>
      <c r="J5" s="63" t="s">
        <v>249</v>
      </c>
      <c r="K5" s="63" t="s">
        <v>249</v>
      </c>
      <c r="L5" s="63" t="s">
        <v>122</v>
      </c>
      <c r="M5" s="63" t="s">
        <v>249</v>
      </c>
      <c r="N5" s="63" t="s">
        <v>122</v>
      </c>
      <c r="O5" s="64" t="s">
        <v>122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2" customFormat="1" ht="21" customHeight="1">
      <c r="A6" s="39" t="s">
        <v>164</v>
      </c>
      <c r="B6" s="40">
        <f>C6-1</f>
        <v>66</v>
      </c>
      <c r="C6" s="40">
        <f>D6-2</f>
        <v>67</v>
      </c>
      <c r="D6" s="41">
        <v>69</v>
      </c>
      <c r="E6" s="40">
        <f>D6+2</f>
        <v>71</v>
      </c>
      <c r="F6" s="40">
        <f>E6+2</f>
        <v>73</v>
      </c>
      <c r="G6" s="40">
        <f>F6+1</f>
        <v>74</v>
      </c>
      <c r="H6" s="368"/>
      <c r="I6" s="63"/>
      <c r="J6" s="63"/>
      <c r="K6" s="63"/>
      <c r="L6" s="63"/>
      <c r="M6" s="63"/>
      <c r="N6" s="63"/>
      <c r="O6" s="6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2" customFormat="1" ht="21" customHeight="1">
      <c r="A7" s="39" t="s">
        <v>167</v>
      </c>
      <c r="B7" s="40">
        <f>C7</f>
        <v>18.5</v>
      </c>
      <c r="C7" s="40">
        <f>D7-1.5</f>
        <v>18.5</v>
      </c>
      <c r="D7" s="41">
        <v>20</v>
      </c>
      <c r="E7" s="40">
        <f>D7</f>
        <v>20</v>
      </c>
      <c r="F7" s="40">
        <f>E7+2</f>
        <v>22</v>
      </c>
      <c r="G7" s="40">
        <f>F7</f>
        <v>22</v>
      </c>
      <c r="H7" s="368"/>
      <c r="I7" s="63"/>
      <c r="J7" s="63"/>
      <c r="K7" s="63"/>
      <c r="L7" s="63"/>
      <c r="M7" s="63"/>
      <c r="N7" s="63"/>
      <c r="O7" s="64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2" customFormat="1" ht="21" customHeight="1">
      <c r="A8" s="39" t="s">
        <v>169</v>
      </c>
      <c r="B8" s="40">
        <f>C8-4</f>
        <v>98</v>
      </c>
      <c r="C8" s="40">
        <f>D8-4</f>
        <v>102</v>
      </c>
      <c r="D8" s="41">
        <v>106</v>
      </c>
      <c r="E8" s="40">
        <f>D8+4</f>
        <v>110</v>
      </c>
      <c r="F8" s="40">
        <f>E8+4</f>
        <v>114</v>
      </c>
      <c r="G8" s="40">
        <f>F8+6</f>
        <v>120</v>
      </c>
      <c r="H8" s="368"/>
      <c r="I8" s="63"/>
      <c r="J8" s="63"/>
      <c r="K8" s="63"/>
      <c r="L8" s="63"/>
      <c r="M8" s="63"/>
      <c r="N8" s="63"/>
      <c r="O8" s="6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2" customFormat="1" ht="21" customHeight="1">
      <c r="A9" s="39" t="s">
        <v>171</v>
      </c>
      <c r="B9" s="40">
        <f>C9-4</f>
        <v>96</v>
      </c>
      <c r="C9" s="40">
        <f>D9-4</f>
        <v>100</v>
      </c>
      <c r="D9" s="41">
        <v>104</v>
      </c>
      <c r="E9" s="40">
        <f>D9+4</f>
        <v>108</v>
      </c>
      <c r="F9" s="40">
        <f>E9+5</f>
        <v>113</v>
      </c>
      <c r="G9" s="40">
        <f>F9+6</f>
        <v>119</v>
      </c>
      <c r="H9" s="368"/>
      <c r="I9" s="63"/>
      <c r="J9" s="63"/>
      <c r="K9" s="63"/>
      <c r="L9" s="63"/>
      <c r="M9" s="63"/>
      <c r="N9" s="63"/>
      <c r="O9" s="6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2" customFormat="1" ht="21" customHeight="1">
      <c r="A10" s="39" t="s">
        <v>172</v>
      </c>
      <c r="B10" s="40">
        <f>C10-1.2</f>
        <v>46.599999999999994</v>
      </c>
      <c r="C10" s="40">
        <f>D10-1.2</f>
        <v>47.8</v>
      </c>
      <c r="D10" s="41">
        <v>49</v>
      </c>
      <c r="E10" s="40">
        <f>D10+1.2</f>
        <v>50.2</v>
      </c>
      <c r="F10" s="40">
        <f>E10+1.2</f>
        <v>51.400000000000006</v>
      </c>
      <c r="G10" s="40">
        <f>F10+1.4</f>
        <v>52.800000000000004</v>
      </c>
      <c r="H10" s="368"/>
      <c r="I10" s="63"/>
      <c r="J10" s="63"/>
      <c r="K10" s="63"/>
      <c r="L10" s="63"/>
      <c r="M10" s="63"/>
      <c r="N10" s="63"/>
      <c r="O10" s="6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2" customFormat="1" ht="21" customHeight="1">
      <c r="A11" s="39" t="s">
        <v>173</v>
      </c>
      <c r="B11" s="40">
        <f>C11-0.6</f>
        <v>60.199999999999996</v>
      </c>
      <c r="C11" s="40">
        <f>D11-1.2</f>
        <v>60.8</v>
      </c>
      <c r="D11" s="41">
        <v>62</v>
      </c>
      <c r="E11" s="40">
        <f>D11+1.2</f>
        <v>63.2</v>
      </c>
      <c r="F11" s="40">
        <f>E11+1.2</f>
        <v>64.400000000000006</v>
      </c>
      <c r="G11" s="40">
        <f>F11+0.6</f>
        <v>65</v>
      </c>
      <c r="H11" s="368"/>
      <c r="I11" s="63"/>
      <c r="J11" s="63"/>
      <c r="K11" s="63"/>
      <c r="L11" s="63"/>
      <c r="M11" s="63"/>
      <c r="N11" s="63"/>
      <c r="O11" s="6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2" customFormat="1" ht="21" customHeight="1">
      <c r="A12" s="39" t="s">
        <v>174</v>
      </c>
      <c r="B12" s="40">
        <f>C12-1.2</f>
        <v>83.5</v>
      </c>
      <c r="C12" s="40">
        <f>D12-1.8</f>
        <v>84.7</v>
      </c>
      <c r="D12" s="41">
        <v>86.5</v>
      </c>
      <c r="E12" s="40">
        <f>D12+1.8</f>
        <v>88.3</v>
      </c>
      <c r="F12" s="40">
        <f>E12+1.8</f>
        <v>90.1</v>
      </c>
      <c r="G12" s="40">
        <f>F12+1.3</f>
        <v>91.399999999999991</v>
      </c>
      <c r="H12" s="368"/>
      <c r="I12" s="63"/>
      <c r="J12" s="63"/>
      <c r="K12" s="63"/>
      <c r="L12" s="63"/>
      <c r="M12" s="63"/>
      <c r="N12" s="63"/>
      <c r="O12" s="6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2" customFormat="1" ht="21" customHeight="1">
      <c r="A13" s="39" t="s">
        <v>175</v>
      </c>
      <c r="B13" s="42">
        <f>C13-0.7</f>
        <v>18.600000000000001</v>
      </c>
      <c r="C13" s="42">
        <f>D13-0.7</f>
        <v>19.3</v>
      </c>
      <c r="D13" s="41">
        <v>20</v>
      </c>
      <c r="E13" s="42">
        <f>D13+0.7</f>
        <v>20.7</v>
      </c>
      <c r="F13" s="42">
        <f>E13+0.7</f>
        <v>21.4</v>
      </c>
      <c r="G13" s="42">
        <f>F13+0.95</f>
        <v>22.349999999999998</v>
      </c>
      <c r="H13" s="368"/>
      <c r="I13" s="63"/>
      <c r="J13" s="65"/>
      <c r="K13" s="63"/>
      <c r="L13" s="63"/>
      <c r="M13" s="63"/>
      <c r="N13" s="63"/>
      <c r="O13" s="6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2" customFormat="1" ht="21" customHeight="1">
      <c r="A14" s="39" t="s">
        <v>177</v>
      </c>
      <c r="B14" s="40">
        <f>C14-0.6</f>
        <v>14.8</v>
      </c>
      <c r="C14" s="40">
        <f>D14-0.6</f>
        <v>15.4</v>
      </c>
      <c r="D14" s="41">
        <v>16</v>
      </c>
      <c r="E14" s="40">
        <f>D14+0.6</f>
        <v>16.600000000000001</v>
      </c>
      <c r="F14" s="40">
        <f>E14+0.6</f>
        <v>17.200000000000003</v>
      </c>
      <c r="G14" s="40">
        <f>F14+0.95</f>
        <v>18.150000000000002</v>
      </c>
      <c r="H14" s="368"/>
      <c r="I14" s="63"/>
      <c r="J14" s="63"/>
      <c r="K14" s="63"/>
      <c r="L14" s="63"/>
      <c r="M14" s="63"/>
      <c r="N14" s="63"/>
      <c r="O14" s="6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2" customFormat="1" ht="21" customHeight="1">
      <c r="A15" s="39" t="s">
        <v>178</v>
      </c>
      <c r="B15" s="40">
        <f>C15-0.4</f>
        <v>9.6999999999999993</v>
      </c>
      <c r="C15" s="40">
        <f>D15-0.4</f>
        <v>10.1</v>
      </c>
      <c r="D15" s="41">
        <v>10.5</v>
      </c>
      <c r="E15" s="40">
        <f>D15+0.4</f>
        <v>10.9</v>
      </c>
      <c r="F15" s="40">
        <f>E15+0.4</f>
        <v>11.3</v>
      </c>
      <c r="G15" s="40">
        <f>F15+0.6</f>
        <v>11.9</v>
      </c>
      <c r="H15" s="368"/>
      <c r="I15" s="63"/>
      <c r="J15" s="63" t="s">
        <v>168</v>
      </c>
      <c r="K15" s="63" t="s">
        <v>168</v>
      </c>
      <c r="L15" s="63" t="s">
        <v>168</v>
      </c>
      <c r="M15" s="63" t="s">
        <v>168</v>
      </c>
      <c r="N15" s="63" t="s">
        <v>168</v>
      </c>
      <c r="O15" s="64" t="s">
        <v>168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2" customFormat="1" ht="21" customHeight="1">
      <c r="A16" s="39" t="s">
        <v>179</v>
      </c>
      <c r="B16" s="40">
        <f>C16-1</f>
        <v>43</v>
      </c>
      <c r="C16" s="40">
        <f>D16-1</f>
        <v>44</v>
      </c>
      <c r="D16" s="41">
        <v>45</v>
      </c>
      <c r="E16" s="40">
        <f>D16+1</f>
        <v>46</v>
      </c>
      <c r="F16" s="40">
        <f>E16+1</f>
        <v>47</v>
      </c>
      <c r="G16" s="40">
        <f>F16+1.5</f>
        <v>48.5</v>
      </c>
      <c r="H16" s="368"/>
      <c r="I16" s="63"/>
      <c r="J16" s="63" t="s">
        <v>250</v>
      </c>
      <c r="K16" s="63" t="s">
        <v>250</v>
      </c>
      <c r="L16" s="63" t="s">
        <v>250</v>
      </c>
      <c r="M16" s="63" t="s">
        <v>250</v>
      </c>
      <c r="N16" s="63" t="s">
        <v>250</v>
      </c>
      <c r="O16" s="64" t="s">
        <v>250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2" customFormat="1" ht="21" customHeight="1">
      <c r="A17" s="39" t="s">
        <v>180</v>
      </c>
      <c r="B17" s="40">
        <f>C17-1</f>
        <v>46</v>
      </c>
      <c r="C17" s="40">
        <f>D17-1</f>
        <v>47</v>
      </c>
      <c r="D17" s="41">
        <v>48</v>
      </c>
      <c r="E17" s="40">
        <f>D17+1</f>
        <v>49</v>
      </c>
      <c r="F17" s="40">
        <f>E17+1</f>
        <v>50</v>
      </c>
      <c r="G17" s="40">
        <f>F17+1.5</f>
        <v>51.5</v>
      </c>
      <c r="H17" s="368"/>
      <c r="I17" s="63"/>
      <c r="J17" s="63" t="s">
        <v>168</v>
      </c>
      <c r="K17" s="63" t="s">
        <v>168</v>
      </c>
      <c r="L17" s="63" t="s">
        <v>168</v>
      </c>
      <c r="M17" s="63" t="s">
        <v>168</v>
      </c>
      <c r="N17" s="63" t="s">
        <v>168</v>
      </c>
      <c r="O17" s="64" t="s">
        <v>168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2" customFormat="1" ht="21" customHeight="1">
      <c r="A18" s="39" t="s">
        <v>181</v>
      </c>
      <c r="B18" s="40">
        <f>C18</f>
        <v>5</v>
      </c>
      <c r="C18" s="40">
        <f>D18</f>
        <v>5</v>
      </c>
      <c r="D18" s="41">
        <v>5</v>
      </c>
      <c r="E18" s="40">
        <f t="shared" ref="E18:G18" si="0">D18</f>
        <v>5</v>
      </c>
      <c r="F18" s="40">
        <f t="shared" si="0"/>
        <v>5</v>
      </c>
      <c r="G18" s="40">
        <f t="shared" si="0"/>
        <v>5</v>
      </c>
      <c r="H18" s="368"/>
      <c r="I18" s="63"/>
      <c r="J18" s="63"/>
      <c r="K18" s="63"/>
      <c r="L18" s="63"/>
      <c r="M18" s="63"/>
      <c r="N18" s="63"/>
      <c r="O18" s="6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2" customFormat="1" ht="21" customHeight="1">
      <c r="A19" s="39" t="s">
        <v>182</v>
      </c>
      <c r="B19" s="40">
        <f>C19</f>
        <v>4.8</v>
      </c>
      <c r="C19" s="40">
        <f>D19</f>
        <v>4.8</v>
      </c>
      <c r="D19" s="41">
        <v>4.8</v>
      </c>
      <c r="E19" s="40">
        <f t="shared" ref="E19:G19" si="1">D19</f>
        <v>4.8</v>
      </c>
      <c r="F19" s="40">
        <f t="shared" si="1"/>
        <v>4.8</v>
      </c>
      <c r="G19" s="40">
        <f t="shared" si="1"/>
        <v>4.8</v>
      </c>
      <c r="H19" s="368"/>
      <c r="I19" s="63"/>
      <c r="J19" s="63"/>
      <c r="K19" s="63"/>
      <c r="L19" s="63"/>
      <c r="M19" s="63"/>
      <c r="N19" s="63"/>
      <c r="O19" s="6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2" customFormat="1" ht="21" customHeight="1">
      <c r="A20" s="43"/>
      <c r="B20" s="44"/>
      <c r="C20" s="45"/>
      <c r="D20" s="45"/>
      <c r="E20" s="45"/>
      <c r="F20" s="45"/>
      <c r="G20" s="45"/>
      <c r="H20" s="368"/>
      <c r="I20" s="63"/>
      <c r="J20" s="63"/>
      <c r="K20" s="63"/>
      <c r="L20" s="63"/>
      <c r="M20" s="63"/>
      <c r="N20" s="63"/>
      <c r="O20" s="6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2" customFormat="1" ht="21" customHeight="1">
      <c r="A21" s="43"/>
      <c r="B21" s="44"/>
      <c r="C21" s="45"/>
      <c r="D21" s="45"/>
      <c r="E21" s="45"/>
      <c r="F21" s="45"/>
      <c r="G21" s="45"/>
      <c r="H21" s="368"/>
      <c r="I21" s="63"/>
      <c r="J21" s="63"/>
      <c r="K21" s="63"/>
      <c r="L21" s="63"/>
      <c r="M21" s="63"/>
      <c r="N21" s="63"/>
      <c r="O21" s="6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2" customFormat="1" ht="21" customHeight="1">
      <c r="A22" s="43"/>
      <c r="B22" s="44"/>
      <c r="C22" s="45"/>
      <c r="D22" s="45"/>
      <c r="E22" s="45"/>
      <c r="F22" s="45"/>
      <c r="G22" s="45"/>
      <c r="H22" s="368"/>
      <c r="I22" s="63"/>
      <c r="J22" s="63"/>
      <c r="K22" s="63"/>
      <c r="L22" s="63"/>
      <c r="M22" s="63"/>
      <c r="N22" s="63"/>
      <c r="O22" s="6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32" customFormat="1" ht="21" customHeight="1">
      <c r="A23" s="43"/>
      <c r="B23" s="44"/>
      <c r="C23" s="45"/>
      <c r="D23" s="45"/>
      <c r="E23" s="45"/>
      <c r="F23" s="45"/>
      <c r="G23" s="45"/>
      <c r="H23" s="368"/>
      <c r="I23" s="63"/>
      <c r="J23" s="63"/>
      <c r="K23" s="63"/>
      <c r="L23" s="63"/>
      <c r="M23" s="63"/>
      <c r="N23" s="63"/>
      <c r="O23" s="6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32" customFormat="1" ht="21" customHeight="1">
      <c r="A24" s="46"/>
      <c r="B24" s="47"/>
      <c r="C24" s="47"/>
      <c r="D24" s="47"/>
      <c r="E24" s="47"/>
      <c r="F24" s="47"/>
      <c r="G24" s="47"/>
      <c r="H24" s="368"/>
      <c r="I24" s="63"/>
      <c r="J24" s="63"/>
      <c r="K24" s="63"/>
      <c r="L24" s="63"/>
      <c r="M24" s="63"/>
      <c r="N24" s="63"/>
      <c r="O24" s="6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s="32" customFormat="1" ht="21" customHeight="1">
      <c r="A25" s="48"/>
      <c r="B25" s="49"/>
      <c r="C25" s="49"/>
      <c r="D25" s="49"/>
      <c r="E25" s="49"/>
      <c r="F25" s="49"/>
      <c r="G25" s="49"/>
      <c r="H25" s="368"/>
      <c r="I25" s="63"/>
      <c r="J25" s="63"/>
      <c r="K25" s="63"/>
      <c r="L25" s="63"/>
      <c r="M25" s="63"/>
      <c r="N25" s="63"/>
      <c r="O25" s="6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s="32" customFormat="1" ht="21" customHeight="1">
      <c r="A26" s="50"/>
      <c r="B26" s="51"/>
      <c r="C26" s="51"/>
      <c r="D26" s="52"/>
      <c r="E26" s="51"/>
      <c r="F26" s="51"/>
      <c r="G26" s="51"/>
      <c r="H26" s="369"/>
      <c r="I26" s="66"/>
      <c r="J26" s="66"/>
      <c r="K26" s="67"/>
      <c r="L26" s="66"/>
      <c r="M26" s="66"/>
      <c r="N26" s="67"/>
      <c r="O26" s="68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s="32" customFormat="1" ht="16.5">
      <c r="A27" s="53"/>
      <c r="B27" s="53"/>
      <c r="C27" s="53"/>
      <c r="D27" s="54"/>
      <c r="E27" s="53"/>
      <c r="F27" s="53"/>
      <c r="G27" s="55"/>
      <c r="O27" s="58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s="32" customFormat="1">
      <c r="A28" s="56" t="s">
        <v>183</v>
      </c>
      <c r="B28" s="56"/>
      <c r="C28" s="57"/>
      <c r="O28" s="58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s="32" customFormat="1">
      <c r="C29" s="33"/>
      <c r="I29" s="69" t="s">
        <v>184</v>
      </c>
      <c r="J29" s="70">
        <v>45066</v>
      </c>
      <c r="K29" s="69" t="s">
        <v>185</v>
      </c>
      <c r="L29" s="69" t="s">
        <v>145</v>
      </c>
      <c r="M29" s="69" t="s">
        <v>186</v>
      </c>
      <c r="O29" s="58" t="s">
        <v>148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6"/>
  </mergeCells>
  <phoneticPr fontId="63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4.75" customWidth="1"/>
    <col min="3" max="3" width="17.3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0" t="s">
        <v>251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</row>
    <row r="2" spans="1:15" s="1" customFormat="1" ht="16.5">
      <c r="A2" s="419" t="s">
        <v>252</v>
      </c>
      <c r="B2" s="420" t="s">
        <v>253</v>
      </c>
      <c r="C2" s="420" t="s">
        <v>254</v>
      </c>
      <c r="D2" s="420" t="s">
        <v>255</v>
      </c>
      <c r="E2" s="420" t="s">
        <v>256</v>
      </c>
      <c r="F2" s="420" t="s">
        <v>257</v>
      </c>
      <c r="G2" s="420" t="s">
        <v>258</v>
      </c>
      <c r="H2" s="420" t="s">
        <v>259</v>
      </c>
      <c r="I2" s="3" t="s">
        <v>260</v>
      </c>
      <c r="J2" s="3" t="s">
        <v>261</v>
      </c>
      <c r="K2" s="3" t="s">
        <v>262</v>
      </c>
      <c r="L2" s="3" t="s">
        <v>263</v>
      </c>
      <c r="M2" s="3" t="s">
        <v>264</v>
      </c>
      <c r="N2" s="420" t="s">
        <v>265</v>
      </c>
      <c r="O2" s="420" t="s">
        <v>266</v>
      </c>
    </row>
    <row r="3" spans="1:15" s="1" customFormat="1" ht="16.5">
      <c r="A3" s="419"/>
      <c r="B3" s="421"/>
      <c r="C3" s="421"/>
      <c r="D3" s="421"/>
      <c r="E3" s="421"/>
      <c r="F3" s="421"/>
      <c r="G3" s="421"/>
      <c r="H3" s="421"/>
      <c r="I3" s="3" t="s">
        <v>267</v>
      </c>
      <c r="J3" s="3" t="s">
        <v>267</v>
      </c>
      <c r="K3" s="3" t="s">
        <v>267</v>
      </c>
      <c r="L3" s="3" t="s">
        <v>267</v>
      </c>
      <c r="M3" s="3" t="s">
        <v>267</v>
      </c>
      <c r="N3" s="421"/>
      <c r="O3" s="421"/>
    </row>
    <row r="4" spans="1:15" ht="24.95" customHeight="1">
      <c r="A4" s="5">
        <v>1</v>
      </c>
      <c r="B4" s="29">
        <v>230326001</v>
      </c>
      <c r="C4" s="13" t="s">
        <v>268</v>
      </c>
      <c r="D4" s="13" t="s">
        <v>121</v>
      </c>
      <c r="E4" s="7" t="s">
        <v>62</v>
      </c>
      <c r="F4" s="11" t="s">
        <v>269</v>
      </c>
      <c r="G4" s="5" t="s">
        <v>168</v>
      </c>
      <c r="H4" s="5" t="s">
        <v>168</v>
      </c>
      <c r="I4" s="28">
        <v>3</v>
      </c>
      <c r="J4" s="28">
        <v>2</v>
      </c>
      <c r="K4" s="28">
        <v>1</v>
      </c>
      <c r="L4" s="5">
        <v>1</v>
      </c>
      <c r="M4" s="5">
        <v>0</v>
      </c>
      <c r="N4" s="5">
        <f>SUM(I4:M4)</f>
        <v>7</v>
      </c>
      <c r="O4" s="5"/>
    </row>
    <row r="5" spans="1:15" ht="24.95" customHeight="1">
      <c r="A5" s="5">
        <v>2</v>
      </c>
      <c r="B5" s="30">
        <v>230321051</v>
      </c>
      <c r="C5" s="13" t="s">
        <v>268</v>
      </c>
      <c r="D5" s="13" t="s">
        <v>122</v>
      </c>
      <c r="E5" s="7" t="s">
        <v>62</v>
      </c>
      <c r="F5" s="11" t="s">
        <v>269</v>
      </c>
      <c r="G5" s="5" t="s">
        <v>168</v>
      </c>
      <c r="H5" s="5" t="s">
        <v>168</v>
      </c>
      <c r="I5" s="28">
        <v>1</v>
      </c>
      <c r="J5" s="28">
        <v>1</v>
      </c>
      <c r="K5" s="28">
        <v>5</v>
      </c>
      <c r="L5" s="28">
        <v>0</v>
      </c>
      <c r="M5" s="5">
        <v>0</v>
      </c>
      <c r="N5" s="5">
        <f>SUM(I5:M5)</f>
        <v>7</v>
      </c>
      <c r="O5" s="5"/>
    </row>
    <row r="6" spans="1:15" ht="24.95" customHeight="1">
      <c r="A6" s="5">
        <v>3</v>
      </c>
      <c r="B6" s="29">
        <v>230321048</v>
      </c>
      <c r="C6" s="13" t="s">
        <v>268</v>
      </c>
      <c r="D6" s="13" t="s">
        <v>124</v>
      </c>
      <c r="E6" s="7" t="s">
        <v>62</v>
      </c>
      <c r="F6" s="11" t="s">
        <v>269</v>
      </c>
      <c r="G6" s="5" t="s">
        <v>168</v>
      </c>
      <c r="H6" s="5" t="s">
        <v>168</v>
      </c>
      <c r="I6" s="28">
        <v>1</v>
      </c>
      <c r="J6" s="28">
        <v>3</v>
      </c>
      <c r="K6" s="28">
        <v>1</v>
      </c>
      <c r="L6" s="28">
        <v>0</v>
      </c>
      <c r="M6" s="5">
        <v>0</v>
      </c>
      <c r="N6" s="5">
        <f>SUM(I6:M6)</f>
        <v>5</v>
      </c>
      <c r="O6" s="5"/>
    </row>
    <row r="7" spans="1:15" ht="24.95" customHeight="1">
      <c r="A7" s="5">
        <v>4</v>
      </c>
      <c r="B7" s="30" t="s">
        <v>270</v>
      </c>
      <c r="C7" s="13" t="s">
        <v>268</v>
      </c>
      <c r="D7" s="13" t="s">
        <v>271</v>
      </c>
      <c r="E7" s="7" t="s">
        <v>62</v>
      </c>
      <c r="F7" s="11" t="s">
        <v>269</v>
      </c>
      <c r="G7" s="5" t="s">
        <v>168</v>
      </c>
      <c r="H7" s="5" t="s">
        <v>168</v>
      </c>
      <c r="I7" s="28">
        <v>1</v>
      </c>
      <c r="J7" s="28">
        <v>1</v>
      </c>
      <c r="K7" s="28">
        <v>2</v>
      </c>
      <c r="L7" s="5">
        <v>1</v>
      </c>
      <c r="M7" s="5">
        <v>0</v>
      </c>
      <c r="N7" s="5">
        <f>SUM(I7:M7)</f>
        <v>5</v>
      </c>
      <c r="O7" s="6"/>
    </row>
    <row r="8" spans="1:15" s="2" customFormat="1" ht="26.1" customHeight="1">
      <c r="A8" s="411" t="s">
        <v>272</v>
      </c>
      <c r="B8" s="412"/>
      <c r="C8" s="412"/>
      <c r="D8" s="413"/>
      <c r="E8" s="414"/>
      <c r="F8" s="415"/>
      <c r="G8" s="415"/>
      <c r="H8" s="415"/>
      <c r="I8" s="416"/>
      <c r="J8" s="411" t="s">
        <v>273</v>
      </c>
      <c r="K8" s="412"/>
      <c r="L8" s="412"/>
      <c r="M8" s="413"/>
      <c r="N8" s="31"/>
      <c r="O8" s="16"/>
    </row>
    <row r="9" spans="1:15" ht="44.1" customHeight="1">
      <c r="A9" s="417" t="s">
        <v>274</v>
      </c>
      <c r="B9" s="418"/>
      <c r="C9" s="418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3" type="noConversion"/>
  <dataValidations count="1">
    <dataValidation type="list" allowBlank="1" showInputMessage="1" showErrorMessage="1" sqref="O1 O3:O5 O6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2023-06-09T08:25:17Z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