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9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<sst xmlns="http://schemas.openxmlformats.org/spreadsheetml/2006/main" count="2050" uniqueCount="487">
  <si>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</si>
  <si>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</si>
  <si>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</si>
  <si>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</si>
  <si>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</si>
  <si>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</si>
  <si>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</si>
  <si>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</si>
  <si>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</si>
  <si>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</si>
  <si>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</si>
  <si>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</si>
  <si>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</si>
  <si>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</si>
  <si>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</si>
  <si>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</si>
  <si>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</si>
  <si>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</si>
  <si>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</si>
  <si>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</si>
  <si>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</si>
  <si>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</si>
  <si>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</si>
  <si>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</si>
  <si>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</si>
  <si>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</si>
  <si>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</si>
  <si>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</si>
  <si>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</si>
  <si>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</si>
  <si>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</si>
  <si>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</si>
  <si>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</si>
  <si>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</si>
  <si>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</si>
  <si>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</si>
  <si>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</si>
  <si>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</si>
  <si>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</si>
  <si>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</si>
  <si>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</si>
  <si>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</si>
  <si>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</si>
  <si>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</si>
  <si>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</si>
  <si>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</si>
  <si>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</si>
  <si>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</si>
  <si>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</si>
  <si>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</si>
  <si>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</si>
  <si>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</si>
  <si>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</si>
  <si>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</si>
  <si>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</si>
  <si>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</si>
  <si>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</si>
  <si>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</si>
  <si>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</si>
  <si>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</si>
  <si>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</si>
  <si>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</si>
  <si>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</si>
  <si>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TAMMBL92751</t>
  </si>
  <si>
    <t>合同交期</t>
  </si>
  <si>
    <t>2023.6.5</t>
  </si>
  <si>
    <t>产前确认样</t>
  </si>
  <si>
    <t>有</t>
  </si>
  <si>
    <t>无</t>
  </si>
  <si>
    <t>品名</t>
  </si>
  <si>
    <t>女式功能长裤</t>
  </si>
  <si>
    <t>上线日</t>
  </si>
  <si>
    <t>2023.4.24</t>
  </si>
  <si>
    <t>原辅材料卡</t>
  </si>
  <si>
    <t>色/号型数</t>
  </si>
  <si>
    <t>缝制预计完成日</t>
  </si>
  <si>
    <t>2023.5.25</t>
  </si>
  <si>
    <t>大货面料确认样</t>
  </si>
  <si>
    <t>订单数量</t>
  </si>
  <si>
    <t>包装预计完成日</t>
  </si>
  <si>
    <t>2023.5.28</t>
  </si>
  <si>
    <t>印花、刺绣确认样</t>
  </si>
  <si>
    <t>采购凭证编号：</t>
  </si>
  <si>
    <t>预计发货时间</t>
  </si>
  <si>
    <t>2023.5.30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</si>
  <si>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</si>
  <si>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</si>
  <si>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</si>
  <si>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</si>
  <si>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</si>
  <si>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</si>
  <si>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</si>
  <si>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</si>
  <si>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</si>
  <si>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</si>
  <si>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</si>
  <si>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</si>
  <si>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</si>
  <si>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</si>
  <si>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</si>
  <si>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</si>
  <si>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</si>
  <si>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</si>
  <si>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</si>
  <si>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</si>
  <si>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</si>
  <si>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</si>
  <si>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</si>
  <si>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</si>
  <si>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</si>
  <si>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</si>
  <si>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</si>
  <si>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</si>
  <si>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</si>
  <si>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</si>
  <si>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</si>
  <si>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</si>
  <si>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</si>
  <si>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</si>
  <si>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</si>
  <si>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</si>
  <si>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</si>
  <si>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</si>
  <si>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</si>
  <si>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</si>
  <si>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原木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</si>
  <si>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</si>
  <si>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原木：L--2,XL--2,XXL--2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</si>
  <si>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</si>
  <si>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</si>
  <si>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</si>
  <si>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</si>
  <si>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</si>
  <si>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1.脚口线迹不直</t>
  </si>
  <si>
    <t>2.过针</t>
  </si>
  <si>
    <t>3.毛漏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</si>
  <si>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</si>
  <si>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</si>
  <si>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</si>
  <si>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</si>
  <si>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</si>
  <si>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</si>
  <si>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</si>
  <si>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</si>
  <si>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</si>
  <si>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</si>
  <si>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</si>
  <si>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2023.5.3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</si>
  <si>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</si>
  <si>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</si>
  <si>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</si>
  <si>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</si>
  <si>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</si>
  <si>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</si>
  <si>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</si>
  <si>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</si>
  <si>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150/70B</t>
  </si>
  <si>
    <t>155/74B</t>
  </si>
  <si>
    <t>160/78B</t>
  </si>
  <si>
    <t>165/82B</t>
  </si>
  <si>
    <t>170/86B</t>
  </si>
  <si>
    <t>175/90B</t>
  </si>
  <si>
    <t>180/94B</t>
  </si>
  <si>
    <t>洗前/洗后</t>
  </si>
  <si>
    <t>裤外侧长（参考值）</t>
  </si>
  <si>
    <t>0/-1</t>
  </si>
  <si>
    <t>-1/-1</t>
  </si>
  <si>
    <t>内裆长</t>
  </si>
  <si>
    <t>-1.5/-1</t>
  </si>
  <si>
    <t>-1/-1.5</t>
  </si>
  <si>
    <t>腰围 平量</t>
  </si>
  <si>
    <t>74</t>
  </si>
  <si>
    <t>-1/-0.5</t>
  </si>
  <si>
    <t>腰围 拉量</t>
  </si>
  <si>
    <t>84</t>
  </si>
  <si>
    <t>-2/-2</t>
  </si>
  <si>
    <t>-2/-1.5</t>
  </si>
  <si>
    <t>臀围</t>
  </si>
  <si>
    <t>98</t>
  </si>
  <si>
    <t>-1.3/-2</t>
  </si>
  <si>
    <t>0/-0.4</t>
  </si>
  <si>
    <t>腿围/2</t>
  </si>
  <si>
    <t>-0.5/-0.5</t>
  </si>
  <si>
    <t>-0.3/-0.3</t>
  </si>
  <si>
    <t>-0.9/-0.4</t>
  </si>
  <si>
    <t>膝围/2</t>
  </si>
  <si>
    <t>0/0</t>
  </si>
  <si>
    <t>0.5/0.3</t>
  </si>
  <si>
    <t>0.3/0.4</t>
  </si>
  <si>
    <t>脚口/2（拉量）</t>
  </si>
  <si>
    <t>0/-0.2</t>
  </si>
  <si>
    <t>脚口/2（平量）</t>
  </si>
  <si>
    <t>-1/-2</t>
  </si>
  <si>
    <t>总裆宽</t>
  </si>
  <si>
    <t>前裆长 含腰</t>
  </si>
  <si>
    <t>后裆长 含腰</t>
  </si>
  <si>
    <t>-0.2/-0.3</t>
  </si>
  <si>
    <t>-0.3/-0.5</t>
  </si>
  <si>
    <t>-0.4/-0.3</t>
  </si>
  <si>
    <t>前门襟长（不含腰）</t>
  </si>
  <si>
    <t>前插袋</t>
  </si>
  <si>
    <t>0.5/0.5</t>
  </si>
  <si>
    <t>后袋口</t>
  </si>
  <si>
    <t>前腰宽</t>
  </si>
  <si>
    <t>后腰宽</t>
  </si>
  <si>
    <t>备注：</t>
  </si>
  <si>
    <t xml:space="preserve">     初期请洗测2-3件，有问题的另加测量数量。</t>
  </si>
  <si>
    <t>验货时间：4-30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</si>
  <si>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</si>
  <si>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</si>
  <si>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</si>
  <si>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</si>
  <si>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</si>
  <si>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</si>
  <si>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</si>
  <si>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</si>
  <si>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</si>
  <si>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</si>
  <si>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1.腰线不直</t>
  </si>
  <si>
    <t>2.脏污一件</t>
  </si>
  <si>
    <t>3.线毛少量</t>
  </si>
  <si>
    <t>【整改的严重缺陷及整改复核时间】</t>
  </si>
  <si>
    <t>2023.5.10</t>
  </si>
  <si>
    <t>S洗前/洗后</t>
  </si>
  <si>
    <t>M洗前/洗后</t>
  </si>
  <si>
    <t>L洗前/洗后</t>
  </si>
  <si>
    <t>XL洗前/洗后</t>
  </si>
  <si>
    <t>XXL洗前/洗后</t>
  </si>
  <si>
    <t>-0.5/-0.7</t>
  </si>
  <si>
    <t>0.6/0.5</t>
  </si>
  <si>
    <t>0.5/+1</t>
  </si>
  <si>
    <t>1/-0.6</t>
  </si>
  <si>
    <t>1/1</t>
  </si>
  <si>
    <t>-0.5/-1</t>
  </si>
  <si>
    <t>0/-0.5</t>
  </si>
  <si>
    <t>-0.5/0</t>
  </si>
  <si>
    <t>0.5/-0.5</t>
  </si>
  <si>
    <t>-0.6/0</t>
  </si>
  <si>
    <t>1/0</t>
  </si>
  <si>
    <t>-0.8/-0.8</t>
  </si>
  <si>
    <t>-0.8/-0.4</t>
  </si>
  <si>
    <t>-0.7/-0.2</t>
  </si>
  <si>
    <t>1/-1</t>
  </si>
  <si>
    <t>-0.2/0</t>
  </si>
  <si>
    <t>-0.4/-0.5</t>
  </si>
  <si>
    <t>0/-0.3</t>
  </si>
  <si>
    <t>-0.4/-0.8</t>
  </si>
  <si>
    <t>0/1</t>
  </si>
  <si>
    <t>0.5/0.4</t>
  </si>
  <si>
    <t>-0.2/-0.2</t>
  </si>
  <si>
    <t>-0.4/-0.4</t>
  </si>
  <si>
    <t>-0.3/-0.4</t>
  </si>
  <si>
    <t>验货时间：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</si>
  <si>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</si>
  <si>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</si>
  <si>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</si>
  <si>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</si>
  <si>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</si>
  <si>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</si>
  <si>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</si>
  <si>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</si>
  <si>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</si>
  <si>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</si>
  <si>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</si>
  <si>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-1-1</t>
  </si>
  <si>
    <t>-1-0.5</t>
  </si>
  <si>
    <t>√+1</t>
  </si>
  <si>
    <t>-0.5√</t>
  </si>
  <si>
    <t>-1.5√</t>
  </si>
  <si>
    <t>-0.5-1</t>
  </si>
  <si>
    <t>-1.2-0.3</t>
  </si>
  <si>
    <t>-0.7-1</t>
  </si>
  <si>
    <t>+0.4-0.3</t>
  </si>
  <si>
    <t>√-0.2</t>
  </si>
  <si>
    <t>√-0.3</t>
  </si>
  <si>
    <t>-0.4-0.4</t>
  </si>
  <si>
    <t>验货时间：2023/5/15</t>
  </si>
  <si>
    <t>QC出货报告书</t>
  </si>
  <si>
    <t>青岛金缕衣服饰有限公司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</si>
  <si>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</si>
  <si>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</si>
  <si>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</si>
  <si>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</si>
  <si>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</si>
  <si>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</si>
  <si>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</si>
  <si>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</si>
  <si>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</si>
  <si>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</si>
  <si>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</si>
  <si>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</si>
  <si>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</si>
  <si>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</si>
  <si>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</si>
  <si>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</si>
  <si>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</si>
  <si>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</si>
  <si>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</si>
  <si>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</si>
  <si>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</si>
  <si>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</si>
  <si>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</si>
  <si>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</si>
  <si>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</si>
  <si>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</si>
  <si>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</si>
  <si>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</si>
  <si>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</si>
  <si>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</si>
  <si>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</si>
  <si>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</si>
  <si>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</si>
  <si>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</si>
  <si>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</si>
  <si>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黑色：2/5/11/14/16</t>
  </si>
  <si>
    <t>原木色：17/20/22/24/25</t>
  </si>
  <si>
    <t>共抽验10箱，每箱8件，合计：80件</t>
  </si>
  <si>
    <t>情况说明：</t>
  </si>
  <si>
    <t xml:space="preserve">【问题点描述】  </t>
  </si>
  <si>
    <t>跳线一件</t>
  </si>
  <si>
    <t>过针一件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</si>
  <si>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</si>
  <si>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</si>
  <si>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</si>
  <si>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</si>
  <si>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</si>
  <si>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</si>
  <si>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</si>
  <si>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</si>
  <si>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-2√</t>
  </si>
  <si>
    <t>验货时间：2023/6/3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</si>
  <si>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</si>
  <si>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</si>
  <si>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</si>
  <si>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</si>
  <si>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</si>
  <si>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</si>
  <si>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</si>
  <si>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</si>
  <si>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</si>
  <si>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</si>
  <si>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</si>
  <si>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</si>
  <si>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</si>
  <si>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</si>
  <si>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</si>
  <si>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后中长</t>
  </si>
  <si>
    <t>-1√</t>
  </si>
  <si>
    <t>前中长</t>
  </si>
  <si>
    <t>胸围</t>
  </si>
  <si>
    <t>112</t>
  </si>
  <si>
    <t>0.5√</t>
  </si>
  <si>
    <t>摆围</t>
  </si>
  <si>
    <t>腰围</t>
  </si>
  <si>
    <t>√-1</t>
  </si>
  <si>
    <t>后中袖长</t>
  </si>
  <si>
    <t>袖肥/2</t>
  </si>
  <si>
    <t>肩宽</t>
  </si>
  <si>
    <t>-0.8√</t>
  </si>
  <si>
    <t>袖肘围/2</t>
  </si>
  <si>
    <t>肩点袖长</t>
  </si>
  <si>
    <t>袖口围/2（平量）</t>
  </si>
  <si>
    <t>袖肥/2（参考值见注解）</t>
  </si>
  <si>
    <t>下领围</t>
  </si>
  <si>
    <t>袖口围/2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</si>
  <si>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</si>
  <si>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</si>
  <si>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</si>
  <si>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</si>
  <si>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</si>
  <si>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</si>
  <si>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</si>
  <si>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</si>
  <si>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</si>
  <si>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</si>
  <si>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</si>
  <si>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</si>
  <si>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</si>
  <si>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</si>
  <si>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</si>
  <si>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</si>
  <si>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</si>
  <si>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</si>
  <si>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</si>
  <si>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1180</t>
  </si>
  <si>
    <t>75D涤纶四面弹</t>
  </si>
  <si>
    <t>YES</t>
  </si>
  <si>
    <t>1182</t>
  </si>
  <si>
    <t>1183</t>
  </si>
  <si>
    <t>1184</t>
  </si>
  <si>
    <t>1185</t>
  </si>
  <si>
    <t>2055</t>
  </si>
  <si>
    <t>2056</t>
  </si>
  <si>
    <t>2057</t>
  </si>
  <si>
    <t>2058</t>
  </si>
  <si>
    <t>2059</t>
  </si>
  <si>
    <t>制表时间：4/10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</si>
  <si>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</si>
  <si>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</si>
  <si>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</si>
  <si>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</si>
  <si>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</si>
  <si>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</si>
  <si>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</si>
  <si>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</si>
  <si>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</si>
  <si>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</si>
  <si>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</si>
  <si>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制表：4/16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</si>
  <si>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</si>
  <si>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</si>
  <si>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</si>
  <si>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</si>
  <si>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</si>
  <si>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</si>
  <si>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</si>
  <si>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</si>
  <si>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</si>
  <si>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</si>
  <si>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</si>
  <si>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</si>
  <si>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75D四面弹</t>
  </si>
  <si>
    <t>单布</t>
  </si>
  <si>
    <t>起绒经编</t>
  </si>
  <si>
    <t>3号尼龙正装闭尾拉链  上下止 DA头 拉头顺码带色</t>
  </si>
  <si>
    <t>YKK</t>
  </si>
  <si>
    <t>尼龙3#反装闭尾拉链 不含上下止 葫芦拉头码</t>
  </si>
  <si>
    <t>伟星</t>
  </si>
  <si>
    <t>合格</t>
  </si>
  <si>
    <t>物料6</t>
  </si>
  <si>
    <t>物料7</t>
  </si>
  <si>
    <t>物料8</t>
  </si>
  <si>
    <t>物料9</t>
  </si>
  <si>
    <t>物料10</t>
  </si>
  <si>
    <t>G18SSZK001</t>
  </si>
  <si>
    <t>裤钩</t>
  </si>
  <si>
    <t>无锁 橡根</t>
  </si>
  <si>
    <t>薄织带</t>
  </si>
  <si>
    <t>藏面的四合扣 碗扣</t>
  </si>
  <si>
    <t>物料11</t>
  </si>
  <si>
    <t>物料12</t>
  </si>
  <si>
    <t>物料13</t>
  </si>
  <si>
    <t>物料14</t>
  </si>
  <si>
    <t>物料15</t>
  </si>
  <si>
    <t>主标</t>
  </si>
  <si>
    <t>尺码唛</t>
  </si>
  <si>
    <t>洗标</t>
  </si>
  <si>
    <t>物料16</t>
  </si>
  <si>
    <t>物料17</t>
  </si>
  <si>
    <t>物料18</t>
  </si>
  <si>
    <t>物料19</t>
  </si>
  <si>
    <t>物料20</t>
  </si>
  <si>
    <t>制表时间：4-18</t>
  </si>
  <si>
    <t>测试人签名：张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</si>
  <si>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</si>
  <si>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</si>
  <si>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</si>
  <si>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</si>
  <si>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</si>
  <si>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</si>
  <si>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</si>
  <si>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</si>
  <si>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</si>
  <si>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0634</t>
  </si>
  <si>
    <t>t800 棉感，斜纹</t>
  </si>
  <si>
    <t>灰湖绿</t>
  </si>
  <si>
    <t>TAWWBL91587</t>
  </si>
  <si>
    <t>6155</t>
  </si>
  <si>
    <t>空变T800</t>
  </si>
  <si>
    <t>TAWWAK91509</t>
  </si>
  <si>
    <t>制表时间：4-26</t>
  </si>
  <si>
    <t>测试人签名：赵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</si>
  <si>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</si>
  <si>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</si>
  <si>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</si>
  <si>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</si>
  <si>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</si>
  <si>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</si>
  <si>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制表时间：4-12</t>
  </si>
  <si>
    <t>测试人签名：左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</si>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</sst>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仿宋_GB2312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6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14" borderId="68" applyNumberFormat="0" applyFont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69" applyNumberFormat="0" applyFill="0" applyAlignment="0" applyProtection="0">
      <alignment vertical="center"/>
    </xf>
    <xf numFmtId="0" fontId="54" fillId="0" borderId="69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5" fillId="18" borderId="71" applyNumberFormat="0" applyAlignment="0" applyProtection="0">
      <alignment vertical="center"/>
    </xf>
    <xf numFmtId="0" fontId="56" fillId="18" borderId="67" applyNumberFormat="0" applyAlignment="0" applyProtection="0">
      <alignment vertical="center"/>
    </xf>
    <xf numFmtId="0" fontId="57" fillId="19" borderId="72" applyNumberFormat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0" borderId="74" applyNumberFormat="0" applyFill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7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62" fillId="0" borderId="0">
      <alignment vertical="center"/>
    </xf>
  </cellStyleXfs>
  <cellXfs count="5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7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7" fontId="21" fillId="3" borderId="2" xfId="11" applyNumberFormat="1" applyFont="1" applyFill="1" applyBorder="1" applyAlignment="1">
      <alignment horizontal="center"/>
    </xf>
    <xf numFmtId="177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6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0" borderId="7" xfId="57" applyFont="1" applyBorder="1" applyAlignment="1">
      <alignment horizontal="center"/>
    </xf>
    <xf numFmtId="0" fontId="18" fillId="0" borderId="2" xfId="57" applyFont="1" applyBorder="1" applyAlignment="1">
      <alignment horizontal="center"/>
    </xf>
    <xf numFmtId="0" fontId="19" fillId="0" borderId="2" xfId="57" applyFont="1" applyBorder="1" applyAlignment="1">
      <alignment horizontal="center"/>
    </xf>
    <xf numFmtId="0" fontId="18" fillId="0" borderId="11" xfId="57" applyFont="1" applyBorder="1" applyAlignment="1">
      <alignment horizontal="center"/>
    </xf>
    <xf numFmtId="177" fontId="20" fillId="0" borderId="2" xfId="57" applyNumberFormat="1" applyFont="1" applyBorder="1" applyAlignment="1">
      <alignment horizontal="center"/>
    </xf>
    <xf numFmtId="49" fontId="19" fillId="5" borderId="2" xfId="58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7" fontId="7" fillId="3" borderId="3" xfId="57" applyNumberFormat="1" applyFont="1" applyFill="1" applyBorder="1" applyAlignment="1">
      <alignment horizontal="center"/>
    </xf>
    <xf numFmtId="49" fontId="3" fillId="3" borderId="2" xfId="58" applyNumberFormat="1" applyFont="1" applyFill="1" applyBorder="1" applyAlignment="1">
      <alignment horizontal="center" vertical="center"/>
    </xf>
    <xf numFmtId="177" fontId="28" fillId="3" borderId="3" xfId="54" applyNumberFormat="1" applyFont="1" applyFill="1" applyBorder="1" applyAlignment="1">
      <alignment horizontal="center"/>
    </xf>
    <xf numFmtId="0" fontId="3" fillId="3" borderId="2" xfId="57" applyFont="1" applyFill="1" applyBorder="1" applyAlignment="1">
      <alignment horizontal="center"/>
    </xf>
    <xf numFmtId="177" fontId="7" fillId="3" borderId="2" xfId="57" applyNumberFormat="1" applyFont="1" applyFill="1" applyBorder="1" applyAlignment="1">
      <alignment horizontal="center"/>
    </xf>
    <xf numFmtId="177" fontId="28" fillId="3" borderId="2" xfId="54" applyNumberFormat="1" applyFont="1" applyFill="1" applyBorder="1" applyAlignment="1">
      <alignment horizontal="center"/>
    </xf>
    <xf numFmtId="49" fontId="29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41" xfId="52" applyFont="1" applyFill="1" applyBorder="1" applyAlignment="1">
      <alignment horizontal="left" vertical="center"/>
    </xf>
    <xf numFmtId="49" fontId="3" fillId="3" borderId="8" xfId="58" applyNumberFormat="1" applyFont="1" applyFill="1" applyBorder="1" applyAlignment="1">
      <alignment horizontal="center" vertical="center"/>
    </xf>
    <xf numFmtId="0" fontId="30" fillId="3" borderId="42" xfId="54" applyFont="1" applyFill="1" applyBorder="1" applyAlignment="1">
      <alignment horizontal="center"/>
    </xf>
    <xf numFmtId="177" fontId="28" fillId="3" borderId="42" xfId="54" applyNumberFormat="1" applyFont="1" applyFill="1" applyBorder="1" applyAlignment="1">
      <alignment horizontal="center"/>
    </xf>
    <xf numFmtId="0" fontId="30" fillId="3" borderId="42" xfId="57" applyFont="1" applyFill="1" applyBorder="1" applyAlignment="1">
      <alignment horizont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1" fillId="3" borderId="2" xfId="54" applyFont="1" applyFill="1" applyBorder="1">
      <alignment vertical="center"/>
    </xf>
    <xf numFmtId="49" fontId="31" fillId="3" borderId="2" xfId="54" applyNumberFormat="1" applyFont="1" applyFill="1" applyBorder="1">
      <alignment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3" xfId="52" applyFont="1" applyFill="1" applyBorder="1" applyAlignment="1">
      <alignment horizontal="center" vertical="center"/>
    </xf>
    <xf numFmtId="0" fontId="17" fillId="3" borderId="44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4" xfId="57" applyFont="1" applyFill="1" applyBorder="1" applyAlignment="1">
      <alignment horizontal="center"/>
    </xf>
    <xf numFmtId="49" fontId="14" fillId="3" borderId="44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7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7" fillId="0" borderId="45" xfId="52" applyFont="1" applyBorder="1" applyAlignment="1">
      <alignment horizontal="left" vertical="center"/>
    </xf>
    <xf numFmtId="0" fontId="21" fillId="0" borderId="46" xfId="52" applyFont="1" applyBorder="1" applyAlignment="1">
      <alignment horizontal="center" vertical="center"/>
    </xf>
    <xf numFmtId="0" fontId="27" fillId="0" borderId="46" xfId="52" applyFont="1" applyBorder="1" applyAlignment="1">
      <alignment horizontal="center" vertical="center"/>
    </xf>
    <xf numFmtId="0" fontId="23" fillId="0" borderId="46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4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1" fillId="0" borderId="48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27" fillId="0" borderId="49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center" vertical="center"/>
    </xf>
    <xf numFmtId="0" fontId="27" fillId="0" borderId="51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9" fillId="0" borderId="46" xfId="52" applyFont="1" applyBorder="1" applyAlignment="1">
      <alignment horizontal="center" vertical="center"/>
    </xf>
    <xf numFmtId="0" fontId="9" fillId="0" borderId="52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9" fillId="0" borderId="53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3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4" xfId="52" applyFont="1" applyBorder="1" applyAlignment="1">
      <alignment horizontal="center" vertical="center"/>
    </xf>
    <xf numFmtId="0" fontId="27" fillId="0" borderId="55" xfId="52" applyFont="1" applyFill="1" applyBorder="1" applyAlignment="1">
      <alignment horizontal="left" vertical="center"/>
    </xf>
    <xf numFmtId="0" fontId="27" fillId="0" borderId="56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49" fontId="3" fillId="3" borderId="4" xfId="58" applyNumberFormat="1" applyFont="1" applyFill="1" applyBorder="1" applyAlignment="1">
      <alignment horizontal="center" vertical="center"/>
    </xf>
    <xf numFmtId="0" fontId="20" fillId="0" borderId="2" xfId="38" applyFont="1" applyFill="1" applyBorder="1" applyAlignment="1">
      <alignment horizontal="left" vertical="center"/>
    </xf>
    <xf numFmtId="0" fontId="20" fillId="0" borderId="2" xfId="38" applyFont="1" applyFill="1" applyBorder="1" applyAlignment="1">
      <alignment horizontal="center" vertical="center"/>
    </xf>
    <xf numFmtId="0" fontId="18" fillId="0" borderId="2" xfId="38" applyFont="1" applyFill="1" applyBorder="1" applyAlignment="1">
      <alignment horizontal="center" vertical="center"/>
    </xf>
    <xf numFmtId="0" fontId="18" fillId="0" borderId="2" xfId="38" applyFont="1" applyFill="1" applyBorder="1" applyAlignment="1">
      <alignment horizontal="left" vertical="center"/>
    </xf>
    <xf numFmtId="0" fontId="14" fillId="3" borderId="44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4" xfId="54" applyFont="1" applyFill="1" applyBorder="1" applyAlignment="1">
      <alignment horizontal="center" vertical="center"/>
    </xf>
    <xf numFmtId="49" fontId="17" fillId="3" borderId="44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7" xfId="54" applyNumberFormat="1" applyFont="1" applyFill="1" applyBorder="1" applyAlignment="1">
      <alignment horizontal="center" vertical="center"/>
    </xf>
    <xf numFmtId="0" fontId="14" fillId="3" borderId="42" xfId="53" applyFont="1" applyFill="1" applyBorder="1" applyAlignment="1"/>
    <xf numFmtId="49" fontId="14" fillId="3" borderId="42" xfId="53" applyNumberFormat="1" applyFont="1" applyFill="1" applyBorder="1" applyAlignment="1">
      <alignment horizontal="center"/>
    </xf>
    <xf numFmtId="49" fontId="14" fillId="3" borderId="58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3" fillId="0" borderId="59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27" fillId="0" borderId="48" xfId="52" applyFont="1" applyBorder="1" applyAlignment="1">
      <alignment horizontal="left" vertical="center"/>
    </xf>
    <xf numFmtId="0" fontId="23" fillId="0" borderId="50" xfId="52" applyFont="1" applyBorder="1" applyAlignment="1">
      <alignment vertical="center"/>
    </xf>
    <xf numFmtId="0" fontId="9" fillId="0" borderId="51" xfId="52" applyFont="1" applyBorder="1" applyAlignment="1">
      <alignment horizontal="left" vertical="center"/>
    </xf>
    <xf numFmtId="0" fontId="21" fillId="0" borderId="51" xfId="52" applyFont="1" applyBorder="1" applyAlignment="1">
      <alignment horizontal="left" vertical="center"/>
    </xf>
    <xf numFmtId="0" fontId="9" fillId="0" borderId="51" xfId="52" applyFont="1" applyBorder="1" applyAlignment="1">
      <alignment vertical="center"/>
    </xf>
    <xf numFmtId="0" fontId="23" fillId="0" borderId="51" xfId="52" applyFont="1" applyBorder="1" applyAlignment="1">
      <alignment vertical="center"/>
    </xf>
    <xf numFmtId="0" fontId="23" fillId="0" borderId="50" xfId="52" applyFont="1" applyBorder="1" applyAlignment="1">
      <alignment horizontal="center" vertical="center"/>
    </xf>
    <xf numFmtId="0" fontId="21" fillId="0" borderId="51" xfId="52" applyFont="1" applyBorder="1" applyAlignment="1">
      <alignment horizontal="center" vertical="center"/>
    </xf>
    <xf numFmtId="0" fontId="23" fillId="0" borderId="51" xfId="52" applyFont="1" applyBorder="1" applyAlignment="1">
      <alignment horizontal="center" vertical="center"/>
    </xf>
    <xf numFmtId="0" fontId="9" fillId="0" borderId="51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0" xfId="52" applyFont="1" applyBorder="1" applyAlignment="1">
      <alignment horizontal="left" vertical="center"/>
    </xf>
    <xf numFmtId="0" fontId="23" fillId="0" borderId="51" xfId="52" applyFont="1" applyBorder="1" applyAlignment="1">
      <alignment horizontal="left" vertical="center"/>
    </xf>
    <xf numFmtId="0" fontId="36" fillId="0" borderId="60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/>
    </xf>
    <xf numFmtId="9" fontId="21" fillId="0" borderId="20" xfId="52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61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7" fillId="0" borderId="45" xfId="52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7" fillId="0" borderId="46" xfId="52" applyFont="1" applyBorder="1" applyAlignment="1">
      <alignment vertical="center"/>
    </xf>
    <xf numFmtId="0" fontId="21" fillId="0" borderId="62" xfId="52" applyFont="1" applyBorder="1" applyAlignment="1">
      <alignment vertical="center"/>
    </xf>
    <xf numFmtId="0" fontId="27" fillId="0" borderId="62" xfId="52" applyFont="1" applyBorder="1" applyAlignment="1">
      <alignment vertical="center"/>
    </xf>
    <xf numFmtId="58" fontId="9" fillId="0" borderId="46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59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9" fillId="0" borderId="62" xfId="52" applyFont="1" applyBorder="1" applyAlignment="1">
      <alignment vertical="center"/>
    </xf>
    <xf numFmtId="0" fontId="23" fillId="0" borderId="63" xfId="52" applyFont="1" applyBorder="1" applyAlignment="1">
      <alignment horizontal="left" vertical="center"/>
    </xf>
    <xf numFmtId="0" fontId="27" fillId="0" borderId="55" xfId="52" applyFont="1" applyBorder="1" applyAlignment="1">
      <alignment horizontal="left" vertical="center"/>
    </xf>
    <xf numFmtId="0" fontId="21" fillId="0" borderId="56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6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 wrapText="1"/>
    </xf>
    <xf numFmtId="0" fontId="37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64" xfId="52" applyFont="1" applyBorder="1" applyAlignment="1">
      <alignment horizontal="center" vertical="center"/>
    </xf>
    <xf numFmtId="0" fontId="21" fillId="0" borderId="62" xfId="52" applyFont="1" applyBorder="1" applyAlignment="1">
      <alignment horizontal="center" vertical="center"/>
    </xf>
    <xf numFmtId="0" fontId="21" fillId="0" borderId="63" xfId="52" applyFont="1" applyBorder="1" applyAlignment="1">
      <alignment horizontal="center" vertical="center"/>
    </xf>
    <xf numFmtId="0" fontId="21" fillId="0" borderId="63" xfId="52" applyFont="1" applyFill="1" applyBorder="1" applyAlignment="1">
      <alignment horizontal="left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9" fillId="0" borderId="11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6" borderId="5" xfId="0" applyFont="1" applyFill="1" applyBorder="1" applyAlignment="1">
      <alignment horizontal="center" vertical="center"/>
    </xf>
    <xf numFmtId="0" fontId="39" fillId="6" borderId="7" xfId="0" applyFont="1" applyFill="1" applyBorder="1" applyAlignment="1">
      <alignment horizontal="center" vertical="center"/>
    </xf>
    <xf numFmtId="0" fontId="39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5" xfId="0" applyBorder="1"/>
    <xf numFmtId="0" fontId="0" fillId="0" borderId="42" xfId="0" applyBorder="1"/>
    <xf numFmtId="0" fontId="0" fillId="6" borderId="42" xfId="0" applyFill="1" applyBorder="1"/>
    <xf numFmtId="0" fontId="0" fillId="7" borderId="0" xfId="0" applyFill="1"/>
    <xf numFmtId="0" fontId="38" fillId="0" borderId="43" xfId="0" applyFont="1" applyBorder="1" applyAlignment="1">
      <alignment horizontal="center" vertical="center" wrapText="1"/>
    </xf>
    <xf numFmtId="0" fontId="39" fillId="0" borderId="66" xfId="0" applyFont="1" applyBorder="1" applyAlignment="1">
      <alignment horizontal="center" vertical="center"/>
    </xf>
    <xf numFmtId="0" fontId="39" fillId="0" borderId="44" xfId="0" applyFont="1" applyBorder="1"/>
    <xf numFmtId="0" fontId="0" fillId="0" borderId="44" xfId="0" applyBorder="1"/>
    <xf numFmtId="0" fontId="0" fillId="0" borderId="5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8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87217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8721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8721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7217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721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721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8061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80613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80613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8061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8061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7315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7315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609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609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60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80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80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6" customWidth="1"/>
    <col min="3" max="3" width="10.125" customWidth="1"/>
  </cols>
  <sheetData>
    <row r="1" ht="21" customHeight="1" spans="1:2">
      <c r="A1" s="507"/>
      <c r="B1" s="508" t="s">
        <v>0</v>
      </c>
    </row>
    <row r="2" spans="1:2">
      <c r="A2" s="9">
        <v>1</v>
      </c>
      <c r="B2" s="509" t="s">
        <v>1</v>
      </c>
    </row>
    <row r="3" spans="1:2">
      <c r="A3" s="9">
        <v>2</v>
      </c>
      <c r="B3" s="509" t="s">
        <v>2</v>
      </c>
    </row>
    <row r="4" spans="1:2">
      <c r="A4" s="9">
        <v>3</v>
      </c>
      <c r="B4" s="509" t="s">
        <v>3</v>
      </c>
    </row>
    <row r="5" spans="1:2">
      <c r="A5" s="9">
        <v>4</v>
      </c>
      <c r="B5" s="509" t="s">
        <v>4</v>
      </c>
    </row>
    <row r="6" spans="1:2">
      <c r="A6" s="9">
        <v>5</v>
      </c>
      <c r="B6" s="509" t="s">
        <v>5</v>
      </c>
    </row>
    <row r="7" spans="1:2">
      <c r="A7" s="9">
        <v>6</v>
      </c>
      <c r="B7" s="509" t="s">
        <v>6</v>
      </c>
    </row>
    <row r="8" s="505" customFormat="1" ht="15" customHeight="1" spans="1:2">
      <c r="A8" s="510">
        <v>7</v>
      </c>
      <c r="B8" s="511" t="s">
        <v>7</v>
      </c>
    </row>
    <row r="9" ht="18.95" customHeight="1" spans="1:2">
      <c r="A9" s="507"/>
      <c r="B9" s="512" t="s">
        <v>8</v>
      </c>
    </row>
    <row r="10" ht="15.95" customHeight="1" spans="1:2">
      <c r="A10" s="9">
        <v>1</v>
      </c>
      <c r="B10" s="513" t="s">
        <v>9</v>
      </c>
    </row>
    <row r="11" spans="1:2">
      <c r="A11" s="9">
        <v>2</v>
      </c>
      <c r="B11" s="509" t="s">
        <v>10</v>
      </c>
    </row>
    <row r="12" spans="1:2">
      <c r="A12" s="9">
        <v>3</v>
      </c>
      <c r="B12" s="511" t="s">
        <v>11</v>
      </c>
    </row>
    <row r="13" spans="1:2">
      <c r="A13" s="9">
        <v>4</v>
      </c>
      <c r="B13" s="509" t="s">
        <v>12</v>
      </c>
    </row>
    <row r="14" spans="1:2">
      <c r="A14" s="9">
        <v>5</v>
      </c>
      <c r="B14" s="509" t="s">
        <v>13</v>
      </c>
    </row>
    <row r="15" spans="1:2">
      <c r="A15" s="9">
        <v>6</v>
      </c>
      <c r="B15" s="509" t="s">
        <v>14</v>
      </c>
    </row>
    <row r="16" spans="1:2">
      <c r="A16" s="9">
        <v>7</v>
      </c>
      <c r="B16" s="509" t="s">
        <v>15</v>
      </c>
    </row>
    <row r="17" spans="1:2">
      <c r="A17" s="9">
        <v>8</v>
      </c>
      <c r="B17" s="509" t="s">
        <v>16</v>
      </c>
    </row>
    <row r="18" spans="1:2">
      <c r="A18" s="9">
        <v>9</v>
      </c>
      <c r="B18" s="509" t="s">
        <v>17</v>
      </c>
    </row>
    <row r="19" spans="1:2">
      <c r="A19" s="9"/>
      <c r="B19" s="509"/>
    </row>
    <row r="20" ht="20.25" spans="1:2">
      <c r="A20" s="507"/>
      <c r="B20" s="508" t="s">
        <v>18</v>
      </c>
    </row>
    <row r="21" spans="1:2">
      <c r="A21" s="9">
        <v>1</v>
      </c>
      <c r="B21" s="514" t="s">
        <v>19</v>
      </c>
    </row>
    <row r="22" spans="1:2">
      <c r="A22" s="9">
        <v>2</v>
      </c>
      <c r="B22" s="509" t="s">
        <v>20</v>
      </c>
    </row>
    <row r="23" spans="1:2">
      <c r="A23" s="9">
        <v>3</v>
      </c>
      <c r="B23" s="509" t="s">
        <v>21</v>
      </c>
    </row>
    <row r="24" spans="1:2">
      <c r="A24" s="9">
        <v>4</v>
      </c>
      <c r="B24" s="509" t="s">
        <v>22</v>
      </c>
    </row>
    <row r="25" spans="1:2">
      <c r="A25" s="9">
        <v>5</v>
      </c>
      <c r="B25" s="509" t="s">
        <v>23</v>
      </c>
    </row>
    <row r="26" spans="1:2">
      <c r="A26" s="9">
        <v>6</v>
      </c>
      <c r="B26" s="509" t="s">
        <v>24</v>
      </c>
    </row>
    <row r="27" spans="1:2">
      <c r="A27" s="9">
        <v>7</v>
      </c>
      <c r="B27" s="509" t="s">
        <v>25</v>
      </c>
    </row>
    <row r="28" spans="1:2">
      <c r="A28" s="9"/>
      <c r="B28" s="509"/>
    </row>
    <row r="29" ht="20.25" spans="1:2">
      <c r="A29" s="507"/>
      <c r="B29" s="508" t="s">
        <v>26</v>
      </c>
    </row>
    <row r="30" spans="1:2">
      <c r="A30" s="9">
        <v>1</v>
      </c>
      <c r="B30" s="514" t="s">
        <v>27</v>
      </c>
    </row>
    <row r="31" spans="1:2">
      <c r="A31" s="9">
        <v>2</v>
      </c>
      <c r="B31" s="509" t="s">
        <v>28</v>
      </c>
    </row>
    <row r="32" spans="1:2">
      <c r="A32" s="9">
        <v>3</v>
      </c>
      <c r="B32" s="509" t="s">
        <v>29</v>
      </c>
    </row>
    <row r="33" ht="28.5" spans="1:2">
      <c r="A33" s="9">
        <v>4</v>
      </c>
      <c r="B33" s="509" t="s">
        <v>30</v>
      </c>
    </row>
    <row r="34" spans="1:2">
      <c r="A34" s="9">
        <v>5</v>
      </c>
      <c r="B34" s="509" t="s">
        <v>31</v>
      </c>
    </row>
    <row r="35" spans="1:2">
      <c r="A35" s="9">
        <v>6</v>
      </c>
      <c r="B35" s="509" t="s">
        <v>32</v>
      </c>
    </row>
    <row r="36" spans="1:2">
      <c r="A36" s="9">
        <v>7</v>
      </c>
      <c r="B36" s="509" t="s">
        <v>33</v>
      </c>
    </row>
    <row r="37" spans="1:2">
      <c r="A37" s="9"/>
      <c r="B37" s="509"/>
    </row>
    <row r="39" spans="1:2">
      <c r="A39" s="515" t="s">
        <v>34</v>
      </c>
      <c r="B39" s="51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277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331</v>
      </c>
      <c r="G2" s="181" t="s">
        <v>332</v>
      </c>
      <c r="H2" s="181"/>
      <c r="I2" s="211" t="s">
        <v>57</v>
      </c>
      <c r="J2" s="181" t="s">
        <v>278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279</v>
      </c>
      <c r="E3" s="185" t="s">
        <v>333</v>
      </c>
      <c r="F3" s="186"/>
      <c r="G3" s="186"/>
      <c r="H3" s="187" t="s">
        <v>280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281</v>
      </c>
      <c r="E4" s="191" t="s">
        <v>334</v>
      </c>
      <c r="F4" s="191"/>
      <c r="G4" s="191"/>
      <c r="H4" s="190" t="s">
        <v>282</v>
      </c>
      <c r="I4" s="190"/>
      <c r="J4" s="204" t="s">
        <v>67</v>
      </c>
      <c r="K4" s="235" t="s">
        <v>68</v>
      </c>
    </row>
    <row r="5" s="172" customFormat="1" spans="1:11">
      <c r="A5" s="188" t="s">
        <v>283</v>
      </c>
      <c r="B5" s="183">
        <v>1</v>
      </c>
      <c r="C5" s="183"/>
      <c r="D5" s="184" t="s">
        <v>284</v>
      </c>
      <c r="E5" s="184" t="s">
        <v>285</v>
      </c>
      <c r="F5" s="184" t="s">
        <v>286</v>
      </c>
      <c r="G5" s="184" t="s">
        <v>287</v>
      </c>
      <c r="H5" s="190" t="s">
        <v>288</v>
      </c>
      <c r="I5" s="190"/>
      <c r="J5" s="204" t="s">
        <v>67</v>
      </c>
      <c r="K5" s="235" t="s">
        <v>68</v>
      </c>
    </row>
    <row r="6" s="172" customFormat="1" ht="15" spans="1:11">
      <c r="A6" s="192" t="s">
        <v>289</v>
      </c>
      <c r="B6" s="193">
        <v>125</v>
      </c>
      <c r="C6" s="193"/>
      <c r="D6" s="194" t="s">
        <v>290</v>
      </c>
      <c r="E6" s="195"/>
      <c r="F6" s="196">
        <v>2064</v>
      </c>
      <c r="G6" s="194"/>
      <c r="H6" s="197" t="s">
        <v>291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292</v>
      </c>
      <c r="B8" s="180" t="s">
        <v>293</v>
      </c>
      <c r="C8" s="180" t="s">
        <v>294</v>
      </c>
      <c r="D8" s="180" t="s">
        <v>295</v>
      </c>
      <c r="E8" s="180" t="s">
        <v>296</v>
      </c>
      <c r="F8" s="180" t="s">
        <v>297</v>
      </c>
      <c r="G8" s="202" t="s">
        <v>335</v>
      </c>
      <c r="H8" s="203"/>
      <c r="I8" s="203"/>
      <c r="J8" s="203"/>
      <c r="K8" s="237"/>
    </row>
    <row r="9" s="172" customFormat="1" spans="1:11">
      <c r="A9" s="188" t="s">
        <v>299</v>
      </c>
      <c r="B9" s="190"/>
      <c r="C9" s="204" t="s">
        <v>67</v>
      </c>
      <c r="D9" s="204" t="s">
        <v>68</v>
      </c>
      <c r="E9" s="184" t="s">
        <v>300</v>
      </c>
      <c r="F9" s="205" t="s">
        <v>301</v>
      </c>
      <c r="G9" s="206"/>
      <c r="H9" s="207"/>
      <c r="I9" s="207"/>
      <c r="J9" s="207"/>
      <c r="K9" s="238"/>
    </row>
    <row r="10" s="172" customFormat="1" spans="1:11">
      <c r="A10" s="188" t="s">
        <v>302</v>
      </c>
      <c r="B10" s="190"/>
      <c r="C10" s="204" t="s">
        <v>67</v>
      </c>
      <c r="D10" s="204" t="s">
        <v>68</v>
      </c>
      <c r="E10" s="184" t="s">
        <v>303</v>
      </c>
      <c r="F10" s="205" t="s">
        <v>304</v>
      </c>
      <c r="G10" s="206" t="s">
        <v>305</v>
      </c>
      <c r="H10" s="207"/>
      <c r="I10" s="207"/>
      <c r="J10" s="207"/>
      <c r="K10" s="238"/>
    </row>
    <row r="11" s="172" customFormat="1" spans="1:11">
      <c r="A11" s="208" t="s">
        <v>211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306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307</v>
      </c>
      <c r="J13" s="204" t="s">
        <v>89</v>
      </c>
      <c r="K13" s="235" t="s">
        <v>90</v>
      </c>
    </row>
    <row r="14" s="172" customFormat="1" ht="15" spans="1:11">
      <c r="A14" s="192" t="s">
        <v>308</v>
      </c>
      <c r="B14" s="196" t="s">
        <v>89</v>
      </c>
      <c r="C14" s="196" t="s">
        <v>90</v>
      </c>
      <c r="D14" s="195"/>
      <c r="E14" s="194" t="s">
        <v>309</v>
      </c>
      <c r="F14" s="196" t="s">
        <v>89</v>
      </c>
      <c r="G14" s="196" t="s">
        <v>90</v>
      </c>
      <c r="H14" s="196"/>
      <c r="I14" s="194" t="s">
        <v>310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311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312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313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336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337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338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339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130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317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318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340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341</v>
      </c>
    </row>
    <row r="31" s="172" customFormat="1" ht="17.25" customHeight="1" spans="1:11">
      <c r="A31" s="221" t="s">
        <v>342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321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322</v>
      </c>
      <c r="B40" s="190"/>
      <c r="C40" s="190"/>
      <c r="D40" s="187" t="s">
        <v>323</v>
      </c>
      <c r="E40" s="187"/>
      <c r="F40" s="228" t="s">
        <v>324</v>
      </c>
      <c r="G40" s="229"/>
      <c r="H40" s="190" t="s">
        <v>325</v>
      </c>
      <c r="I40" s="190"/>
      <c r="J40" s="190" t="s">
        <v>326</v>
      </c>
      <c r="K40" s="241"/>
    </row>
    <row r="41" s="172" customFormat="1" ht="18.75" customHeight="1" spans="1:13">
      <c r="A41" s="188" t="s">
        <v>205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142</v>
      </c>
      <c r="B44" s="230" t="s">
        <v>327</v>
      </c>
      <c r="C44" s="230"/>
      <c r="D44" s="194" t="s">
        <v>328</v>
      </c>
      <c r="E44" s="195"/>
      <c r="F44" s="194" t="s">
        <v>146</v>
      </c>
      <c r="G44" s="231">
        <v>11.27</v>
      </c>
      <c r="H44" s="232" t="s">
        <v>148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343</v>
      </c>
      <c r="C2" s="117"/>
      <c r="D2" s="118" t="s">
        <v>69</v>
      </c>
      <c r="E2" s="117" t="s">
        <v>344</v>
      </c>
      <c r="F2" s="117"/>
      <c r="G2" s="117"/>
      <c r="H2" s="117"/>
      <c r="I2" s="153"/>
      <c r="J2" s="154" t="s">
        <v>57</v>
      </c>
      <c r="K2" s="155" t="s">
        <v>345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116</v>
      </c>
      <c r="C4" s="122" t="s">
        <v>117</v>
      </c>
      <c r="D4" s="123" t="s">
        <v>118</v>
      </c>
      <c r="E4" s="124" t="s">
        <v>119</v>
      </c>
      <c r="F4" s="122" t="s">
        <v>120</v>
      </c>
      <c r="G4" s="124" t="s">
        <v>121</v>
      </c>
      <c r="H4" s="122" t="s">
        <v>122</v>
      </c>
      <c r="I4" s="142"/>
      <c r="J4" s="160"/>
      <c r="K4" s="161" t="s">
        <v>116</v>
      </c>
      <c r="L4" s="161" t="s">
        <v>117</v>
      </c>
      <c r="M4" s="162" t="s">
        <v>118</v>
      </c>
      <c r="N4" s="161" t="s">
        <v>119</v>
      </c>
      <c r="O4" s="161" t="s">
        <v>120</v>
      </c>
      <c r="P4" s="161" t="s">
        <v>121</v>
      </c>
      <c r="Q4" s="147" t="s">
        <v>254</v>
      </c>
    </row>
    <row r="5" s="112" customFormat="1" ht="29.1" customHeight="1" spans="1:17">
      <c r="A5" s="119"/>
      <c r="B5" s="121" t="s">
        <v>255</v>
      </c>
      <c r="C5" s="122" t="s">
        <v>256</v>
      </c>
      <c r="D5" s="123" t="s">
        <v>257</v>
      </c>
      <c r="E5" s="124" t="s">
        <v>258</v>
      </c>
      <c r="F5" s="122" t="s">
        <v>259</v>
      </c>
      <c r="G5" s="124" t="s">
        <v>260</v>
      </c>
      <c r="H5" s="122" t="s">
        <v>261</v>
      </c>
      <c r="I5" s="142"/>
      <c r="J5" s="160"/>
      <c r="K5" s="163" t="s">
        <v>255</v>
      </c>
      <c r="L5" s="163" t="s">
        <v>256</v>
      </c>
      <c r="M5" s="163" t="s">
        <v>257</v>
      </c>
      <c r="N5" s="163" t="s">
        <v>258</v>
      </c>
      <c r="O5" s="163" t="s">
        <v>259</v>
      </c>
      <c r="P5" s="163" t="s">
        <v>260</v>
      </c>
      <c r="Q5" s="163" t="s">
        <v>261</v>
      </c>
    </row>
    <row r="6" s="112" customFormat="1" ht="29.1" customHeight="1" spans="1:17">
      <c r="A6" s="122" t="s">
        <v>346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346</v>
      </c>
      <c r="K6" s="165" t="s">
        <v>347</v>
      </c>
      <c r="L6" s="165" t="s">
        <v>347</v>
      </c>
      <c r="M6" s="165" t="s">
        <v>262</v>
      </c>
      <c r="N6" s="165" t="s">
        <v>347</v>
      </c>
      <c r="O6" s="165" t="s">
        <v>262</v>
      </c>
      <c r="P6" s="165" t="s">
        <v>262</v>
      </c>
      <c r="Q6" s="165"/>
    </row>
    <row r="7" s="112" customFormat="1" ht="29.1" customHeight="1" spans="1:17">
      <c r="A7" s="122" t="s">
        <v>348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348</v>
      </c>
      <c r="K7" s="165" t="s">
        <v>262</v>
      </c>
      <c r="L7" s="165" t="s">
        <v>262</v>
      </c>
      <c r="M7" s="165" t="s">
        <v>262</v>
      </c>
      <c r="N7" s="144" t="s">
        <v>267</v>
      </c>
      <c r="O7" s="165" t="s">
        <v>262</v>
      </c>
      <c r="P7" s="165" t="s">
        <v>262</v>
      </c>
      <c r="Q7" s="165"/>
    </row>
    <row r="8" s="112" customFormat="1" ht="29.1" customHeight="1" spans="1:17">
      <c r="A8" s="122" t="s">
        <v>349</v>
      </c>
      <c r="B8" s="125">
        <f>C8-4</f>
        <v>104</v>
      </c>
      <c r="C8" s="125">
        <f>D8-4</f>
        <v>108</v>
      </c>
      <c r="D8" s="128" t="s">
        <v>350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349</v>
      </c>
      <c r="K8" s="165" t="s">
        <v>347</v>
      </c>
      <c r="L8" s="144" t="s">
        <v>267</v>
      </c>
      <c r="M8" s="165" t="s">
        <v>262</v>
      </c>
      <c r="N8" s="165" t="s">
        <v>262</v>
      </c>
      <c r="O8" s="166" t="s">
        <v>351</v>
      </c>
      <c r="P8" s="166" t="s">
        <v>329</v>
      </c>
      <c r="Q8" s="144"/>
    </row>
    <row r="9" s="112" customFormat="1" ht="29.1" customHeight="1" spans="1:17">
      <c r="A9" s="129" t="s">
        <v>352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353</v>
      </c>
      <c r="K9" s="144" t="s">
        <v>266</v>
      </c>
      <c r="L9" s="165" t="s">
        <v>354</v>
      </c>
      <c r="M9" s="165" t="s">
        <v>262</v>
      </c>
      <c r="N9" s="166" t="s">
        <v>329</v>
      </c>
      <c r="O9" s="165" t="s">
        <v>262</v>
      </c>
      <c r="P9" s="165" t="s">
        <v>262</v>
      </c>
      <c r="Q9" s="165"/>
    </row>
    <row r="10" s="112" customFormat="1" ht="29.1" customHeight="1" spans="1:17">
      <c r="A10" s="122" t="s">
        <v>355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352</v>
      </c>
      <c r="K10" s="165" t="s">
        <v>347</v>
      </c>
      <c r="L10" s="165" t="s">
        <v>354</v>
      </c>
      <c r="M10" s="144" t="s">
        <v>267</v>
      </c>
      <c r="N10" s="165" t="s">
        <v>262</v>
      </c>
      <c r="O10" s="165" t="s">
        <v>354</v>
      </c>
      <c r="P10" s="165" t="s">
        <v>354</v>
      </c>
      <c r="Q10" s="144"/>
    </row>
    <row r="11" s="112" customFormat="1" ht="29.1" customHeight="1" spans="1:17">
      <c r="A11" s="122" t="s">
        <v>356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357</v>
      </c>
      <c r="K11" s="144" t="s">
        <v>269</v>
      </c>
      <c r="L11" s="144" t="s">
        <v>358</v>
      </c>
      <c r="M11" s="144" t="s">
        <v>347</v>
      </c>
      <c r="N11" s="165" t="s">
        <v>262</v>
      </c>
      <c r="O11" s="144" t="s">
        <v>267</v>
      </c>
      <c r="P11" s="144" t="s">
        <v>267</v>
      </c>
      <c r="Q11" s="144"/>
    </row>
    <row r="12" s="112" customFormat="1" ht="29.1" customHeight="1" spans="1:17">
      <c r="A12" s="122" t="s">
        <v>359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360</v>
      </c>
      <c r="K12" s="165" t="s">
        <v>347</v>
      </c>
      <c r="L12" s="165" t="s">
        <v>267</v>
      </c>
      <c r="M12" s="144" t="s">
        <v>267</v>
      </c>
      <c r="N12" s="144" t="s">
        <v>267</v>
      </c>
      <c r="O12" s="144" t="s">
        <v>267</v>
      </c>
      <c r="P12" s="144" t="s">
        <v>267</v>
      </c>
      <c r="Q12" s="144"/>
    </row>
    <row r="13" s="112" customFormat="1" ht="29.1" customHeight="1" spans="1:17">
      <c r="A13" s="122" t="s">
        <v>361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362</v>
      </c>
      <c r="K13" s="165" t="s">
        <v>262</v>
      </c>
      <c r="L13" s="144" t="s">
        <v>267</v>
      </c>
      <c r="M13" s="165" t="s">
        <v>262</v>
      </c>
      <c r="N13" s="144" t="s">
        <v>267</v>
      </c>
      <c r="O13" s="165" t="s">
        <v>262</v>
      </c>
      <c r="P13" s="165" t="s">
        <v>262</v>
      </c>
      <c r="Q13" s="144"/>
    </row>
    <row r="14" s="112" customFormat="1" ht="29.1" customHeight="1" spans="1:17">
      <c r="A14" s="122" t="s">
        <v>363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359</v>
      </c>
      <c r="K14" s="144" t="s">
        <v>273</v>
      </c>
      <c r="L14" s="165" t="s">
        <v>262</v>
      </c>
      <c r="M14" s="165" t="s">
        <v>262</v>
      </c>
      <c r="N14" s="165" t="s">
        <v>262</v>
      </c>
      <c r="O14" s="144" t="s">
        <v>267</v>
      </c>
      <c r="P14" s="144" t="s">
        <v>267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364</v>
      </c>
      <c r="K15" s="165" t="s">
        <v>262</v>
      </c>
      <c r="L15" s="165" t="s">
        <v>267</v>
      </c>
      <c r="M15" s="144" t="s">
        <v>267</v>
      </c>
      <c r="N15" s="165" t="s">
        <v>262</v>
      </c>
      <c r="O15" s="144" t="s">
        <v>267</v>
      </c>
      <c r="P15" s="165" t="s">
        <v>262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205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206</v>
      </c>
      <c r="B20" s="151"/>
      <c r="C20" s="151"/>
      <c r="D20" s="151"/>
      <c r="E20" s="151"/>
      <c r="F20" s="151"/>
      <c r="G20" s="151"/>
      <c r="H20" s="151"/>
      <c r="I20" s="151"/>
      <c r="J20" s="150" t="s">
        <v>252</v>
      </c>
      <c r="K20" s="169"/>
      <c r="L20" s="169" t="s">
        <v>365</v>
      </c>
      <c r="M20" s="169"/>
      <c r="N20" s="169" t="s">
        <v>366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E4" sqref="E4:E15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367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368</v>
      </c>
      <c r="B2" s="23" t="s">
        <v>369</v>
      </c>
      <c r="C2" s="5" t="s">
        <v>370</v>
      </c>
      <c r="D2" s="5" t="s">
        <v>371</v>
      </c>
      <c r="E2" s="5" t="s">
        <v>372</v>
      </c>
      <c r="F2" s="5" t="s">
        <v>373</v>
      </c>
      <c r="G2" s="5" t="s">
        <v>374</v>
      </c>
      <c r="H2" s="5" t="s">
        <v>375</v>
      </c>
      <c r="I2" s="4" t="s">
        <v>376</v>
      </c>
      <c r="J2" s="4" t="s">
        <v>377</v>
      </c>
      <c r="K2" s="4" t="s">
        <v>378</v>
      </c>
      <c r="L2" s="4" t="s">
        <v>379</v>
      </c>
      <c r="M2" s="4" t="s">
        <v>380</v>
      </c>
      <c r="N2" s="5" t="s">
        <v>381</v>
      </c>
      <c r="O2" s="5" t="s">
        <v>382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383</v>
      </c>
      <c r="J3" s="4" t="s">
        <v>383</v>
      </c>
      <c r="K3" s="4" t="s">
        <v>383</v>
      </c>
      <c r="L3" s="4" t="s">
        <v>383</v>
      </c>
      <c r="M3" s="4" t="s">
        <v>383</v>
      </c>
      <c r="N3" s="7"/>
      <c r="O3" s="7"/>
    </row>
    <row r="4" s="96" customFormat="1" spans="1:15">
      <c r="A4" s="104">
        <v>1</v>
      </c>
      <c r="B4" s="25" t="s">
        <v>384</v>
      </c>
      <c r="C4" s="26" t="s">
        <v>385</v>
      </c>
      <c r="D4" s="26" t="s">
        <v>124</v>
      </c>
      <c r="E4" s="28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386</v>
      </c>
    </row>
    <row r="5" s="96" customFormat="1" spans="1:15">
      <c r="A5" s="104">
        <v>2</v>
      </c>
      <c r="B5" s="25" t="s">
        <v>384</v>
      </c>
      <c r="C5" s="26" t="s">
        <v>385</v>
      </c>
      <c r="D5" s="26" t="s">
        <v>124</v>
      </c>
      <c r="E5" s="28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386</v>
      </c>
    </row>
    <row r="6" s="96" customFormat="1" spans="1:15">
      <c r="A6" s="104">
        <v>3</v>
      </c>
      <c r="B6" s="25" t="s">
        <v>387</v>
      </c>
      <c r="C6" s="26" t="s">
        <v>385</v>
      </c>
      <c r="D6" s="26" t="s">
        <v>124</v>
      </c>
      <c r="E6" s="28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386</v>
      </c>
    </row>
    <row r="7" s="96" customFormat="1" spans="1:15">
      <c r="A7" s="104">
        <v>4</v>
      </c>
      <c r="B7" s="25" t="s">
        <v>388</v>
      </c>
      <c r="C7" s="26" t="s">
        <v>385</v>
      </c>
      <c r="D7" s="26" t="s">
        <v>124</v>
      </c>
      <c r="E7" s="28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386</v>
      </c>
    </row>
    <row r="8" s="96" customFormat="1" spans="1:15">
      <c r="A8" s="104">
        <v>5</v>
      </c>
      <c r="B8" s="25" t="s">
        <v>389</v>
      </c>
      <c r="C8" s="26" t="s">
        <v>385</v>
      </c>
      <c r="D8" s="26" t="s">
        <v>124</v>
      </c>
      <c r="E8" s="28" t="s">
        <v>63</v>
      </c>
      <c r="F8" s="26" t="s">
        <v>54</v>
      </c>
      <c r="G8" s="26"/>
      <c r="H8" s="104"/>
      <c r="I8" s="26"/>
      <c r="J8" s="26">
        <v>1</v>
      </c>
      <c r="K8" s="26"/>
      <c r="L8" s="26"/>
      <c r="M8" s="26"/>
      <c r="N8" s="26">
        <v>1</v>
      </c>
      <c r="O8" s="26" t="s">
        <v>386</v>
      </c>
    </row>
    <row r="9" s="96" customFormat="1" spans="1:15">
      <c r="A9" s="104">
        <v>6</v>
      </c>
      <c r="B9" s="25" t="s">
        <v>390</v>
      </c>
      <c r="C9" s="26" t="s">
        <v>385</v>
      </c>
      <c r="D9" s="26" t="s">
        <v>124</v>
      </c>
      <c r="E9" s="28" t="s">
        <v>63</v>
      </c>
      <c r="F9" s="26" t="s">
        <v>54</v>
      </c>
      <c r="G9" s="26"/>
      <c r="H9" s="104"/>
      <c r="I9" s="26">
        <v>1</v>
      </c>
      <c r="J9" s="26"/>
      <c r="K9" s="26"/>
      <c r="L9" s="26"/>
      <c r="M9" s="26"/>
      <c r="N9" s="26">
        <v>1</v>
      </c>
      <c r="O9" s="26" t="s">
        <v>386</v>
      </c>
    </row>
    <row r="10" s="96" customFormat="1" spans="1:15">
      <c r="A10" s="104">
        <v>7</v>
      </c>
      <c r="B10" s="25" t="s">
        <v>391</v>
      </c>
      <c r="C10" s="26" t="s">
        <v>385</v>
      </c>
      <c r="D10" s="26" t="s">
        <v>125</v>
      </c>
      <c r="E10" s="28" t="s">
        <v>63</v>
      </c>
      <c r="F10" s="26" t="s">
        <v>54</v>
      </c>
      <c r="G10" s="26"/>
      <c r="H10" s="104"/>
      <c r="I10" s="26"/>
      <c r="J10" s="26"/>
      <c r="K10" s="26">
        <v>1</v>
      </c>
      <c r="L10" s="26"/>
      <c r="M10" s="26">
        <v>1</v>
      </c>
      <c r="N10" s="26">
        <v>2</v>
      </c>
      <c r="O10" s="26" t="s">
        <v>386</v>
      </c>
    </row>
    <row r="11" s="96" customFormat="1" spans="1:15">
      <c r="A11" s="104">
        <v>8</v>
      </c>
      <c r="B11" s="25" t="s">
        <v>391</v>
      </c>
      <c r="C11" s="26" t="s">
        <v>385</v>
      </c>
      <c r="D11" s="26" t="s">
        <v>125</v>
      </c>
      <c r="E11" s="28" t="s">
        <v>63</v>
      </c>
      <c r="F11" s="26" t="s">
        <v>54</v>
      </c>
      <c r="G11" s="26"/>
      <c r="H11" s="104"/>
      <c r="I11" s="26"/>
      <c r="J11" s="26">
        <v>1</v>
      </c>
      <c r="K11" s="26"/>
      <c r="L11" s="26">
        <v>1</v>
      </c>
      <c r="M11" s="26"/>
      <c r="N11" s="26">
        <v>2</v>
      </c>
      <c r="O11" s="26" t="s">
        <v>386</v>
      </c>
    </row>
    <row r="12" s="96" customFormat="1" spans="1:15">
      <c r="A12" s="104">
        <v>9</v>
      </c>
      <c r="B12" s="25" t="s">
        <v>392</v>
      </c>
      <c r="C12" s="26" t="s">
        <v>385</v>
      </c>
      <c r="D12" s="26" t="s">
        <v>125</v>
      </c>
      <c r="E12" s="28" t="s">
        <v>63</v>
      </c>
      <c r="F12" s="26" t="s">
        <v>54</v>
      </c>
      <c r="G12" s="26"/>
      <c r="H12" s="104"/>
      <c r="I12" s="26"/>
      <c r="J12" s="26">
        <v>1</v>
      </c>
      <c r="K12" s="26"/>
      <c r="L12" s="26"/>
      <c r="M12" s="26"/>
      <c r="N12" s="26">
        <v>1</v>
      </c>
      <c r="O12" s="26" t="s">
        <v>386</v>
      </c>
    </row>
    <row r="13" s="96" customFormat="1" spans="1:15">
      <c r="A13" s="104">
        <v>10</v>
      </c>
      <c r="B13" s="25" t="s">
        <v>393</v>
      </c>
      <c r="C13" s="26" t="s">
        <v>385</v>
      </c>
      <c r="D13" s="26" t="s">
        <v>125</v>
      </c>
      <c r="E13" s="28" t="s">
        <v>63</v>
      </c>
      <c r="F13" s="26" t="s">
        <v>54</v>
      </c>
      <c r="G13" s="26"/>
      <c r="H13" s="104"/>
      <c r="I13" s="26"/>
      <c r="J13" s="26"/>
      <c r="K13" s="26"/>
      <c r="L13" s="26">
        <v>1</v>
      </c>
      <c r="M13" s="26"/>
      <c r="N13" s="26">
        <v>1</v>
      </c>
      <c r="O13" s="26" t="s">
        <v>386</v>
      </c>
    </row>
    <row r="14" s="96" customFormat="1" spans="1:15">
      <c r="A14" s="104">
        <v>11</v>
      </c>
      <c r="B14" s="25" t="s">
        <v>394</v>
      </c>
      <c r="C14" s="26" t="s">
        <v>385</v>
      </c>
      <c r="D14" s="26" t="s">
        <v>125</v>
      </c>
      <c r="E14" s="28" t="s">
        <v>63</v>
      </c>
      <c r="F14" s="26" t="s">
        <v>54</v>
      </c>
      <c r="G14" s="26"/>
      <c r="H14" s="104"/>
      <c r="I14" s="26">
        <v>1</v>
      </c>
      <c r="J14" s="26"/>
      <c r="K14" s="26"/>
      <c r="L14" s="26"/>
      <c r="M14" s="26">
        <v>1</v>
      </c>
      <c r="N14" s="26">
        <v>2</v>
      </c>
      <c r="O14" s="26" t="s">
        <v>386</v>
      </c>
    </row>
    <row r="15" s="96" customFormat="1" spans="1:15">
      <c r="A15" s="104">
        <v>12</v>
      </c>
      <c r="B15" s="25" t="s">
        <v>395</v>
      </c>
      <c r="C15" s="26" t="s">
        <v>385</v>
      </c>
      <c r="D15" s="26" t="s">
        <v>125</v>
      </c>
      <c r="E15" s="28" t="s">
        <v>63</v>
      </c>
      <c r="F15" s="26" t="s">
        <v>54</v>
      </c>
      <c r="G15" s="26"/>
      <c r="H15" s="104"/>
      <c r="I15" s="26"/>
      <c r="J15" s="26"/>
      <c r="K15" s="26">
        <v>1</v>
      </c>
      <c r="L15" s="26"/>
      <c r="M15" s="26"/>
      <c r="N15" s="26">
        <v>1</v>
      </c>
      <c r="O15" s="26" t="s">
        <v>386</v>
      </c>
    </row>
    <row r="16" s="96" customFormat="1" spans="1:15">
      <c r="A16" s="104"/>
      <c r="B16" s="31"/>
      <c r="C16" s="26"/>
      <c r="D16" s="26"/>
      <c r="E16" s="28"/>
      <c r="F16" s="26"/>
      <c r="G16" s="26"/>
      <c r="H16" s="104"/>
      <c r="I16" s="26"/>
      <c r="J16" s="26"/>
      <c r="K16" s="26"/>
      <c r="L16" s="26"/>
      <c r="M16" s="26"/>
      <c r="N16" s="26"/>
      <c r="O16" s="26"/>
    </row>
    <row r="17" s="96" customFormat="1" spans="1:15">
      <c r="A17" s="104"/>
      <c r="B17" s="31"/>
      <c r="C17" s="26"/>
      <c r="D17" s="26"/>
      <c r="E17" s="28"/>
      <c r="F17" s="26"/>
      <c r="G17" s="104"/>
      <c r="H17" s="104"/>
      <c r="I17" s="104"/>
      <c r="J17" s="104"/>
      <c r="K17" s="104"/>
      <c r="L17" s="104"/>
      <c r="M17" s="104"/>
      <c r="N17" s="67"/>
      <c r="O17" s="26"/>
    </row>
    <row r="18" s="96" customFormat="1" spans="1:15">
      <c r="A18" s="104"/>
      <c r="B18" s="31"/>
      <c r="C18" s="26"/>
      <c r="D18" s="26"/>
      <c r="E18" s="28"/>
      <c r="F18" s="26"/>
      <c r="G18" s="104"/>
      <c r="H18" s="104"/>
      <c r="I18" s="104"/>
      <c r="J18" s="104"/>
      <c r="K18" s="104"/>
      <c r="L18" s="104"/>
      <c r="M18" s="104"/>
      <c r="N18" s="67"/>
      <c r="O18" s="26"/>
    </row>
    <row r="19" s="2" customFormat="1" ht="18.75" spans="1:15">
      <c r="A19" s="11" t="s">
        <v>396</v>
      </c>
      <c r="B19" s="37"/>
      <c r="C19" s="12"/>
      <c r="D19" s="13"/>
      <c r="E19" s="14"/>
      <c r="F19" s="55"/>
      <c r="G19" s="55"/>
      <c r="H19" s="55"/>
      <c r="I19" s="38"/>
      <c r="J19" s="11" t="s">
        <v>397</v>
      </c>
      <c r="K19" s="12"/>
      <c r="L19" s="12"/>
      <c r="M19" s="13"/>
      <c r="N19" s="12"/>
      <c r="O19" s="19"/>
    </row>
    <row r="20" customFormat="1" ht="46" customHeight="1" spans="1:15">
      <c r="A20" s="15" t="s">
        <v>398</v>
      </c>
      <c r="B20" s="39"/>
      <c r="C20" s="16"/>
      <c r="D20" s="16"/>
      <c r="E20" s="111"/>
      <c r="F20" s="16"/>
      <c r="G20" s="16"/>
      <c r="H20" s="16"/>
      <c r="I20" s="16"/>
      <c r="J20" s="16"/>
      <c r="K20" s="16"/>
      <c r="L20" s="16"/>
      <c r="M20" s="16"/>
      <c r="N20" s="16"/>
      <c r="O20" s="16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11 O12:O13 O14:O15 O16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125" zoomScaleNormal="125" workbookViewId="0">
      <selection activeCell="F4" sqref="F4:F15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399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368</v>
      </c>
      <c r="B2" s="5" t="s">
        <v>373</v>
      </c>
      <c r="C2" s="99" t="s">
        <v>369</v>
      </c>
      <c r="D2" s="5" t="s">
        <v>370</v>
      </c>
      <c r="E2" s="5" t="s">
        <v>371</v>
      </c>
      <c r="F2" s="5" t="s">
        <v>372</v>
      </c>
      <c r="G2" s="4" t="s">
        <v>400</v>
      </c>
      <c r="H2" s="4"/>
      <c r="I2" s="4" t="s">
        <v>401</v>
      </c>
      <c r="J2" s="4"/>
      <c r="K2" s="6" t="s">
        <v>402</v>
      </c>
      <c r="L2" s="107" t="s">
        <v>403</v>
      </c>
      <c r="M2" s="17" t="s">
        <v>404</v>
      </c>
    </row>
    <row r="3" s="1" customFormat="1" ht="16.5" spans="1:13">
      <c r="A3" s="4"/>
      <c r="B3" s="7"/>
      <c r="C3" s="100"/>
      <c r="D3" s="7"/>
      <c r="E3" s="7"/>
      <c r="F3" s="7"/>
      <c r="G3" s="4" t="s">
        <v>405</v>
      </c>
      <c r="H3" s="4" t="s">
        <v>406</v>
      </c>
      <c r="I3" s="4" t="s">
        <v>405</v>
      </c>
      <c r="J3" s="4" t="s">
        <v>406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384</v>
      </c>
      <c r="D4" s="26" t="s">
        <v>385</v>
      </c>
      <c r="E4" s="26" t="s">
        <v>124</v>
      </c>
      <c r="F4" s="28" t="s">
        <v>63</v>
      </c>
      <c r="G4" s="101">
        <v>0.01</v>
      </c>
      <c r="H4" s="102" t="s">
        <v>407</v>
      </c>
      <c r="I4" s="102">
        <v>0.01</v>
      </c>
      <c r="J4" s="102">
        <v>0.01</v>
      </c>
      <c r="K4" s="102"/>
      <c r="L4" s="26"/>
      <c r="M4" s="26" t="s">
        <v>386</v>
      </c>
    </row>
    <row r="5" s="96" customFormat="1" spans="1:13">
      <c r="A5" s="67">
        <v>2</v>
      </c>
      <c r="B5" s="26" t="s">
        <v>54</v>
      </c>
      <c r="C5" s="25" t="s">
        <v>384</v>
      </c>
      <c r="D5" s="26" t="s">
        <v>385</v>
      </c>
      <c r="E5" s="26" t="s">
        <v>124</v>
      </c>
      <c r="F5" s="28" t="s">
        <v>63</v>
      </c>
      <c r="G5" s="101">
        <v>0.01</v>
      </c>
      <c r="H5" s="102" t="s">
        <v>407</v>
      </c>
      <c r="I5" s="102">
        <v>0.01</v>
      </c>
      <c r="J5" s="102">
        <v>0.01</v>
      </c>
      <c r="K5" s="102"/>
      <c r="L5" s="26"/>
      <c r="M5" s="26" t="s">
        <v>386</v>
      </c>
    </row>
    <row r="6" s="96" customFormat="1" spans="1:13">
      <c r="A6" s="67">
        <v>3</v>
      </c>
      <c r="B6" s="26" t="s">
        <v>54</v>
      </c>
      <c r="C6" s="25" t="s">
        <v>387</v>
      </c>
      <c r="D6" s="26" t="s">
        <v>385</v>
      </c>
      <c r="E6" s="26" t="s">
        <v>124</v>
      </c>
      <c r="F6" s="28" t="s">
        <v>63</v>
      </c>
      <c r="G6" s="101">
        <v>0.01</v>
      </c>
      <c r="H6" s="102" t="s">
        <v>407</v>
      </c>
      <c r="I6" s="102">
        <v>0.01</v>
      </c>
      <c r="J6" s="102">
        <v>0.01</v>
      </c>
      <c r="K6" s="104"/>
      <c r="L6" s="104"/>
      <c r="M6" s="26" t="s">
        <v>386</v>
      </c>
    </row>
    <row r="7" s="96" customFormat="1" spans="1:13">
      <c r="A7" s="67">
        <v>4</v>
      </c>
      <c r="B7" s="26" t="s">
        <v>54</v>
      </c>
      <c r="C7" s="25" t="s">
        <v>388</v>
      </c>
      <c r="D7" s="26" t="s">
        <v>385</v>
      </c>
      <c r="E7" s="26" t="s">
        <v>124</v>
      </c>
      <c r="F7" s="28" t="s">
        <v>63</v>
      </c>
      <c r="G7" s="101">
        <v>0.01</v>
      </c>
      <c r="H7" s="102" t="s">
        <v>407</v>
      </c>
      <c r="I7" s="102">
        <v>0.01</v>
      </c>
      <c r="J7" s="102">
        <v>0.01</v>
      </c>
      <c r="K7" s="104"/>
      <c r="L7" s="104"/>
      <c r="M7" s="26" t="s">
        <v>386</v>
      </c>
    </row>
    <row r="8" s="96" customFormat="1" spans="1:13">
      <c r="A8" s="67">
        <v>5</v>
      </c>
      <c r="B8" s="26" t="s">
        <v>54</v>
      </c>
      <c r="C8" s="25" t="s">
        <v>389</v>
      </c>
      <c r="D8" s="26" t="s">
        <v>385</v>
      </c>
      <c r="E8" s="26" t="s">
        <v>124</v>
      </c>
      <c r="F8" s="28" t="s">
        <v>63</v>
      </c>
      <c r="G8" s="101">
        <v>0.01</v>
      </c>
      <c r="H8" s="102" t="s">
        <v>407</v>
      </c>
      <c r="I8" s="102">
        <v>0.01</v>
      </c>
      <c r="J8" s="102">
        <v>0.01</v>
      </c>
      <c r="K8" s="104"/>
      <c r="L8" s="104"/>
      <c r="M8" s="26" t="s">
        <v>386</v>
      </c>
    </row>
    <row r="9" s="96" customFormat="1" spans="1:13">
      <c r="A9" s="67">
        <v>6</v>
      </c>
      <c r="B9" s="26" t="s">
        <v>54</v>
      </c>
      <c r="C9" s="25" t="s">
        <v>390</v>
      </c>
      <c r="D9" s="26" t="s">
        <v>385</v>
      </c>
      <c r="E9" s="26" t="s">
        <v>124</v>
      </c>
      <c r="F9" s="28" t="s">
        <v>63</v>
      </c>
      <c r="G9" s="101">
        <v>0.01</v>
      </c>
      <c r="H9" s="102" t="s">
        <v>407</v>
      </c>
      <c r="I9" s="102">
        <v>0.01</v>
      </c>
      <c r="J9" s="102">
        <v>0.01</v>
      </c>
      <c r="K9" s="104"/>
      <c r="L9" s="104"/>
      <c r="M9" s="26" t="s">
        <v>386</v>
      </c>
    </row>
    <row r="10" s="96" customFormat="1" spans="1:13">
      <c r="A10" s="67">
        <v>7</v>
      </c>
      <c r="B10" s="26" t="s">
        <v>54</v>
      </c>
      <c r="C10" s="25" t="s">
        <v>391</v>
      </c>
      <c r="D10" s="26" t="s">
        <v>385</v>
      </c>
      <c r="E10" s="26" t="s">
        <v>125</v>
      </c>
      <c r="F10" s="28" t="s">
        <v>63</v>
      </c>
      <c r="G10" s="101">
        <v>0.01</v>
      </c>
      <c r="H10" s="102" t="s">
        <v>407</v>
      </c>
      <c r="I10" s="102">
        <v>0.01</v>
      </c>
      <c r="J10" s="102">
        <v>0.01</v>
      </c>
      <c r="K10" s="104"/>
      <c r="L10" s="104"/>
      <c r="M10" s="26" t="s">
        <v>386</v>
      </c>
    </row>
    <row r="11" s="96" customFormat="1" spans="1:13">
      <c r="A11" s="67">
        <v>8</v>
      </c>
      <c r="B11" s="26" t="s">
        <v>54</v>
      </c>
      <c r="C11" s="25" t="s">
        <v>391</v>
      </c>
      <c r="D11" s="26" t="s">
        <v>385</v>
      </c>
      <c r="E11" s="26" t="s">
        <v>125</v>
      </c>
      <c r="F11" s="28" t="s">
        <v>63</v>
      </c>
      <c r="G11" s="101">
        <v>0.01</v>
      </c>
      <c r="H11" s="102" t="s">
        <v>407</v>
      </c>
      <c r="I11" s="102">
        <v>0.01</v>
      </c>
      <c r="J11" s="102">
        <v>0.01</v>
      </c>
      <c r="K11" s="104"/>
      <c r="L11" s="104"/>
      <c r="M11" s="26" t="s">
        <v>386</v>
      </c>
    </row>
    <row r="12" s="96" customFormat="1" spans="1:13">
      <c r="A12" s="67">
        <v>9</v>
      </c>
      <c r="B12" s="26" t="s">
        <v>54</v>
      </c>
      <c r="C12" s="25" t="s">
        <v>392</v>
      </c>
      <c r="D12" s="26" t="s">
        <v>385</v>
      </c>
      <c r="E12" s="26" t="s">
        <v>125</v>
      </c>
      <c r="F12" s="28" t="s">
        <v>63</v>
      </c>
      <c r="G12" s="101">
        <v>0.01</v>
      </c>
      <c r="H12" s="102" t="s">
        <v>407</v>
      </c>
      <c r="I12" s="102">
        <v>0.01</v>
      </c>
      <c r="J12" s="102">
        <v>0.01</v>
      </c>
      <c r="K12" s="104"/>
      <c r="L12" s="104"/>
      <c r="M12" s="26" t="s">
        <v>386</v>
      </c>
    </row>
    <row r="13" s="96" customFormat="1" spans="1:13">
      <c r="A13" s="67">
        <v>10</v>
      </c>
      <c r="B13" s="26" t="s">
        <v>54</v>
      </c>
      <c r="C13" s="25" t="s">
        <v>393</v>
      </c>
      <c r="D13" s="26" t="s">
        <v>385</v>
      </c>
      <c r="E13" s="26" t="s">
        <v>125</v>
      </c>
      <c r="F13" s="28" t="s">
        <v>63</v>
      </c>
      <c r="G13" s="101">
        <v>0.01</v>
      </c>
      <c r="H13" s="102" t="s">
        <v>407</v>
      </c>
      <c r="I13" s="102">
        <v>0.01</v>
      </c>
      <c r="J13" s="102">
        <v>0.01</v>
      </c>
      <c r="K13" s="104"/>
      <c r="L13" s="104"/>
      <c r="M13" s="26" t="s">
        <v>386</v>
      </c>
    </row>
    <row r="14" s="96" customFormat="1" spans="1:13">
      <c r="A14" s="67">
        <v>11</v>
      </c>
      <c r="B14" s="26" t="s">
        <v>54</v>
      </c>
      <c r="C14" s="25" t="s">
        <v>394</v>
      </c>
      <c r="D14" s="26" t="s">
        <v>385</v>
      </c>
      <c r="E14" s="26" t="s">
        <v>125</v>
      </c>
      <c r="F14" s="28" t="s">
        <v>63</v>
      </c>
      <c r="G14" s="101">
        <v>0.01</v>
      </c>
      <c r="H14" s="102" t="s">
        <v>407</v>
      </c>
      <c r="I14" s="102">
        <v>0.01</v>
      </c>
      <c r="J14" s="102">
        <v>0.01</v>
      </c>
      <c r="K14" s="104"/>
      <c r="L14" s="104"/>
      <c r="M14" s="26" t="s">
        <v>386</v>
      </c>
    </row>
    <row r="15" s="96" customFormat="1" spans="1:13">
      <c r="A15" s="67">
        <v>12</v>
      </c>
      <c r="B15" s="26" t="s">
        <v>54</v>
      </c>
      <c r="C15" s="25" t="s">
        <v>395</v>
      </c>
      <c r="D15" s="26" t="s">
        <v>385</v>
      </c>
      <c r="E15" s="26" t="s">
        <v>125</v>
      </c>
      <c r="F15" s="28" t="s">
        <v>63</v>
      </c>
      <c r="G15" s="101">
        <v>0.01</v>
      </c>
      <c r="H15" s="102" t="s">
        <v>407</v>
      </c>
      <c r="I15" s="102">
        <v>0.01</v>
      </c>
      <c r="J15" s="102">
        <v>0.01</v>
      </c>
      <c r="K15" s="104"/>
      <c r="L15" s="104"/>
      <c r="M15" s="26" t="s">
        <v>386</v>
      </c>
    </row>
    <row r="16" s="96" customFormat="1" spans="1:13">
      <c r="A16" s="67"/>
      <c r="B16" s="26"/>
      <c r="C16" s="25"/>
      <c r="D16" s="26"/>
      <c r="E16" s="26"/>
      <c r="F16" s="28"/>
      <c r="G16" s="101"/>
      <c r="H16" s="102"/>
      <c r="I16" s="102"/>
      <c r="J16" s="102"/>
      <c r="K16" s="104"/>
      <c r="L16" s="104"/>
      <c r="M16" s="26"/>
    </row>
    <row r="17" s="96" customFormat="1" spans="1:13">
      <c r="A17" s="67"/>
      <c r="B17" s="26"/>
      <c r="C17" s="25"/>
      <c r="D17" s="26"/>
      <c r="E17" s="26"/>
      <c r="F17" s="28"/>
      <c r="G17" s="101"/>
      <c r="H17" s="102"/>
      <c r="I17" s="102"/>
      <c r="J17" s="102"/>
      <c r="K17" s="104"/>
      <c r="L17" s="104"/>
      <c r="M17" s="26"/>
    </row>
    <row r="18" s="96" customFormat="1" spans="1:13">
      <c r="A18" s="67"/>
      <c r="B18" s="26"/>
      <c r="C18" s="25"/>
      <c r="D18" s="26"/>
      <c r="E18" s="26"/>
      <c r="F18" s="28"/>
      <c r="G18" s="101"/>
      <c r="H18" s="102"/>
      <c r="I18" s="102"/>
      <c r="J18" s="102"/>
      <c r="K18" s="104"/>
      <c r="L18" s="104"/>
      <c r="M18" s="26"/>
    </row>
    <row r="19" s="96" customFormat="1" spans="1:13">
      <c r="A19" s="67"/>
      <c r="B19" s="26"/>
      <c r="C19" s="25"/>
      <c r="D19" s="26"/>
      <c r="E19" s="26"/>
      <c r="F19" s="28"/>
      <c r="G19" s="101"/>
      <c r="H19" s="102"/>
      <c r="I19" s="102"/>
      <c r="J19" s="102"/>
      <c r="K19" s="104"/>
      <c r="L19" s="104"/>
      <c r="M19" s="26"/>
    </row>
    <row r="20" s="96" customFormat="1" spans="1:13">
      <c r="A20" s="67"/>
      <c r="B20" s="26"/>
      <c r="C20" s="25"/>
      <c r="D20" s="26"/>
      <c r="E20" s="26"/>
      <c r="F20" s="28"/>
      <c r="G20" s="101"/>
      <c r="H20" s="102"/>
      <c r="I20" s="102"/>
      <c r="J20" s="102"/>
      <c r="K20" s="104"/>
      <c r="L20" s="104"/>
      <c r="M20" s="26"/>
    </row>
    <row r="21" s="96" customFormat="1" spans="1:13">
      <c r="A21" s="67"/>
      <c r="B21" s="26"/>
      <c r="C21" s="31"/>
      <c r="D21" s="26"/>
      <c r="E21" s="26"/>
      <c r="F21" s="28"/>
      <c r="G21" s="101"/>
      <c r="H21" s="102"/>
      <c r="I21" s="102"/>
      <c r="J21" s="102"/>
      <c r="K21" s="104"/>
      <c r="L21" s="104"/>
      <c r="M21" s="26"/>
    </row>
    <row r="22" s="96" customFormat="1" spans="1:13">
      <c r="A22" s="67"/>
      <c r="B22" s="26"/>
      <c r="C22" s="31"/>
      <c r="D22" s="26"/>
      <c r="E22" s="26"/>
      <c r="F22" s="28"/>
      <c r="G22" s="101"/>
      <c r="H22" s="102"/>
      <c r="I22" s="102"/>
      <c r="J22" s="102"/>
      <c r="K22" s="104"/>
      <c r="L22" s="104"/>
      <c r="M22" s="26"/>
    </row>
    <row r="23" s="96" customFormat="1" spans="1:13">
      <c r="A23" s="67"/>
      <c r="B23" s="26"/>
      <c r="C23" s="31"/>
      <c r="D23" s="26"/>
      <c r="E23" s="26"/>
      <c r="F23" s="28"/>
      <c r="G23" s="101"/>
      <c r="H23" s="102"/>
      <c r="I23" s="102"/>
      <c r="J23" s="102"/>
      <c r="K23" s="104"/>
      <c r="L23" s="104"/>
      <c r="M23" s="26"/>
    </row>
    <row r="24" s="96" customFormat="1" spans="1:13">
      <c r="A24" s="67"/>
      <c r="B24" s="26"/>
      <c r="C24" s="54"/>
      <c r="D24" s="26"/>
      <c r="E24" s="26"/>
      <c r="F24" s="103"/>
      <c r="G24" s="101"/>
      <c r="H24" s="102"/>
      <c r="I24" s="102"/>
      <c r="J24" s="102"/>
      <c r="K24" s="104"/>
      <c r="L24" s="104"/>
      <c r="M24" s="26"/>
    </row>
    <row r="25" s="96" customFormat="1" spans="1:13">
      <c r="A25" s="67"/>
      <c r="B25" s="26"/>
      <c r="C25" s="104"/>
      <c r="D25" s="26"/>
      <c r="E25" s="26"/>
      <c r="F25" s="67"/>
      <c r="G25" s="101"/>
      <c r="H25" s="102"/>
      <c r="I25" s="102"/>
      <c r="J25" s="102"/>
      <c r="K25" s="104"/>
      <c r="L25" s="104"/>
      <c r="M25" s="26"/>
    </row>
    <row r="26" s="96" customFormat="1" spans="1:13">
      <c r="A26" s="67"/>
      <c r="B26" s="26"/>
      <c r="C26" s="104"/>
      <c r="D26" s="26"/>
      <c r="E26" s="26"/>
      <c r="F26" s="67"/>
      <c r="G26" s="101"/>
      <c r="H26" s="102"/>
      <c r="I26" s="102"/>
      <c r="J26" s="102"/>
      <c r="K26" s="104"/>
      <c r="L26" s="104"/>
      <c r="M26" s="26"/>
    </row>
    <row r="27" s="96" customFormat="1" spans="1:13">
      <c r="A27" s="67"/>
      <c r="B27" s="104"/>
      <c r="C27" s="105"/>
      <c r="D27" s="104"/>
      <c r="E27" s="104"/>
      <c r="F27" s="67"/>
      <c r="G27" s="104"/>
      <c r="H27" s="104"/>
      <c r="I27" s="104"/>
      <c r="J27" s="104"/>
      <c r="K27" s="104"/>
      <c r="L27" s="104"/>
      <c r="M27" s="104"/>
    </row>
    <row r="28" s="96" customFormat="1" spans="1:13">
      <c r="A28" s="67"/>
      <c r="B28" s="104"/>
      <c r="C28" s="105"/>
      <c r="D28" s="104"/>
      <c r="E28" s="104"/>
      <c r="F28" s="67"/>
      <c r="G28" s="104"/>
      <c r="H28" s="104"/>
      <c r="I28" s="104"/>
      <c r="J28" s="104"/>
      <c r="K28" s="104"/>
      <c r="L28" s="104"/>
      <c r="M28" s="104"/>
    </row>
    <row r="29" s="2" customFormat="1" ht="18.75" spans="1:13">
      <c r="A29" s="11" t="s">
        <v>408</v>
      </c>
      <c r="B29" s="12"/>
      <c r="C29" s="12"/>
      <c r="D29" s="12"/>
      <c r="E29" s="13"/>
      <c r="F29" s="14"/>
      <c r="G29" s="38"/>
      <c r="H29" s="11" t="s">
        <v>397</v>
      </c>
      <c r="I29" s="12"/>
      <c r="J29" s="12"/>
      <c r="K29" s="13"/>
      <c r="L29" s="86"/>
      <c r="M29" s="19"/>
    </row>
    <row r="30" customFormat="1" ht="16.5" spans="1:13">
      <c r="A30" s="106" t="s">
        <v>409</v>
      </c>
      <c r="B30" s="10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</sheetData>
  <mergeCells count="17">
    <mergeCell ref="A1:M1"/>
    <mergeCell ref="G2:H2"/>
    <mergeCell ref="I2:J2"/>
    <mergeCell ref="A29:E29"/>
    <mergeCell ref="F29:G29"/>
    <mergeCell ref="H29:K29"/>
    <mergeCell ref="L29:M29"/>
    <mergeCell ref="A30:M3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23 M24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10" workbookViewId="0">
      <selection activeCell="F14" sqref="F14:F25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411</v>
      </c>
      <c r="B2" s="5" t="s">
        <v>373</v>
      </c>
      <c r="C2" s="5" t="s">
        <v>369</v>
      </c>
      <c r="D2" s="17" t="s">
        <v>370</v>
      </c>
      <c r="E2" s="5" t="s">
        <v>371</v>
      </c>
      <c r="F2" s="5" t="s">
        <v>372</v>
      </c>
      <c r="G2" s="63" t="s">
        <v>412</v>
      </c>
      <c r="H2" s="64"/>
      <c r="I2" s="90"/>
      <c r="J2" s="63" t="s">
        <v>413</v>
      </c>
      <c r="K2" s="64"/>
      <c r="L2" s="90"/>
      <c r="M2" s="63" t="s">
        <v>414</v>
      </c>
      <c r="N2" s="64"/>
      <c r="O2" s="90"/>
      <c r="P2" s="63" t="s">
        <v>415</v>
      </c>
      <c r="Q2" s="64"/>
      <c r="R2" s="90"/>
      <c r="S2" s="64" t="s">
        <v>416</v>
      </c>
      <c r="T2" s="64"/>
      <c r="U2" s="90"/>
      <c r="V2" s="43" t="s">
        <v>417</v>
      </c>
      <c r="W2" s="43" t="s">
        <v>382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418</v>
      </c>
      <c r="H3" s="4" t="s">
        <v>69</v>
      </c>
      <c r="I3" s="4" t="s">
        <v>373</v>
      </c>
      <c r="J3" s="4" t="s">
        <v>418</v>
      </c>
      <c r="K3" s="4" t="s">
        <v>69</v>
      </c>
      <c r="L3" s="4" t="s">
        <v>373</v>
      </c>
      <c r="M3" s="4" t="s">
        <v>418</v>
      </c>
      <c r="N3" s="4" t="s">
        <v>69</v>
      </c>
      <c r="O3" s="4" t="s">
        <v>373</v>
      </c>
      <c r="P3" s="4" t="s">
        <v>418</v>
      </c>
      <c r="Q3" s="4" t="s">
        <v>69</v>
      </c>
      <c r="R3" s="4" t="s">
        <v>373</v>
      </c>
      <c r="S3" s="4" t="s">
        <v>418</v>
      </c>
      <c r="T3" s="4" t="s">
        <v>69</v>
      </c>
      <c r="U3" s="4" t="s">
        <v>373</v>
      </c>
      <c r="V3" s="91"/>
      <c r="W3" s="91"/>
    </row>
    <row r="4" s="58" customFormat="1" ht="42.75" customHeight="1" spans="1:23">
      <c r="A4" s="67" t="s">
        <v>419</v>
      </c>
      <c r="B4" s="67" t="s">
        <v>420</v>
      </c>
      <c r="C4" s="67">
        <v>1180</v>
      </c>
      <c r="D4" s="68" t="s">
        <v>385</v>
      </c>
      <c r="E4" s="67" t="s">
        <v>124</v>
      </c>
      <c r="F4" s="68" t="s">
        <v>63</v>
      </c>
      <c r="G4" s="69"/>
      <c r="H4" s="70" t="s">
        <v>421</v>
      </c>
      <c r="I4" s="69" t="s">
        <v>420</v>
      </c>
      <c r="J4" s="69"/>
      <c r="K4" s="69" t="s">
        <v>422</v>
      </c>
      <c r="L4" s="69" t="s">
        <v>420</v>
      </c>
      <c r="M4" s="69"/>
      <c r="N4" s="70" t="s">
        <v>423</v>
      </c>
      <c r="O4" s="69" t="s">
        <v>420</v>
      </c>
      <c r="P4" s="67"/>
      <c r="Q4" s="68" t="s">
        <v>424</v>
      </c>
      <c r="R4" s="69" t="s">
        <v>425</v>
      </c>
      <c r="S4" s="68"/>
      <c r="T4" s="68" t="s">
        <v>426</v>
      </c>
      <c r="U4" s="69" t="s">
        <v>427</v>
      </c>
      <c r="V4" s="92" t="s">
        <v>428</v>
      </c>
      <c r="W4" s="67"/>
    </row>
    <row r="5" s="58" customFormat="1" ht="18" customHeight="1" spans="1:23">
      <c r="A5" s="67"/>
      <c r="B5" s="67"/>
      <c r="C5" s="67"/>
      <c r="D5" s="68"/>
      <c r="E5" s="67"/>
      <c r="F5" s="68"/>
      <c r="G5" s="63" t="s">
        <v>429</v>
      </c>
      <c r="H5" s="64"/>
      <c r="I5" s="90"/>
      <c r="J5" s="63" t="s">
        <v>430</v>
      </c>
      <c r="K5" s="64"/>
      <c r="L5" s="90"/>
      <c r="M5" s="63" t="s">
        <v>431</v>
      </c>
      <c r="N5" s="64"/>
      <c r="O5" s="90"/>
      <c r="P5" s="63" t="s">
        <v>432</v>
      </c>
      <c r="Q5" s="64"/>
      <c r="R5" s="90"/>
      <c r="S5" s="64" t="s">
        <v>433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68"/>
      <c r="E6" s="67"/>
      <c r="F6" s="68"/>
      <c r="G6" s="4" t="s">
        <v>418</v>
      </c>
      <c r="H6" s="4" t="s">
        <v>69</v>
      </c>
      <c r="I6" s="4" t="s">
        <v>373</v>
      </c>
      <c r="J6" s="4" t="s">
        <v>418</v>
      </c>
      <c r="K6" s="4" t="s">
        <v>69</v>
      </c>
      <c r="L6" s="4" t="s">
        <v>373</v>
      </c>
      <c r="M6" s="4" t="s">
        <v>418</v>
      </c>
      <c r="N6" s="4" t="s">
        <v>69</v>
      </c>
      <c r="O6" s="4" t="s">
        <v>373</v>
      </c>
      <c r="P6" s="4" t="s">
        <v>418</v>
      </c>
      <c r="Q6" s="4" t="s">
        <v>69</v>
      </c>
      <c r="R6" s="4" t="s">
        <v>373</v>
      </c>
      <c r="S6" s="4" t="s">
        <v>418</v>
      </c>
      <c r="T6" s="4" t="s">
        <v>69</v>
      </c>
      <c r="U6" s="4" t="s">
        <v>373</v>
      </c>
      <c r="V6" s="93"/>
      <c r="W6" s="67"/>
    </row>
    <row r="7" s="58" customFormat="1" ht="42.75" customHeight="1" spans="1:23">
      <c r="A7" s="67"/>
      <c r="B7" s="67"/>
      <c r="C7" s="67"/>
      <c r="D7" s="68"/>
      <c r="E7" s="67"/>
      <c r="F7" s="68"/>
      <c r="G7" s="69"/>
      <c r="H7" s="70" t="s">
        <v>426</v>
      </c>
      <c r="I7" s="69" t="s">
        <v>427</v>
      </c>
      <c r="J7" s="69" t="s">
        <v>434</v>
      </c>
      <c r="K7" s="70" t="s">
        <v>435</v>
      </c>
      <c r="L7" s="69" t="s">
        <v>427</v>
      </c>
      <c r="M7" s="69"/>
      <c r="N7" s="70" t="s">
        <v>436</v>
      </c>
      <c r="O7" s="69" t="s">
        <v>54</v>
      </c>
      <c r="P7" s="67"/>
      <c r="Q7" s="68" t="s">
        <v>437</v>
      </c>
      <c r="R7" s="69" t="s">
        <v>54</v>
      </c>
      <c r="S7" s="68"/>
      <c r="T7" s="68" t="s">
        <v>438</v>
      </c>
      <c r="U7" s="69" t="s">
        <v>54</v>
      </c>
      <c r="V7" s="93"/>
      <c r="W7" s="67"/>
    </row>
    <row r="8" s="58" customFormat="1" ht="15" customHeight="1" spans="1:23">
      <c r="A8" s="67"/>
      <c r="B8" s="67"/>
      <c r="C8" s="67"/>
      <c r="D8" s="68"/>
      <c r="E8" s="67"/>
      <c r="F8" s="68"/>
      <c r="G8" s="63" t="s">
        <v>439</v>
      </c>
      <c r="H8" s="64"/>
      <c r="I8" s="90"/>
      <c r="J8" s="63" t="s">
        <v>440</v>
      </c>
      <c r="K8" s="64"/>
      <c r="L8" s="90"/>
      <c r="M8" s="63" t="s">
        <v>441</v>
      </c>
      <c r="N8" s="64"/>
      <c r="O8" s="90"/>
      <c r="P8" s="63" t="s">
        <v>442</v>
      </c>
      <c r="Q8" s="64"/>
      <c r="R8" s="90"/>
      <c r="S8" s="64" t="s">
        <v>443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68"/>
      <c r="E9" s="67"/>
      <c r="F9" s="68"/>
      <c r="G9" s="4" t="s">
        <v>418</v>
      </c>
      <c r="H9" s="4" t="s">
        <v>69</v>
      </c>
      <c r="I9" s="4" t="s">
        <v>373</v>
      </c>
      <c r="J9" s="4" t="s">
        <v>418</v>
      </c>
      <c r="K9" s="4" t="s">
        <v>69</v>
      </c>
      <c r="L9" s="4" t="s">
        <v>373</v>
      </c>
      <c r="M9" s="4" t="s">
        <v>418</v>
      </c>
      <c r="N9" s="4" t="s">
        <v>69</v>
      </c>
      <c r="O9" s="4" t="s">
        <v>373</v>
      </c>
      <c r="P9" s="4" t="s">
        <v>418</v>
      </c>
      <c r="Q9" s="4" t="s">
        <v>69</v>
      </c>
      <c r="R9" s="4" t="s">
        <v>373</v>
      </c>
      <c r="S9" s="4" t="s">
        <v>418</v>
      </c>
      <c r="T9" s="4" t="s">
        <v>69</v>
      </c>
      <c r="U9" s="4" t="s">
        <v>373</v>
      </c>
      <c r="V9" s="93"/>
      <c r="W9" s="84"/>
    </row>
    <row r="10" s="58" customFormat="1" ht="61" customHeight="1" spans="1:23">
      <c r="A10" s="67"/>
      <c r="B10" s="67"/>
      <c r="C10" s="67"/>
      <c r="D10" s="68"/>
      <c r="E10" s="67"/>
      <c r="F10" s="68"/>
      <c r="G10" s="67"/>
      <c r="H10" s="67" t="s">
        <v>444</v>
      </c>
      <c r="I10" s="69" t="s">
        <v>54</v>
      </c>
      <c r="J10" s="67"/>
      <c r="K10" s="67" t="s">
        <v>445</v>
      </c>
      <c r="L10" s="67"/>
      <c r="M10" s="67"/>
      <c r="N10" s="67" t="s">
        <v>446</v>
      </c>
      <c r="O10" s="69"/>
      <c r="P10" s="67"/>
      <c r="Q10" s="68"/>
      <c r="R10" s="67"/>
      <c r="S10" s="67"/>
      <c r="T10" s="67"/>
      <c r="U10" s="67"/>
      <c r="V10" s="93"/>
      <c r="W10" s="67"/>
    </row>
    <row r="11" s="56" customFormat="1" ht="15" customHeight="1" spans="1:23">
      <c r="A11" s="67"/>
      <c r="B11" s="67"/>
      <c r="C11" s="67"/>
      <c r="D11" s="68"/>
      <c r="E11" s="67"/>
      <c r="F11" s="68"/>
      <c r="G11" s="63" t="s">
        <v>447</v>
      </c>
      <c r="H11" s="64"/>
      <c r="I11" s="90"/>
      <c r="J11" s="63" t="s">
        <v>448</v>
      </c>
      <c r="K11" s="64"/>
      <c r="L11" s="90"/>
      <c r="M11" s="63" t="s">
        <v>449</v>
      </c>
      <c r="N11" s="64"/>
      <c r="O11" s="90"/>
      <c r="P11" s="63" t="s">
        <v>450</v>
      </c>
      <c r="Q11" s="64"/>
      <c r="R11" s="90"/>
      <c r="S11" s="64" t="s">
        <v>451</v>
      </c>
      <c r="T11" s="64"/>
      <c r="U11" s="90"/>
      <c r="V11" s="93"/>
      <c r="W11" s="84"/>
    </row>
    <row r="12" s="56" customFormat="1" ht="16.5" spans="1:23">
      <c r="A12" s="67"/>
      <c r="B12" s="67"/>
      <c r="C12" s="67"/>
      <c r="D12" s="68"/>
      <c r="E12" s="67"/>
      <c r="F12" s="68"/>
      <c r="G12" s="4" t="s">
        <v>418</v>
      </c>
      <c r="H12" s="4" t="s">
        <v>69</v>
      </c>
      <c r="I12" s="4" t="s">
        <v>373</v>
      </c>
      <c r="J12" s="4" t="s">
        <v>418</v>
      </c>
      <c r="K12" s="4" t="s">
        <v>69</v>
      </c>
      <c r="L12" s="4" t="s">
        <v>373</v>
      </c>
      <c r="M12" s="4" t="s">
        <v>418</v>
      </c>
      <c r="N12" s="4" t="s">
        <v>69</v>
      </c>
      <c r="O12" s="4" t="s">
        <v>373</v>
      </c>
      <c r="P12" s="4" t="s">
        <v>418</v>
      </c>
      <c r="Q12" s="4" t="s">
        <v>69</v>
      </c>
      <c r="R12" s="4" t="s">
        <v>373</v>
      </c>
      <c r="S12" s="4" t="s">
        <v>418</v>
      </c>
      <c r="T12" s="4" t="s">
        <v>69</v>
      </c>
      <c r="U12" s="4" t="s">
        <v>373</v>
      </c>
      <c r="V12" s="93"/>
      <c r="W12" s="84"/>
    </row>
    <row r="13" s="58" customFormat="1" ht="61" customHeight="1" spans="1:23">
      <c r="A13" s="67"/>
      <c r="B13" s="67"/>
      <c r="C13" s="67"/>
      <c r="D13" s="68"/>
      <c r="E13" s="67"/>
      <c r="F13" s="68"/>
      <c r="G13" s="67"/>
      <c r="H13" s="68"/>
      <c r="I13" s="67"/>
      <c r="J13" s="67"/>
      <c r="K13" s="67"/>
      <c r="L13" s="69"/>
      <c r="M13" s="67"/>
      <c r="N13" s="67"/>
      <c r="O13" s="67"/>
      <c r="P13" s="67"/>
      <c r="Q13" s="67"/>
      <c r="R13" s="67"/>
      <c r="S13" s="67"/>
      <c r="T13" s="67"/>
      <c r="U13" s="67"/>
      <c r="V13" s="93"/>
      <c r="W13" s="67"/>
    </row>
    <row r="14" s="59" customFormat="1" ht="16.5" spans="1:23">
      <c r="A14" s="67"/>
      <c r="B14" s="67"/>
      <c r="C14" s="67">
        <v>2055</v>
      </c>
      <c r="D14" s="68"/>
      <c r="E14" s="71" t="s">
        <v>125</v>
      </c>
      <c r="F14" s="72" t="s">
        <v>63</v>
      </c>
      <c r="G14" s="63" t="s">
        <v>412</v>
      </c>
      <c r="H14" s="64"/>
      <c r="I14" s="90"/>
      <c r="J14" s="63" t="s">
        <v>413</v>
      </c>
      <c r="K14" s="64"/>
      <c r="L14" s="90"/>
      <c r="M14" s="63" t="s">
        <v>414</v>
      </c>
      <c r="N14" s="64"/>
      <c r="O14" s="90"/>
      <c r="P14" s="63" t="s">
        <v>415</v>
      </c>
      <c r="Q14" s="64"/>
      <c r="R14" s="90"/>
      <c r="S14" s="64" t="s">
        <v>416</v>
      </c>
      <c r="T14" s="64"/>
      <c r="U14" s="90"/>
      <c r="V14" s="93" t="s">
        <v>428</v>
      </c>
      <c r="W14" s="84"/>
    </row>
    <row r="15" s="59" customFormat="1" ht="16.5" spans="1:23">
      <c r="A15" s="67"/>
      <c r="B15" s="67"/>
      <c r="C15" s="67"/>
      <c r="D15" s="68"/>
      <c r="E15" s="71"/>
      <c r="F15" s="73"/>
      <c r="G15" s="4" t="s">
        <v>418</v>
      </c>
      <c r="H15" s="4" t="s">
        <v>69</v>
      </c>
      <c r="I15" s="4" t="s">
        <v>373</v>
      </c>
      <c r="J15" s="4" t="s">
        <v>418</v>
      </c>
      <c r="K15" s="4" t="s">
        <v>69</v>
      </c>
      <c r="L15" s="4" t="s">
        <v>373</v>
      </c>
      <c r="M15" s="4" t="s">
        <v>418</v>
      </c>
      <c r="N15" s="4" t="s">
        <v>69</v>
      </c>
      <c r="O15" s="4" t="s">
        <v>373</v>
      </c>
      <c r="P15" s="4" t="s">
        <v>418</v>
      </c>
      <c r="Q15" s="4" t="s">
        <v>69</v>
      </c>
      <c r="R15" s="4" t="s">
        <v>373</v>
      </c>
      <c r="S15" s="4" t="s">
        <v>418</v>
      </c>
      <c r="T15" s="4" t="s">
        <v>69</v>
      </c>
      <c r="U15" s="4" t="s">
        <v>373</v>
      </c>
      <c r="V15" s="93"/>
      <c r="W15" s="84"/>
    </row>
    <row r="16" s="58" customFormat="1" ht="28.5" customHeight="1" spans="1:23">
      <c r="A16" s="67"/>
      <c r="B16" s="67"/>
      <c r="C16" s="67"/>
      <c r="D16" s="68"/>
      <c r="E16" s="71"/>
      <c r="F16" s="73"/>
      <c r="G16" s="69"/>
      <c r="H16" s="70" t="s">
        <v>421</v>
      </c>
      <c r="I16" s="69" t="s">
        <v>420</v>
      </c>
      <c r="J16" s="69"/>
      <c r="K16" s="69" t="s">
        <v>422</v>
      </c>
      <c r="L16" s="69" t="s">
        <v>420</v>
      </c>
      <c r="M16" s="69"/>
      <c r="N16" s="70" t="s">
        <v>423</v>
      </c>
      <c r="O16" s="69" t="s">
        <v>420</v>
      </c>
      <c r="P16" s="67"/>
      <c r="Q16" s="68" t="s">
        <v>424</v>
      </c>
      <c r="R16" s="69" t="s">
        <v>425</v>
      </c>
      <c r="S16" s="68"/>
      <c r="T16" s="68" t="s">
        <v>426</v>
      </c>
      <c r="U16" s="69" t="s">
        <v>427</v>
      </c>
      <c r="V16" s="93"/>
      <c r="W16" s="67"/>
    </row>
    <row r="17" s="60" customFormat="1" ht="16.5" spans="1:23">
      <c r="A17" s="67"/>
      <c r="B17" s="67"/>
      <c r="C17" s="67"/>
      <c r="D17" s="68"/>
      <c r="E17" s="71"/>
      <c r="F17" s="73"/>
      <c r="G17" s="63" t="s">
        <v>429</v>
      </c>
      <c r="H17" s="64"/>
      <c r="I17" s="90"/>
      <c r="J17" s="63" t="s">
        <v>430</v>
      </c>
      <c r="K17" s="64"/>
      <c r="L17" s="90"/>
      <c r="M17" s="63" t="s">
        <v>431</v>
      </c>
      <c r="N17" s="64"/>
      <c r="O17" s="90"/>
      <c r="P17" s="63" t="s">
        <v>432</v>
      </c>
      <c r="Q17" s="64"/>
      <c r="R17" s="90"/>
      <c r="S17" s="64" t="s">
        <v>433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68"/>
      <c r="E18" s="71"/>
      <c r="F18" s="73"/>
      <c r="G18" s="4" t="s">
        <v>418</v>
      </c>
      <c r="H18" s="4" t="s">
        <v>69</v>
      </c>
      <c r="I18" s="4" t="s">
        <v>373</v>
      </c>
      <c r="J18" s="4" t="s">
        <v>418</v>
      </c>
      <c r="K18" s="4" t="s">
        <v>69</v>
      </c>
      <c r="L18" s="4" t="s">
        <v>373</v>
      </c>
      <c r="M18" s="4" t="s">
        <v>418</v>
      </c>
      <c r="N18" s="4" t="s">
        <v>69</v>
      </c>
      <c r="O18" s="4" t="s">
        <v>373</v>
      </c>
      <c r="P18" s="4" t="s">
        <v>418</v>
      </c>
      <c r="Q18" s="4" t="s">
        <v>69</v>
      </c>
      <c r="R18" s="4" t="s">
        <v>373</v>
      </c>
      <c r="S18" s="4" t="s">
        <v>418</v>
      </c>
      <c r="T18" s="4" t="s">
        <v>69</v>
      </c>
      <c r="U18" s="4" t="s">
        <v>373</v>
      </c>
      <c r="V18" s="93"/>
      <c r="W18" s="84"/>
    </row>
    <row r="19" customFormat="1" ht="40.5" spans="1:23">
      <c r="A19" s="67"/>
      <c r="B19" s="67"/>
      <c r="C19" s="67"/>
      <c r="D19" s="68"/>
      <c r="E19" s="71"/>
      <c r="F19" s="73"/>
      <c r="G19" s="69"/>
      <c r="H19" s="70" t="s">
        <v>426</v>
      </c>
      <c r="I19" s="69" t="s">
        <v>427</v>
      </c>
      <c r="J19" s="69" t="s">
        <v>434</v>
      </c>
      <c r="K19" s="70" t="s">
        <v>435</v>
      </c>
      <c r="L19" s="69" t="s">
        <v>427</v>
      </c>
      <c r="M19" s="69"/>
      <c r="N19" s="70" t="s">
        <v>436</v>
      </c>
      <c r="O19" s="69" t="s">
        <v>54</v>
      </c>
      <c r="P19" s="67"/>
      <c r="Q19" s="68" t="s">
        <v>437</v>
      </c>
      <c r="R19" s="69" t="s">
        <v>54</v>
      </c>
      <c r="S19" s="68"/>
      <c r="T19" s="68" t="s">
        <v>438</v>
      </c>
      <c r="U19" s="69" t="s">
        <v>54</v>
      </c>
      <c r="V19" s="93"/>
      <c r="W19" s="84"/>
    </row>
    <row r="20" customFormat="1" ht="16.5" spans="1:23">
      <c r="A20" s="67"/>
      <c r="B20" s="67"/>
      <c r="C20" s="67"/>
      <c r="D20" s="68"/>
      <c r="E20" s="71"/>
      <c r="F20" s="73"/>
      <c r="G20" s="63" t="s">
        <v>439</v>
      </c>
      <c r="H20" s="64"/>
      <c r="I20" s="90"/>
      <c r="J20" s="63" t="s">
        <v>440</v>
      </c>
      <c r="K20" s="64"/>
      <c r="L20" s="90"/>
      <c r="M20" s="63" t="s">
        <v>441</v>
      </c>
      <c r="N20" s="64"/>
      <c r="O20" s="90"/>
      <c r="P20" s="63" t="s">
        <v>442</v>
      </c>
      <c r="Q20" s="64"/>
      <c r="R20" s="90"/>
      <c r="S20" s="64" t="s">
        <v>443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68"/>
      <c r="E21" s="71"/>
      <c r="F21" s="73"/>
      <c r="G21" s="4" t="s">
        <v>418</v>
      </c>
      <c r="H21" s="4" t="s">
        <v>69</v>
      </c>
      <c r="I21" s="4" t="s">
        <v>373</v>
      </c>
      <c r="J21" s="4" t="s">
        <v>418</v>
      </c>
      <c r="K21" s="4" t="s">
        <v>69</v>
      </c>
      <c r="L21" s="4" t="s">
        <v>373</v>
      </c>
      <c r="M21" s="4" t="s">
        <v>418</v>
      </c>
      <c r="N21" s="4" t="s">
        <v>69</v>
      </c>
      <c r="O21" s="4" t="s">
        <v>373</v>
      </c>
      <c r="P21" s="4" t="s">
        <v>418</v>
      </c>
      <c r="Q21" s="4" t="s">
        <v>69</v>
      </c>
      <c r="R21" s="4" t="s">
        <v>373</v>
      </c>
      <c r="S21" s="4" t="s">
        <v>418</v>
      </c>
      <c r="T21" s="4" t="s">
        <v>69</v>
      </c>
      <c r="U21" s="4" t="s">
        <v>373</v>
      </c>
      <c r="V21" s="93"/>
      <c r="W21" s="84"/>
    </row>
    <row r="22" customFormat="1" spans="1:23">
      <c r="A22" s="67"/>
      <c r="B22" s="67"/>
      <c r="C22" s="67"/>
      <c r="D22" s="68"/>
      <c r="E22" s="71"/>
      <c r="F22" s="73"/>
      <c r="G22" s="67"/>
      <c r="H22" s="67" t="s">
        <v>444</v>
      </c>
      <c r="I22" s="69" t="s">
        <v>54</v>
      </c>
      <c r="J22" s="67"/>
      <c r="K22" s="67" t="s">
        <v>445</v>
      </c>
      <c r="L22" s="67"/>
      <c r="M22" s="67"/>
      <c r="N22" s="67" t="s">
        <v>446</v>
      </c>
      <c r="O22" s="69"/>
      <c r="P22" s="67"/>
      <c r="Q22" s="68"/>
      <c r="R22" s="67"/>
      <c r="S22" s="67"/>
      <c r="T22" s="67"/>
      <c r="U22" s="67"/>
      <c r="V22" s="93"/>
      <c r="W22" s="84"/>
    </row>
    <row r="23" customFormat="1" ht="16.5" spans="1:23">
      <c r="A23" s="67"/>
      <c r="B23" s="67"/>
      <c r="C23" s="67"/>
      <c r="D23" s="68"/>
      <c r="E23" s="71"/>
      <c r="F23" s="73"/>
      <c r="G23" s="63" t="s">
        <v>447</v>
      </c>
      <c r="H23" s="64"/>
      <c r="I23" s="90"/>
      <c r="J23" s="63" t="s">
        <v>448</v>
      </c>
      <c r="K23" s="64"/>
      <c r="L23" s="90"/>
      <c r="M23" s="63" t="s">
        <v>449</v>
      </c>
      <c r="N23" s="64"/>
      <c r="O23" s="90"/>
      <c r="P23" s="63" t="s">
        <v>450</v>
      </c>
      <c r="Q23" s="64"/>
      <c r="R23" s="90"/>
      <c r="S23" s="64" t="s">
        <v>451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68"/>
      <c r="E24" s="71"/>
      <c r="F24" s="73"/>
      <c r="G24" s="4" t="s">
        <v>418</v>
      </c>
      <c r="H24" s="4" t="s">
        <v>69</v>
      </c>
      <c r="I24" s="4" t="s">
        <v>373</v>
      </c>
      <c r="J24" s="4" t="s">
        <v>418</v>
      </c>
      <c r="K24" s="4" t="s">
        <v>69</v>
      </c>
      <c r="L24" s="4" t="s">
        <v>373</v>
      </c>
      <c r="M24" s="4" t="s">
        <v>418</v>
      </c>
      <c r="N24" s="4" t="s">
        <v>69</v>
      </c>
      <c r="O24" s="4" t="s">
        <v>373</v>
      </c>
      <c r="P24" s="4" t="s">
        <v>418</v>
      </c>
      <c r="Q24" s="4" t="s">
        <v>69</v>
      </c>
      <c r="R24" s="4" t="s">
        <v>373</v>
      </c>
      <c r="S24" s="4" t="s">
        <v>418</v>
      </c>
      <c r="T24" s="4" t="s">
        <v>69</v>
      </c>
      <c r="U24" s="4" t="s">
        <v>373</v>
      </c>
      <c r="V24" s="93"/>
      <c r="W24" s="84"/>
    </row>
    <row r="25" s="58" customFormat="1" spans="1:23">
      <c r="A25" s="67"/>
      <c r="B25" s="67"/>
      <c r="C25" s="67"/>
      <c r="D25" s="68"/>
      <c r="E25" s="71"/>
      <c r="F25" s="74"/>
      <c r="G25" s="67"/>
      <c r="H25" s="68"/>
      <c r="I25" s="67"/>
      <c r="J25" s="67"/>
      <c r="K25" s="67"/>
      <c r="L25" s="69"/>
      <c r="M25" s="67"/>
      <c r="N25" s="67"/>
      <c r="O25" s="67"/>
      <c r="P25" s="67"/>
      <c r="Q25" s="67"/>
      <c r="R25" s="67"/>
      <c r="S25" s="67"/>
      <c r="T25" s="67"/>
      <c r="U25" s="67"/>
      <c r="V25" s="94"/>
      <c r="W25" s="67"/>
    </row>
    <row r="26" s="60" customFormat="1" ht="16.5" customHeight="1" spans="1:23">
      <c r="A26" s="75"/>
      <c r="B26" s="75"/>
      <c r="C26" s="75"/>
      <c r="D26" s="76"/>
      <c r="E26" s="75"/>
      <c r="F26" s="77"/>
      <c r="G26" s="63" t="s">
        <v>412</v>
      </c>
      <c r="H26" s="64"/>
      <c r="I26" s="90"/>
      <c r="J26" s="63" t="s">
        <v>413</v>
      </c>
      <c r="K26" s="64"/>
      <c r="L26" s="90"/>
      <c r="M26" s="63" t="s">
        <v>414</v>
      </c>
      <c r="N26" s="64"/>
      <c r="O26" s="90"/>
      <c r="P26" s="63" t="s">
        <v>415</v>
      </c>
      <c r="Q26" s="64"/>
      <c r="R26" s="90"/>
      <c r="S26" s="64" t="s">
        <v>416</v>
      </c>
      <c r="T26" s="64"/>
      <c r="U26" s="90"/>
      <c r="V26" s="75" t="s">
        <v>428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418</v>
      </c>
      <c r="H27" s="4" t="s">
        <v>69</v>
      </c>
      <c r="I27" s="4" t="s">
        <v>373</v>
      </c>
      <c r="J27" s="4" t="s">
        <v>418</v>
      </c>
      <c r="K27" s="4" t="s">
        <v>69</v>
      </c>
      <c r="L27" s="4" t="s">
        <v>373</v>
      </c>
      <c r="M27" s="4" t="s">
        <v>418</v>
      </c>
      <c r="N27" s="4" t="s">
        <v>69</v>
      </c>
      <c r="O27" s="4" t="s">
        <v>373</v>
      </c>
      <c r="P27" s="4" t="s">
        <v>418</v>
      </c>
      <c r="Q27" s="4" t="s">
        <v>69</v>
      </c>
      <c r="R27" s="4" t="s">
        <v>373</v>
      </c>
      <c r="S27" s="4" t="s">
        <v>418</v>
      </c>
      <c r="T27" s="4" t="s">
        <v>69</v>
      </c>
      <c r="U27" s="4" t="s">
        <v>373</v>
      </c>
      <c r="V27" s="78"/>
      <c r="W27" s="84"/>
    </row>
    <row r="28" s="61" customFormat="1" ht="49" customHeight="1" spans="1:23">
      <c r="A28" s="78"/>
      <c r="B28" s="78"/>
      <c r="C28" s="78"/>
      <c r="D28" s="79"/>
      <c r="E28" s="78"/>
      <c r="F28" s="77"/>
      <c r="G28" s="69"/>
      <c r="H28" s="70"/>
      <c r="I28" s="69"/>
      <c r="J28" s="69"/>
      <c r="K28" s="69"/>
      <c r="L28" s="69"/>
      <c r="M28" s="69"/>
      <c r="N28" s="70"/>
      <c r="O28" s="69"/>
      <c r="P28" s="67"/>
      <c r="Q28" s="68"/>
      <c r="R28" s="69"/>
      <c r="S28" s="68"/>
      <c r="T28" s="68"/>
      <c r="U28" s="69"/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429</v>
      </c>
      <c r="H29" s="64"/>
      <c r="I29" s="90"/>
      <c r="J29" s="63" t="s">
        <v>430</v>
      </c>
      <c r="K29" s="64"/>
      <c r="L29" s="90"/>
      <c r="M29" s="63" t="s">
        <v>431</v>
      </c>
      <c r="N29" s="64"/>
      <c r="O29" s="90"/>
      <c r="P29" s="63" t="s">
        <v>432</v>
      </c>
      <c r="Q29" s="64"/>
      <c r="R29" s="90"/>
      <c r="S29" s="64" t="s">
        <v>433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418</v>
      </c>
      <c r="H30" s="4" t="s">
        <v>69</v>
      </c>
      <c r="I30" s="4" t="s">
        <v>373</v>
      </c>
      <c r="J30" s="4" t="s">
        <v>418</v>
      </c>
      <c r="K30" s="4" t="s">
        <v>69</v>
      </c>
      <c r="L30" s="4" t="s">
        <v>373</v>
      </c>
      <c r="M30" s="4" t="s">
        <v>418</v>
      </c>
      <c r="N30" s="4" t="s">
        <v>69</v>
      </c>
      <c r="O30" s="4" t="s">
        <v>373</v>
      </c>
      <c r="P30" s="4" t="s">
        <v>418</v>
      </c>
      <c r="Q30" s="4" t="s">
        <v>69</v>
      </c>
      <c r="R30" s="4" t="s">
        <v>373</v>
      </c>
      <c r="S30" s="4" t="s">
        <v>418</v>
      </c>
      <c r="T30" s="4" t="s">
        <v>69</v>
      </c>
      <c r="U30" s="4" t="s">
        <v>373</v>
      </c>
      <c r="V30" s="78"/>
      <c r="W30" s="95"/>
    </row>
    <row r="31" s="61" customFormat="1" spans="1:23">
      <c r="A31" s="78"/>
      <c r="B31" s="78"/>
      <c r="C31" s="78"/>
      <c r="D31" s="79"/>
      <c r="E31" s="78"/>
      <c r="F31" s="77"/>
      <c r="G31" s="69"/>
      <c r="H31" s="70"/>
      <c r="I31" s="69"/>
      <c r="J31" s="69"/>
      <c r="K31" s="70"/>
      <c r="L31" s="69"/>
      <c r="M31" s="69"/>
      <c r="N31" s="70"/>
      <c r="O31" s="69"/>
      <c r="P31" s="67"/>
      <c r="Q31" s="68"/>
      <c r="R31" s="69"/>
      <c r="S31" s="68"/>
      <c r="T31" s="68"/>
      <c r="U31" s="69"/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439</v>
      </c>
      <c r="H32" s="64"/>
      <c r="I32" s="90"/>
      <c r="J32" s="63" t="s">
        <v>440</v>
      </c>
      <c r="K32" s="64"/>
      <c r="L32" s="90"/>
      <c r="M32" s="63" t="s">
        <v>441</v>
      </c>
      <c r="N32" s="64"/>
      <c r="O32" s="90"/>
      <c r="P32" s="63" t="s">
        <v>442</v>
      </c>
      <c r="Q32" s="64"/>
      <c r="R32" s="90"/>
      <c r="S32" s="64" t="s">
        <v>443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418</v>
      </c>
      <c r="H33" s="4" t="s">
        <v>69</v>
      </c>
      <c r="I33" s="4" t="s">
        <v>373</v>
      </c>
      <c r="J33" s="4" t="s">
        <v>418</v>
      </c>
      <c r="K33" s="4" t="s">
        <v>69</v>
      </c>
      <c r="L33" s="4" t="s">
        <v>373</v>
      </c>
      <c r="M33" s="4" t="s">
        <v>418</v>
      </c>
      <c r="N33" s="4" t="s">
        <v>69</v>
      </c>
      <c r="O33" s="4" t="s">
        <v>373</v>
      </c>
      <c r="P33" s="4" t="s">
        <v>418</v>
      </c>
      <c r="Q33" s="4" t="s">
        <v>69</v>
      </c>
      <c r="R33" s="4" t="s">
        <v>373</v>
      </c>
      <c r="S33" s="4" t="s">
        <v>418</v>
      </c>
      <c r="T33" s="4" t="s">
        <v>69</v>
      </c>
      <c r="U33" s="4" t="s">
        <v>373</v>
      </c>
      <c r="V33" s="78"/>
      <c r="W33" s="95"/>
    </row>
    <row r="34" s="61" customFormat="1" spans="1:23">
      <c r="A34" s="78"/>
      <c r="B34" s="78"/>
      <c r="C34" s="78"/>
      <c r="D34" s="79"/>
      <c r="E34" s="78"/>
      <c r="F34" s="77"/>
      <c r="G34" s="67"/>
      <c r="H34" s="67"/>
      <c r="I34" s="69"/>
      <c r="J34" s="67"/>
      <c r="K34" s="67"/>
      <c r="L34" s="67"/>
      <c r="M34" s="67"/>
      <c r="N34" s="67"/>
      <c r="O34" s="69"/>
      <c r="P34" s="67"/>
      <c r="Q34" s="68"/>
      <c r="R34" s="67"/>
      <c r="S34" s="67"/>
      <c r="T34" s="67"/>
      <c r="U34" s="67"/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447</v>
      </c>
      <c r="H35" s="64"/>
      <c r="I35" s="90"/>
      <c r="J35" s="63" t="s">
        <v>448</v>
      </c>
      <c r="K35" s="64"/>
      <c r="L35" s="90"/>
      <c r="M35" s="63" t="s">
        <v>449</v>
      </c>
      <c r="N35" s="64"/>
      <c r="O35" s="90"/>
      <c r="P35" s="63" t="s">
        <v>450</v>
      </c>
      <c r="Q35" s="64"/>
      <c r="R35" s="90"/>
      <c r="S35" s="64" t="s">
        <v>451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418</v>
      </c>
      <c r="H36" s="4" t="s">
        <v>69</v>
      </c>
      <c r="I36" s="4" t="s">
        <v>373</v>
      </c>
      <c r="J36" s="4" t="s">
        <v>418</v>
      </c>
      <c r="K36" s="4" t="s">
        <v>69</v>
      </c>
      <c r="L36" s="4" t="s">
        <v>373</v>
      </c>
      <c r="M36" s="4" t="s">
        <v>418</v>
      </c>
      <c r="N36" s="4" t="s">
        <v>69</v>
      </c>
      <c r="O36" s="4" t="s">
        <v>373</v>
      </c>
      <c r="P36" s="4" t="s">
        <v>418</v>
      </c>
      <c r="Q36" s="4" t="s">
        <v>69</v>
      </c>
      <c r="R36" s="4" t="s">
        <v>373</v>
      </c>
      <c r="S36" s="4" t="s">
        <v>418</v>
      </c>
      <c r="T36" s="4" t="s">
        <v>69</v>
      </c>
      <c r="U36" s="4" t="s">
        <v>373</v>
      </c>
      <c r="V36" s="78"/>
      <c r="W36" s="95"/>
    </row>
    <row r="37" s="61" customFormat="1" spans="1:23">
      <c r="A37" s="80"/>
      <c r="B37" s="80"/>
      <c r="C37" s="80"/>
      <c r="D37" s="81"/>
      <c r="E37" s="80"/>
      <c r="F37" s="77"/>
      <c r="G37" s="67"/>
      <c r="H37" s="68"/>
      <c r="I37" s="67"/>
      <c r="J37" s="67"/>
      <c r="K37" s="67"/>
      <c r="L37" s="69"/>
      <c r="M37" s="67"/>
      <c r="N37" s="67"/>
      <c r="O37" s="67"/>
      <c r="P37" s="67"/>
      <c r="Q37" s="67"/>
      <c r="R37" s="67"/>
      <c r="S37" s="67"/>
      <c r="T37" s="67"/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452</v>
      </c>
      <c r="B40" s="87"/>
      <c r="C40" s="87"/>
      <c r="D40" s="87"/>
      <c r="E40" s="19"/>
      <c r="F40" s="14"/>
      <c r="G40" s="38"/>
      <c r="H40" s="55"/>
      <c r="I40" s="55"/>
      <c r="J40" s="86" t="s">
        <v>453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454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E18" sqref="E18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40" t="s">
        <v>456</v>
      </c>
      <c r="B2" s="41" t="s">
        <v>457</v>
      </c>
      <c r="C2" s="42" t="s">
        <v>418</v>
      </c>
      <c r="D2" s="42" t="s">
        <v>371</v>
      </c>
      <c r="E2" s="43" t="s">
        <v>372</v>
      </c>
      <c r="F2" s="43" t="s">
        <v>373</v>
      </c>
      <c r="G2" s="44" t="s">
        <v>458</v>
      </c>
      <c r="H2" s="44" t="s">
        <v>459</v>
      </c>
      <c r="I2" s="44" t="s">
        <v>460</v>
      </c>
      <c r="J2" s="44" t="s">
        <v>459</v>
      </c>
      <c r="K2" s="44" t="s">
        <v>461</v>
      </c>
      <c r="L2" s="44" t="s">
        <v>459</v>
      </c>
      <c r="M2" s="43" t="s">
        <v>417</v>
      </c>
      <c r="N2" s="43" t="s">
        <v>382</v>
      </c>
    </row>
    <row r="3" s="20" customFormat="1" ht="16.5" spans="1:14">
      <c r="A3" s="45">
        <v>45031</v>
      </c>
      <c r="B3" s="25" t="s">
        <v>384</v>
      </c>
      <c r="C3" s="26" t="s">
        <v>385</v>
      </c>
      <c r="D3" s="26" t="s">
        <v>124</v>
      </c>
      <c r="E3" s="28" t="s">
        <v>63</v>
      </c>
      <c r="F3" s="27" t="s">
        <v>54</v>
      </c>
      <c r="G3" s="46">
        <v>0.388888888888889</v>
      </c>
      <c r="H3" s="47" t="s">
        <v>462</v>
      </c>
      <c r="I3" s="46">
        <v>0.625</v>
      </c>
      <c r="J3" s="47" t="s">
        <v>462</v>
      </c>
      <c r="K3" s="27"/>
      <c r="L3" s="27"/>
      <c r="M3" s="27" t="s">
        <v>428</v>
      </c>
      <c r="N3" s="27"/>
    </row>
    <row r="4" s="20" customFormat="1" ht="16.5" spans="1:14">
      <c r="A4" s="45">
        <v>45032</v>
      </c>
      <c r="B4" s="25" t="s">
        <v>384</v>
      </c>
      <c r="C4" s="26" t="s">
        <v>385</v>
      </c>
      <c r="D4" s="26" t="s">
        <v>124</v>
      </c>
      <c r="E4" s="28" t="s">
        <v>63</v>
      </c>
      <c r="F4" s="27" t="s">
        <v>54</v>
      </c>
      <c r="G4" s="46">
        <v>0.375</v>
      </c>
      <c r="H4" s="47" t="s">
        <v>462</v>
      </c>
      <c r="I4" s="46">
        <v>0.635416666666667</v>
      </c>
      <c r="J4" s="47" t="s">
        <v>462</v>
      </c>
      <c r="K4" s="27"/>
      <c r="L4" s="27"/>
      <c r="M4" s="27" t="s">
        <v>428</v>
      </c>
      <c r="N4" s="27"/>
    </row>
    <row r="5" s="20" customFormat="1" ht="16.5" spans="1:14">
      <c r="A5" s="45">
        <v>45033</v>
      </c>
      <c r="B5" s="25" t="s">
        <v>387</v>
      </c>
      <c r="C5" s="26" t="s">
        <v>385</v>
      </c>
      <c r="D5" s="26" t="s">
        <v>124</v>
      </c>
      <c r="E5" s="28" t="s">
        <v>63</v>
      </c>
      <c r="F5" s="27" t="s">
        <v>54</v>
      </c>
      <c r="G5" s="46">
        <v>0.385416666666667</v>
      </c>
      <c r="H5" s="47" t="s">
        <v>462</v>
      </c>
      <c r="I5" s="46">
        <v>0.604166666666667</v>
      </c>
      <c r="J5" s="47" t="s">
        <v>462</v>
      </c>
      <c r="K5" s="27"/>
      <c r="L5" s="27"/>
      <c r="M5" s="27" t="s">
        <v>428</v>
      </c>
      <c r="N5" s="27"/>
    </row>
    <row r="6" s="20" customFormat="1" ht="16.5" spans="1:14">
      <c r="A6" s="45">
        <v>45034</v>
      </c>
      <c r="B6" s="25" t="s">
        <v>388</v>
      </c>
      <c r="C6" s="26" t="s">
        <v>385</v>
      </c>
      <c r="D6" s="26" t="s">
        <v>124</v>
      </c>
      <c r="E6" s="28" t="s">
        <v>63</v>
      </c>
      <c r="F6" s="27" t="s">
        <v>54</v>
      </c>
      <c r="G6" s="46">
        <v>0.395833333333333</v>
      </c>
      <c r="H6" s="47" t="s">
        <v>462</v>
      </c>
      <c r="I6" s="46">
        <v>0.645833333333333</v>
      </c>
      <c r="J6" s="47" t="s">
        <v>462</v>
      </c>
      <c r="K6" s="27"/>
      <c r="L6" s="27"/>
      <c r="M6" s="27" t="s">
        <v>428</v>
      </c>
      <c r="N6" s="27"/>
    </row>
    <row r="7" s="20" customFormat="1" ht="16.5" spans="1:14">
      <c r="A7" s="45">
        <v>45035</v>
      </c>
      <c r="B7" s="25" t="s">
        <v>389</v>
      </c>
      <c r="C7" s="26" t="s">
        <v>385</v>
      </c>
      <c r="D7" s="26" t="s">
        <v>124</v>
      </c>
      <c r="E7" s="28" t="s">
        <v>63</v>
      </c>
      <c r="F7" s="27" t="s">
        <v>54</v>
      </c>
      <c r="G7" s="46">
        <v>0.388888888888889</v>
      </c>
      <c r="H7" s="47" t="s">
        <v>462</v>
      </c>
      <c r="I7" s="46">
        <v>0.666666666666667</v>
      </c>
      <c r="J7" s="47" t="s">
        <v>462</v>
      </c>
      <c r="K7" s="27"/>
      <c r="L7" s="27"/>
      <c r="M7" s="27" t="s">
        <v>428</v>
      </c>
      <c r="N7" s="27"/>
    </row>
    <row r="8" s="20" customFormat="1" ht="16.5" spans="1:14">
      <c r="A8" s="45">
        <v>45036</v>
      </c>
      <c r="B8" s="25" t="s">
        <v>390</v>
      </c>
      <c r="C8" s="26" t="s">
        <v>385</v>
      </c>
      <c r="D8" s="26" t="s">
        <v>124</v>
      </c>
      <c r="E8" s="28" t="s">
        <v>63</v>
      </c>
      <c r="F8" s="27" t="s">
        <v>54</v>
      </c>
      <c r="G8" s="46">
        <v>0.40625</v>
      </c>
      <c r="H8" s="47" t="s">
        <v>462</v>
      </c>
      <c r="I8" s="46">
        <v>0.604166666666667</v>
      </c>
      <c r="J8" s="47" t="s">
        <v>462</v>
      </c>
      <c r="K8" s="27"/>
      <c r="L8" s="27"/>
      <c r="M8" s="27" t="s">
        <v>428</v>
      </c>
      <c r="N8" s="27"/>
    </row>
    <row r="9" s="20" customFormat="1" ht="16.5" spans="1:14">
      <c r="A9" s="45">
        <v>45037</v>
      </c>
      <c r="B9" s="25" t="s">
        <v>391</v>
      </c>
      <c r="C9" s="26" t="s">
        <v>385</v>
      </c>
      <c r="D9" s="26" t="s">
        <v>125</v>
      </c>
      <c r="E9" s="28" t="s">
        <v>63</v>
      </c>
      <c r="F9" s="27" t="s">
        <v>54</v>
      </c>
      <c r="G9" s="46">
        <v>0.385416666666667</v>
      </c>
      <c r="H9" s="47" t="s">
        <v>462</v>
      </c>
      <c r="I9" s="46">
        <v>0.625</v>
      </c>
      <c r="J9" s="47" t="s">
        <v>462</v>
      </c>
      <c r="K9" s="27"/>
      <c r="L9" s="27"/>
      <c r="M9" s="27" t="s">
        <v>428</v>
      </c>
      <c r="N9" s="27"/>
    </row>
    <row r="10" s="20" customFormat="1" ht="16.5" spans="1:14">
      <c r="A10" s="45">
        <v>45038</v>
      </c>
      <c r="B10" s="25" t="s">
        <v>391</v>
      </c>
      <c r="C10" s="26" t="s">
        <v>385</v>
      </c>
      <c r="D10" s="26" t="s">
        <v>125</v>
      </c>
      <c r="E10" s="28" t="s">
        <v>63</v>
      </c>
      <c r="F10" s="27" t="s">
        <v>54</v>
      </c>
      <c r="G10" s="46">
        <v>0.388888888888889</v>
      </c>
      <c r="H10" s="47" t="s">
        <v>462</v>
      </c>
      <c r="I10" s="46">
        <v>0.645833333333333</v>
      </c>
      <c r="J10" s="47" t="s">
        <v>462</v>
      </c>
      <c r="K10" s="27"/>
      <c r="L10" s="27"/>
      <c r="M10" s="27" t="s">
        <v>428</v>
      </c>
      <c r="N10" s="27"/>
    </row>
    <row r="11" s="20" customFormat="1" ht="16.5" spans="1:14">
      <c r="A11" s="45">
        <v>45039</v>
      </c>
      <c r="B11" s="25" t="s">
        <v>392</v>
      </c>
      <c r="C11" s="26" t="s">
        <v>385</v>
      </c>
      <c r="D11" s="26" t="s">
        <v>125</v>
      </c>
      <c r="E11" s="28" t="s">
        <v>63</v>
      </c>
      <c r="F11" s="27" t="s">
        <v>54</v>
      </c>
      <c r="G11" s="48">
        <v>0.458333333333333</v>
      </c>
      <c r="H11" s="47" t="s">
        <v>462</v>
      </c>
      <c r="I11" s="49">
        <v>0.673611111111111</v>
      </c>
      <c r="J11" s="47" t="s">
        <v>462</v>
      </c>
      <c r="K11" s="27"/>
      <c r="L11" s="27"/>
      <c r="M11" s="27" t="s">
        <v>428</v>
      </c>
      <c r="N11" s="27"/>
    </row>
    <row r="12" s="20" customFormat="1" ht="16.5" spans="1:14">
      <c r="A12" s="45">
        <v>45040</v>
      </c>
      <c r="B12" s="25" t="s">
        <v>393</v>
      </c>
      <c r="C12" s="26" t="s">
        <v>385</v>
      </c>
      <c r="D12" s="26" t="s">
        <v>125</v>
      </c>
      <c r="E12" s="28" t="s">
        <v>63</v>
      </c>
      <c r="F12" s="27" t="s">
        <v>54</v>
      </c>
      <c r="G12" s="48">
        <v>0.472222222222222</v>
      </c>
      <c r="H12" s="47" t="s">
        <v>462</v>
      </c>
      <c r="I12" s="49">
        <v>0.6875</v>
      </c>
      <c r="J12" s="47" t="s">
        <v>462</v>
      </c>
      <c r="K12" s="27"/>
      <c r="L12" s="27"/>
      <c r="M12" s="27" t="s">
        <v>428</v>
      </c>
      <c r="N12" s="27"/>
    </row>
    <row r="13" s="20" customFormat="1" ht="16.5" spans="1:14">
      <c r="A13" s="45">
        <v>45041</v>
      </c>
      <c r="B13" s="25" t="s">
        <v>394</v>
      </c>
      <c r="C13" s="26" t="s">
        <v>385</v>
      </c>
      <c r="D13" s="26" t="s">
        <v>125</v>
      </c>
      <c r="E13" s="28" t="s">
        <v>63</v>
      </c>
      <c r="F13" s="27" t="s">
        <v>54</v>
      </c>
      <c r="G13" s="48">
        <v>0.322916666666667</v>
      </c>
      <c r="H13" s="47" t="s">
        <v>462</v>
      </c>
      <c r="I13" s="49">
        <v>0.548611111111111</v>
      </c>
      <c r="J13" s="47" t="s">
        <v>462</v>
      </c>
      <c r="K13" s="27"/>
      <c r="L13" s="27"/>
      <c r="M13" s="27" t="s">
        <v>428</v>
      </c>
      <c r="N13" s="27"/>
    </row>
    <row r="14" s="20" customFormat="1" ht="16.5" spans="1:14">
      <c r="A14" s="45">
        <v>45042</v>
      </c>
      <c r="B14" s="25" t="s">
        <v>395</v>
      </c>
      <c r="C14" s="26" t="s">
        <v>385</v>
      </c>
      <c r="D14" s="26" t="s">
        <v>125</v>
      </c>
      <c r="E14" s="28" t="s">
        <v>63</v>
      </c>
      <c r="F14" s="27" t="s">
        <v>54</v>
      </c>
      <c r="G14" s="49">
        <v>0.34375</v>
      </c>
      <c r="H14" s="47" t="s">
        <v>462</v>
      </c>
      <c r="I14" s="49">
        <v>0.5625</v>
      </c>
      <c r="J14" s="47" t="s">
        <v>462</v>
      </c>
      <c r="K14" s="27"/>
      <c r="L14" s="27"/>
      <c r="M14" s="27" t="s">
        <v>428</v>
      </c>
      <c r="N14" s="27"/>
    </row>
    <row r="15" s="20" customFormat="1" ht="21" customHeight="1" spans="1:14">
      <c r="A15" s="45"/>
      <c r="B15" s="25"/>
      <c r="C15" s="26"/>
      <c r="D15" s="26"/>
      <c r="E15" s="28"/>
      <c r="F15" s="27"/>
      <c r="G15" s="49"/>
      <c r="H15" s="47"/>
      <c r="I15" s="46"/>
      <c r="J15" s="47"/>
      <c r="K15" s="27"/>
      <c r="L15" s="27"/>
      <c r="M15" s="27"/>
      <c r="N15" s="27"/>
    </row>
    <row r="16" s="20" customFormat="1" ht="16.5" spans="1:14">
      <c r="A16" s="45"/>
      <c r="B16" s="25"/>
      <c r="C16" s="26"/>
      <c r="D16" s="26"/>
      <c r="E16" s="28"/>
      <c r="F16" s="27"/>
      <c r="G16" s="49"/>
      <c r="H16" s="47"/>
      <c r="I16" s="46"/>
      <c r="J16" s="47"/>
      <c r="K16" s="27"/>
      <c r="L16" s="27"/>
      <c r="M16" s="27"/>
      <c r="N16" s="27"/>
    </row>
    <row r="17" s="20" customFormat="1" ht="16.5" spans="1:14">
      <c r="A17" s="45"/>
      <c r="B17" s="25"/>
      <c r="C17" s="26"/>
      <c r="D17" s="26"/>
      <c r="E17" s="28"/>
      <c r="F17" s="27"/>
      <c r="G17" s="49"/>
      <c r="H17" s="47"/>
      <c r="I17" s="49"/>
      <c r="J17" s="47"/>
      <c r="K17" s="27"/>
      <c r="L17" s="27"/>
      <c r="M17" s="27"/>
      <c r="N17" s="27"/>
    </row>
    <row r="18" s="20" customFormat="1" ht="16.5" spans="1:14">
      <c r="A18" s="45"/>
      <c r="B18" s="25"/>
      <c r="C18" s="26"/>
      <c r="D18" s="26"/>
      <c r="E18" s="28"/>
      <c r="F18" s="27"/>
      <c r="G18" s="49"/>
      <c r="H18" s="47"/>
      <c r="I18" s="49"/>
      <c r="J18" s="47"/>
      <c r="K18" s="27"/>
      <c r="L18" s="27"/>
      <c r="M18" s="27"/>
      <c r="N18" s="27"/>
    </row>
    <row r="19" s="20" customFormat="1" ht="16.5" spans="1:14">
      <c r="A19" s="45"/>
      <c r="B19" s="25"/>
      <c r="C19" s="26"/>
      <c r="D19" s="26"/>
      <c r="E19" s="28"/>
      <c r="F19" s="27"/>
      <c r="G19" s="49"/>
      <c r="H19" s="47"/>
      <c r="I19" s="49"/>
      <c r="J19" s="47"/>
      <c r="K19" s="27"/>
      <c r="L19" s="27"/>
      <c r="M19" s="27"/>
      <c r="N19" s="27"/>
    </row>
    <row r="20" s="20" customFormat="1" ht="16.5" spans="1:14">
      <c r="A20" s="45"/>
      <c r="B20" s="31"/>
      <c r="C20" s="26"/>
      <c r="D20" s="26"/>
      <c r="E20" s="28"/>
      <c r="F20" s="27"/>
      <c r="G20" s="49"/>
      <c r="H20" s="47"/>
      <c r="I20" s="49"/>
      <c r="J20" s="47"/>
      <c r="K20" s="27"/>
      <c r="L20" s="27"/>
      <c r="M20" s="27"/>
      <c r="N20" s="27"/>
    </row>
    <row r="21" s="20" customFormat="1" ht="16.5" hidden="1" spans="1:14">
      <c r="A21" s="50">
        <v>44323</v>
      </c>
      <c r="B21" s="31" t="s">
        <v>463</v>
      </c>
      <c r="C21" s="26" t="s">
        <v>464</v>
      </c>
      <c r="D21" s="26" t="s">
        <v>465</v>
      </c>
      <c r="E21" s="28" t="s">
        <v>466</v>
      </c>
      <c r="F21" s="27" t="s">
        <v>54</v>
      </c>
      <c r="G21" s="49">
        <v>0.333333333333333</v>
      </c>
      <c r="H21" s="47" t="s">
        <v>462</v>
      </c>
      <c r="I21" s="46">
        <v>0.625</v>
      </c>
      <c r="J21" s="47" t="s">
        <v>462</v>
      </c>
      <c r="K21" s="27"/>
      <c r="L21" s="27"/>
      <c r="M21" s="27" t="s">
        <v>428</v>
      </c>
      <c r="N21" s="27"/>
    </row>
    <row r="22" s="20" customFormat="1" ht="16.5" hidden="1" spans="1:14">
      <c r="A22" s="50">
        <v>44326</v>
      </c>
      <c r="B22" s="31" t="s">
        <v>467</v>
      </c>
      <c r="C22" s="26" t="s">
        <v>464</v>
      </c>
      <c r="D22" s="26" t="s">
        <v>465</v>
      </c>
      <c r="E22" s="28" t="s">
        <v>466</v>
      </c>
      <c r="F22" s="27" t="s">
        <v>54</v>
      </c>
      <c r="G22" s="49">
        <v>0.319444444444444</v>
      </c>
      <c r="H22" s="47" t="s">
        <v>462</v>
      </c>
      <c r="I22" s="46">
        <v>0.635416666666667</v>
      </c>
      <c r="J22" s="47" t="s">
        <v>462</v>
      </c>
      <c r="K22" s="27"/>
      <c r="L22" s="27"/>
      <c r="M22" s="27" t="s">
        <v>428</v>
      </c>
      <c r="N22" s="27"/>
    </row>
    <row r="23" s="20" customFormat="1" ht="16.5" hidden="1" spans="1:14">
      <c r="A23" s="50">
        <v>44328</v>
      </c>
      <c r="B23" s="51"/>
      <c r="C23" s="26" t="s">
        <v>468</v>
      </c>
      <c r="D23" s="27"/>
      <c r="E23" s="52" t="s">
        <v>469</v>
      </c>
      <c r="F23" s="27" t="s">
        <v>54</v>
      </c>
      <c r="G23" s="49">
        <v>0.420138888888889</v>
      </c>
      <c r="H23" s="47" t="s">
        <v>462</v>
      </c>
      <c r="I23" s="46">
        <v>0.604166666666667</v>
      </c>
      <c r="J23" s="47" t="s">
        <v>462</v>
      </c>
      <c r="K23" s="27"/>
      <c r="L23" s="27"/>
      <c r="M23" s="27" t="s">
        <v>428</v>
      </c>
      <c r="N23" s="27"/>
    </row>
    <row r="24" s="20" customFormat="1" ht="16.5" hidden="1" spans="1:14">
      <c r="A24" s="50">
        <v>44331</v>
      </c>
      <c r="B24" s="51"/>
      <c r="C24" s="26" t="s">
        <v>468</v>
      </c>
      <c r="D24" s="27"/>
      <c r="E24" s="52" t="s">
        <v>469</v>
      </c>
      <c r="F24" s="27" t="s">
        <v>54</v>
      </c>
      <c r="G24" s="49">
        <v>0.350694444444444</v>
      </c>
      <c r="H24" s="47" t="s">
        <v>462</v>
      </c>
      <c r="I24" s="46">
        <v>0.645833333333333</v>
      </c>
      <c r="J24" s="47" t="s">
        <v>462</v>
      </c>
      <c r="K24" s="27"/>
      <c r="L24" s="27"/>
      <c r="M24" s="27" t="s">
        <v>428</v>
      </c>
      <c r="N24" s="27"/>
    </row>
    <row r="25" s="20" customFormat="1" ht="16.5" hidden="1" spans="1:14">
      <c r="A25" s="50">
        <v>44333</v>
      </c>
      <c r="B25" s="51"/>
      <c r="C25" s="26" t="s">
        <v>468</v>
      </c>
      <c r="D25" s="27"/>
      <c r="E25" s="52" t="s">
        <v>469</v>
      </c>
      <c r="F25" s="27" t="s">
        <v>54</v>
      </c>
      <c r="G25" s="49">
        <v>0.385416666666667</v>
      </c>
      <c r="H25" s="47" t="s">
        <v>462</v>
      </c>
      <c r="I25" s="46">
        <v>0.666666666666667</v>
      </c>
      <c r="J25" s="47" t="s">
        <v>462</v>
      </c>
      <c r="K25" s="27"/>
      <c r="L25" s="27"/>
      <c r="M25" s="27" t="s">
        <v>428</v>
      </c>
      <c r="N25" s="27"/>
    </row>
    <row r="26" s="20" customFormat="1" ht="16.5" hidden="1" spans="1:14">
      <c r="A26" s="50">
        <v>44338</v>
      </c>
      <c r="B26" s="51"/>
      <c r="C26" s="26" t="s">
        <v>468</v>
      </c>
      <c r="D26" s="27"/>
      <c r="E26" s="52" t="s">
        <v>469</v>
      </c>
      <c r="F26" s="27" t="s">
        <v>54</v>
      </c>
      <c r="G26" s="49">
        <v>0.357638888888889</v>
      </c>
      <c r="H26" s="47" t="s">
        <v>462</v>
      </c>
      <c r="I26" s="46">
        <v>0.604166666666667</v>
      </c>
      <c r="J26" s="47" t="s">
        <v>462</v>
      </c>
      <c r="K26" s="27"/>
      <c r="L26" s="27"/>
      <c r="M26" s="27" t="s">
        <v>428</v>
      </c>
      <c r="N26" s="27"/>
    </row>
    <row r="27" s="20" customFormat="1" ht="16.5" hidden="1" spans="1:14">
      <c r="A27" s="50">
        <v>44340</v>
      </c>
      <c r="B27" s="51"/>
      <c r="C27" s="26" t="s">
        <v>468</v>
      </c>
      <c r="D27" s="27"/>
      <c r="E27" s="52" t="s">
        <v>469</v>
      </c>
      <c r="F27" s="27" t="s">
        <v>54</v>
      </c>
      <c r="G27" s="49">
        <v>0.427083333333333</v>
      </c>
      <c r="H27" s="47" t="s">
        <v>462</v>
      </c>
      <c r="I27" s="46">
        <v>0.625</v>
      </c>
      <c r="J27" s="47" t="s">
        <v>462</v>
      </c>
      <c r="K27" s="27"/>
      <c r="L27" s="27"/>
      <c r="M27" s="27" t="s">
        <v>428</v>
      </c>
      <c r="N27" s="27"/>
    </row>
    <row r="28" s="20" customFormat="1" ht="16.5" hidden="1" spans="1:14">
      <c r="A28" s="50">
        <v>44342</v>
      </c>
      <c r="B28" s="53"/>
      <c r="C28" s="26" t="s">
        <v>468</v>
      </c>
      <c r="D28" s="27"/>
      <c r="E28" s="52" t="s">
        <v>469</v>
      </c>
      <c r="F28" s="27" t="s">
        <v>54</v>
      </c>
      <c r="G28" s="49">
        <v>0.357638888888889</v>
      </c>
      <c r="H28" s="47" t="s">
        <v>462</v>
      </c>
      <c r="I28" s="46">
        <v>0.645833333333333</v>
      </c>
      <c r="J28" s="47" t="s">
        <v>462</v>
      </c>
      <c r="K28" s="27"/>
      <c r="L28" s="27"/>
      <c r="M28" s="27" t="s">
        <v>428</v>
      </c>
      <c r="N28" s="27"/>
    </row>
    <row r="29" s="20" customFormat="1" ht="16.5" hidden="1" spans="1:14">
      <c r="A29" s="50">
        <v>44348</v>
      </c>
      <c r="B29" s="53"/>
      <c r="C29" s="26" t="s">
        <v>468</v>
      </c>
      <c r="D29" s="27"/>
      <c r="E29" s="52" t="s">
        <v>469</v>
      </c>
      <c r="F29" s="27" t="s">
        <v>54</v>
      </c>
      <c r="G29" s="49">
        <v>0.375</v>
      </c>
      <c r="H29" s="47" t="s">
        <v>462</v>
      </c>
      <c r="I29" s="49">
        <v>0.597222222222222</v>
      </c>
      <c r="J29" s="47" t="s">
        <v>462</v>
      </c>
      <c r="K29" s="27"/>
      <c r="L29" s="27"/>
      <c r="M29" s="27" t="s">
        <v>428</v>
      </c>
      <c r="N29" s="27"/>
    </row>
    <row r="30" s="20" customFormat="1" ht="16.5" hidden="1" spans="1:14">
      <c r="A30" s="50">
        <v>44352</v>
      </c>
      <c r="B30" s="51"/>
      <c r="C30" s="26" t="s">
        <v>468</v>
      </c>
      <c r="D30" s="27"/>
      <c r="E30" s="52" t="s">
        <v>469</v>
      </c>
      <c r="F30" s="27" t="s">
        <v>54</v>
      </c>
      <c r="G30" s="49">
        <v>0.388888888888889</v>
      </c>
      <c r="H30" s="47" t="s">
        <v>462</v>
      </c>
      <c r="I30" s="46">
        <v>0.625</v>
      </c>
      <c r="J30" s="47" t="s">
        <v>462</v>
      </c>
      <c r="K30" s="27"/>
      <c r="L30" s="27"/>
      <c r="M30" s="27" t="s">
        <v>428</v>
      </c>
      <c r="N30" s="27"/>
    </row>
    <row r="31" s="20" customFormat="1" ht="16.5" hidden="1" spans="1:14">
      <c r="A31" s="50">
        <v>44355</v>
      </c>
      <c r="B31" s="51"/>
      <c r="C31" s="26" t="s">
        <v>468</v>
      </c>
      <c r="D31" s="27"/>
      <c r="E31" s="52" t="s">
        <v>469</v>
      </c>
      <c r="F31" s="27" t="s">
        <v>54</v>
      </c>
      <c r="G31" s="49">
        <v>0.340277777777778</v>
      </c>
      <c r="H31" s="47" t="s">
        <v>462</v>
      </c>
      <c r="I31" s="46">
        <v>0.635416666666667</v>
      </c>
      <c r="J31" s="47" t="s">
        <v>462</v>
      </c>
      <c r="K31" s="27"/>
      <c r="L31" s="27"/>
      <c r="M31" s="27" t="s">
        <v>428</v>
      </c>
      <c r="N31" s="27"/>
    </row>
    <row r="32" s="20" customFormat="1" ht="16.5" hidden="1" spans="1:14">
      <c r="A32" s="50">
        <v>44357</v>
      </c>
      <c r="B32" s="51"/>
      <c r="C32" s="26" t="s">
        <v>468</v>
      </c>
      <c r="D32" s="27"/>
      <c r="E32" s="52" t="s">
        <v>469</v>
      </c>
      <c r="F32" s="27" t="s">
        <v>54</v>
      </c>
      <c r="G32" s="49">
        <v>0.326388888888889</v>
      </c>
      <c r="H32" s="47" t="s">
        <v>462</v>
      </c>
      <c r="I32" s="46">
        <v>0.604166666666667</v>
      </c>
      <c r="J32" s="47" t="s">
        <v>462</v>
      </c>
      <c r="K32" s="27"/>
      <c r="L32" s="27"/>
      <c r="M32" s="27" t="s">
        <v>428</v>
      </c>
      <c r="N32" s="27"/>
    </row>
    <row r="33" s="20" customFormat="1" ht="16.5" hidden="1" spans="1:14">
      <c r="A33" s="50">
        <v>44359</v>
      </c>
      <c r="B33" s="51"/>
      <c r="C33" s="26" t="s">
        <v>468</v>
      </c>
      <c r="D33" s="27"/>
      <c r="E33" s="52" t="s">
        <v>469</v>
      </c>
      <c r="F33" s="27" t="s">
        <v>54</v>
      </c>
      <c r="G33" s="49">
        <v>0.319444444444444</v>
      </c>
      <c r="H33" s="47" t="s">
        <v>462</v>
      </c>
      <c r="I33" s="46">
        <v>0.645833333333333</v>
      </c>
      <c r="J33" s="47" t="s">
        <v>462</v>
      </c>
      <c r="K33" s="27"/>
      <c r="L33" s="27"/>
      <c r="M33" s="27" t="s">
        <v>428</v>
      </c>
      <c r="N33" s="27"/>
    </row>
    <row r="34" s="20" customFormat="1" ht="16.5" hidden="1" spans="1:14">
      <c r="A34" s="50">
        <v>44361</v>
      </c>
      <c r="B34" s="51"/>
      <c r="C34" s="26" t="s">
        <v>468</v>
      </c>
      <c r="D34" s="27"/>
      <c r="E34" s="52" t="s">
        <v>469</v>
      </c>
      <c r="F34" s="27" t="s">
        <v>54</v>
      </c>
      <c r="G34" s="49">
        <v>0.336805555555556</v>
      </c>
      <c r="H34" s="47" t="s">
        <v>462</v>
      </c>
      <c r="I34" s="46">
        <v>0.666666666666667</v>
      </c>
      <c r="J34" s="47" t="s">
        <v>462</v>
      </c>
      <c r="K34" s="27"/>
      <c r="L34" s="27"/>
      <c r="M34" s="27" t="s">
        <v>428</v>
      </c>
      <c r="N34" s="27"/>
    </row>
    <row r="35" s="20" customFormat="1" ht="16.5" hidden="1" spans="1:14">
      <c r="A35" s="50">
        <v>44363</v>
      </c>
      <c r="B35" s="51"/>
      <c r="C35" s="26" t="s">
        <v>468</v>
      </c>
      <c r="D35" s="27"/>
      <c r="E35" s="52" t="s">
        <v>469</v>
      </c>
      <c r="F35" s="27" t="s">
        <v>54</v>
      </c>
      <c r="G35" s="49">
        <v>0.350694444444444</v>
      </c>
      <c r="H35" s="47" t="s">
        <v>462</v>
      </c>
      <c r="I35" s="46">
        <v>0.604166666666667</v>
      </c>
      <c r="J35" s="47" t="s">
        <v>462</v>
      </c>
      <c r="K35" s="27"/>
      <c r="L35" s="27"/>
      <c r="M35" s="27" t="s">
        <v>428</v>
      </c>
      <c r="N35" s="27"/>
    </row>
    <row r="36" s="20" customFormat="1" ht="16.5" hidden="1" spans="1:14">
      <c r="A36" s="50">
        <v>44367</v>
      </c>
      <c r="B36" s="51"/>
      <c r="C36" s="26" t="s">
        <v>468</v>
      </c>
      <c r="D36" s="27"/>
      <c r="E36" s="52" t="s">
        <v>469</v>
      </c>
      <c r="F36" s="27" t="s">
        <v>54</v>
      </c>
      <c r="G36" s="49">
        <v>0.364583333333333</v>
      </c>
      <c r="H36" s="47" t="s">
        <v>462</v>
      </c>
      <c r="I36" s="46">
        <v>0.625</v>
      </c>
      <c r="J36" s="47" t="s">
        <v>462</v>
      </c>
      <c r="K36" s="27"/>
      <c r="L36" s="27"/>
      <c r="M36" s="27" t="s">
        <v>428</v>
      </c>
      <c r="N36" s="27"/>
    </row>
    <row r="37" s="20" customFormat="1" ht="16.5" hidden="1" spans="1:14">
      <c r="A37" s="50">
        <v>44372</v>
      </c>
      <c r="B37" s="54"/>
      <c r="C37" s="26" t="s">
        <v>468</v>
      </c>
      <c r="D37" s="27"/>
      <c r="E37" s="52" t="s">
        <v>469</v>
      </c>
      <c r="F37" s="27" t="s">
        <v>54</v>
      </c>
      <c r="G37" s="49">
        <v>0.385416666666667</v>
      </c>
      <c r="H37" s="47" t="s">
        <v>462</v>
      </c>
      <c r="I37" s="46">
        <v>0.645833333333333</v>
      </c>
      <c r="J37" s="47" t="s">
        <v>462</v>
      </c>
      <c r="K37" s="27"/>
      <c r="L37" s="27"/>
      <c r="M37" s="27" t="s">
        <v>428</v>
      </c>
      <c r="N37" s="27"/>
    </row>
    <row r="38" s="20" customFormat="1" ht="16.5" hidden="1" spans="1:14">
      <c r="A38" s="50">
        <v>44373</v>
      </c>
      <c r="B38" s="54"/>
      <c r="C38" s="26" t="s">
        <v>468</v>
      </c>
      <c r="D38" s="27"/>
      <c r="E38" s="52" t="s">
        <v>469</v>
      </c>
      <c r="F38" s="27" t="s">
        <v>54</v>
      </c>
      <c r="G38" s="49">
        <v>0.420138888888889</v>
      </c>
      <c r="H38" s="47" t="s">
        <v>462</v>
      </c>
      <c r="I38" s="49">
        <v>0.715277777777778</v>
      </c>
      <c r="J38" s="47" t="s">
        <v>462</v>
      </c>
      <c r="K38" s="27"/>
      <c r="L38" s="27"/>
      <c r="M38" s="27" t="s">
        <v>428</v>
      </c>
      <c r="N38" s="27"/>
    </row>
    <row r="39" s="20" customFormat="1" ht="16.5" hidden="1" spans="1:14">
      <c r="A39" s="50">
        <v>44378</v>
      </c>
      <c r="B39" s="51"/>
      <c r="C39" s="26" t="s">
        <v>468</v>
      </c>
      <c r="D39" s="27"/>
      <c r="E39" s="52" t="s">
        <v>469</v>
      </c>
      <c r="F39" s="27" t="s">
        <v>54</v>
      </c>
      <c r="G39" s="49">
        <v>0.465277777777778</v>
      </c>
      <c r="H39" s="47" t="s">
        <v>462</v>
      </c>
      <c r="I39" s="49">
        <v>0.680555555555555</v>
      </c>
      <c r="J39" s="47" t="s">
        <v>462</v>
      </c>
      <c r="K39" s="27"/>
      <c r="L39" s="27"/>
      <c r="M39" s="27" t="s">
        <v>428</v>
      </c>
      <c r="N39" s="27"/>
    </row>
    <row r="40" s="20" customFormat="1" ht="16.5" hidden="1" spans="1:14">
      <c r="A40" s="50">
        <v>44382</v>
      </c>
      <c r="B40" s="51"/>
      <c r="C40" s="26" t="s">
        <v>468</v>
      </c>
      <c r="D40" s="27"/>
      <c r="E40" s="52" t="s">
        <v>469</v>
      </c>
      <c r="F40" s="27" t="s">
        <v>54</v>
      </c>
      <c r="G40" s="49">
        <v>0.451388888888889</v>
      </c>
      <c r="H40" s="47" t="s">
        <v>462</v>
      </c>
      <c r="I40" s="49">
        <v>0.732638888888889</v>
      </c>
      <c r="J40" s="47" t="s">
        <v>462</v>
      </c>
      <c r="K40" s="27"/>
      <c r="L40" s="27"/>
      <c r="M40" s="27" t="s">
        <v>428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428</v>
      </c>
      <c r="N41" s="27"/>
    </row>
    <row r="42" s="2" customFormat="1" ht="18.75" spans="1:14">
      <c r="A42" s="11" t="s">
        <v>470</v>
      </c>
      <c r="B42" s="12"/>
      <c r="C42" s="12"/>
      <c r="D42" s="13"/>
      <c r="E42" s="14"/>
      <c r="F42" s="55"/>
      <c r="G42" s="38"/>
      <c r="H42" s="55"/>
      <c r="I42" s="11" t="s">
        <v>471</v>
      </c>
      <c r="J42" s="12"/>
      <c r="K42" s="12"/>
      <c r="L42" s="12"/>
      <c r="M42" s="12"/>
      <c r="N42" s="19"/>
    </row>
    <row r="43" ht="53" customHeight="1" spans="1:14">
      <c r="A43" s="15" t="s">
        <v>472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8" sqref="G18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473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411</v>
      </c>
      <c r="B2" s="5" t="s">
        <v>373</v>
      </c>
      <c r="C2" s="23" t="s">
        <v>369</v>
      </c>
      <c r="D2" s="5" t="s">
        <v>370</v>
      </c>
      <c r="E2" s="5" t="s">
        <v>371</v>
      </c>
      <c r="F2" s="5" t="s">
        <v>372</v>
      </c>
      <c r="G2" s="4" t="s">
        <v>474</v>
      </c>
      <c r="H2" s="4" t="s">
        <v>475</v>
      </c>
      <c r="I2" s="4" t="s">
        <v>476</v>
      </c>
      <c r="J2" s="4" t="s">
        <v>477</v>
      </c>
      <c r="K2" s="5" t="s">
        <v>417</v>
      </c>
      <c r="L2" s="5" t="s">
        <v>382</v>
      </c>
    </row>
    <row r="3" s="20" customFormat="1" ht="16.5" spans="1:12">
      <c r="A3" s="24" t="s">
        <v>419</v>
      </c>
      <c r="B3" s="24" t="s">
        <v>54</v>
      </c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31"/>
      <c r="D6" s="26"/>
      <c r="E6" s="27"/>
      <c r="F6" s="32"/>
      <c r="G6" s="27"/>
      <c r="H6" s="27"/>
      <c r="I6" s="27"/>
      <c r="J6" s="27"/>
      <c r="K6" s="27"/>
      <c r="L6" s="27"/>
    </row>
    <row r="7" s="20" customFormat="1" ht="16.5" spans="1:12">
      <c r="A7" s="33"/>
      <c r="B7" s="34"/>
      <c r="C7" s="35"/>
      <c r="D7" s="34"/>
      <c r="E7" s="34"/>
      <c r="F7" s="34"/>
      <c r="G7" s="34"/>
      <c r="H7" s="34"/>
      <c r="I7" s="34"/>
      <c r="J7" s="34"/>
      <c r="K7" s="34"/>
      <c r="L7" s="34"/>
    </row>
    <row r="8" ht="16.5" spans="1:12">
      <c r="A8" s="33"/>
      <c r="B8" s="9"/>
      <c r="C8" s="36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6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6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478</v>
      </c>
      <c r="B11" s="12"/>
      <c r="C11" s="37"/>
      <c r="D11" s="12"/>
      <c r="E11" s="13"/>
      <c r="F11" s="14"/>
      <c r="G11" s="38"/>
      <c r="H11" s="11" t="s">
        <v>479</v>
      </c>
      <c r="I11" s="12"/>
      <c r="J11" s="12"/>
      <c r="K11" s="12"/>
      <c r="L11" s="19"/>
    </row>
    <row r="12" ht="69" customHeight="1" spans="1:12">
      <c r="A12" s="15" t="s">
        <v>480</v>
      </c>
      <c r="B12" s="15"/>
      <c r="C12" s="39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481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368</v>
      </c>
      <c r="B2" s="5" t="s">
        <v>373</v>
      </c>
      <c r="C2" s="5" t="s">
        <v>418</v>
      </c>
      <c r="D2" s="5" t="s">
        <v>371</v>
      </c>
      <c r="E2" s="5" t="s">
        <v>372</v>
      </c>
      <c r="F2" s="4" t="s">
        <v>482</v>
      </c>
      <c r="G2" s="4" t="s">
        <v>401</v>
      </c>
      <c r="H2" s="6" t="s">
        <v>402</v>
      </c>
      <c r="I2" s="17" t="s">
        <v>404</v>
      </c>
    </row>
    <row r="3" s="1" customFormat="1" ht="16.5" spans="1:9">
      <c r="A3" s="4"/>
      <c r="B3" s="7"/>
      <c r="C3" s="7"/>
      <c r="D3" s="7"/>
      <c r="E3" s="7"/>
      <c r="F3" s="4" t="s">
        <v>483</v>
      </c>
      <c r="G3" s="4" t="s">
        <v>405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484</v>
      </c>
      <c r="B12" s="12"/>
      <c r="C12" s="12"/>
      <c r="D12" s="13"/>
      <c r="E12" s="14"/>
      <c r="F12" s="11" t="s">
        <v>485</v>
      </c>
      <c r="G12" s="12"/>
      <c r="H12" s="13"/>
      <c r="I12" s="19"/>
    </row>
    <row r="13" ht="16.5" spans="1:9">
      <c r="A13" s="15" t="s">
        <v>486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5" t="s">
        <v>35</v>
      </c>
      <c r="C2" s="486"/>
      <c r="D2" s="486"/>
      <c r="E2" s="486"/>
      <c r="F2" s="486"/>
      <c r="G2" s="486"/>
      <c r="H2" s="486"/>
      <c r="I2" s="500"/>
    </row>
    <row r="3" ht="27.95" customHeight="1" spans="2:9">
      <c r="B3" s="487"/>
      <c r="C3" s="488"/>
      <c r="D3" s="489" t="s">
        <v>36</v>
      </c>
      <c r="E3" s="490"/>
      <c r="F3" s="491" t="s">
        <v>37</v>
      </c>
      <c r="G3" s="492"/>
      <c r="H3" s="489" t="s">
        <v>38</v>
      </c>
      <c r="I3" s="501"/>
    </row>
    <row r="4" ht="27.95" customHeight="1" spans="2:9">
      <c r="B4" s="487" t="s">
        <v>39</v>
      </c>
      <c r="C4" s="488" t="s">
        <v>40</v>
      </c>
      <c r="D4" s="488" t="s">
        <v>41</v>
      </c>
      <c r="E4" s="488" t="s">
        <v>42</v>
      </c>
      <c r="F4" s="493" t="s">
        <v>41</v>
      </c>
      <c r="G4" s="493" t="s">
        <v>42</v>
      </c>
      <c r="H4" s="488" t="s">
        <v>41</v>
      </c>
      <c r="I4" s="502" t="s">
        <v>42</v>
      </c>
    </row>
    <row r="5" ht="27.95" customHeight="1" spans="2:9">
      <c r="B5" s="494" t="s">
        <v>43</v>
      </c>
      <c r="C5" s="9">
        <v>13</v>
      </c>
      <c r="D5" s="9">
        <v>0</v>
      </c>
      <c r="E5" s="9">
        <v>1</v>
      </c>
      <c r="F5" s="495">
        <v>0</v>
      </c>
      <c r="G5" s="495">
        <v>1</v>
      </c>
      <c r="H5" s="9">
        <v>1</v>
      </c>
      <c r="I5" s="503">
        <v>2</v>
      </c>
    </row>
    <row r="6" ht="27.95" customHeight="1" spans="2:9">
      <c r="B6" s="494" t="s">
        <v>44</v>
      </c>
      <c r="C6" s="9">
        <v>20</v>
      </c>
      <c r="D6" s="9">
        <v>0</v>
      </c>
      <c r="E6" s="9">
        <v>1</v>
      </c>
      <c r="F6" s="495">
        <v>1</v>
      </c>
      <c r="G6" s="495">
        <v>2</v>
      </c>
      <c r="H6" s="9">
        <v>2</v>
      </c>
      <c r="I6" s="503">
        <v>3</v>
      </c>
    </row>
    <row r="7" ht="27.95" customHeight="1" spans="2:9">
      <c r="B7" s="494" t="s">
        <v>45</v>
      </c>
      <c r="C7" s="9">
        <v>32</v>
      </c>
      <c r="D7" s="9">
        <v>0</v>
      </c>
      <c r="E7" s="9">
        <v>1</v>
      </c>
      <c r="F7" s="495">
        <v>2</v>
      </c>
      <c r="G7" s="495">
        <v>3</v>
      </c>
      <c r="H7" s="9">
        <v>3</v>
      </c>
      <c r="I7" s="503">
        <v>4</v>
      </c>
    </row>
    <row r="8" ht="27.95" customHeight="1" spans="2:9">
      <c r="B8" s="494" t="s">
        <v>46</v>
      </c>
      <c r="C8" s="9">
        <v>50</v>
      </c>
      <c r="D8" s="9">
        <v>1</v>
      </c>
      <c r="E8" s="9">
        <v>2</v>
      </c>
      <c r="F8" s="495">
        <v>3</v>
      </c>
      <c r="G8" s="495">
        <v>4</v>
      </c>
      <c r="H8" s="9">
        <v>5</v>
      </c>
      <c r="I8" s="503">
        <v>6</v>
      </c>
    </row>
    <row r="9" ht="27.95" customHeight="1" spans="2:9">
      <c r="B9" s="494" t="s">
        <v>47</v>
      </c>
      <c r="C9" s="9">
        <v>80</v>
      </c>
      <c r="D9" s="9">
        <v>2</v>
      </c>
      <c r="E9" s="9">
        <v>3</v>
      </c>
      <c r="F9" s="495">
        <v>5</v>
      </c>
      <c r="G9" s="495">
        <v>6</v>
      </c>
      <c r="H9" s="9">
        <v>7</v>
      </c>
      <c r="I9" s="503">
        <v>8</v>
      </c>
    </row>
    <row r="10" ht="27.95" customHeight="1" spans="2:9">
      <c r="B10" s="494" t="s">
        <v>48</v>
      </c>
      <c r="C10" s="9">
        <v>125</v>
      </c>
      <c r="D10" s="9">
        <v>3</v>
      </c>
      <c r="E10" s="9">
        <v>4</v>
      </c>
      <c r="F10" s="495">
        <v>7</v>
      </c>
      <c r="G10" s="495">
        <v>8</v>
      </c>
      <c r="H10" s="9">
        <v>10</v>
      </c>
      <c r="I10" s="503">
        <v>11</v>
      </c>
    </row>
    <row r="11" ht="27.95" customHeight="1" spans="2:9">
      <c r="B11" s="494" t="s">
        <v>49</v>
      </c>
      <c r="C11" s="9">
        <v>200</v>
      </c>
      <c r="D11" s="9">
        <v>5</v>
      </c>
      <c r="E11" s="9">
        <v>6</v>
      </c>
      <c r="F11" s="495">
        <v>10</v>
      </c>
      <c r="G11" s="495">
        <v>11</v>
      </c>
      <c r="H11" s="9">
        <v>14</v>
      </c>
      <c r="I11" s="503">
        <v>15</v>
      </c>
    </row>
    <row r="12" ht="27.95" customHeight="1" spans="2:9">
      <c r="B12" s="496" t="s">
        <v>50</v>
      </c>
      <c r="C12" s="497">
        <v>315</v>
      </c>
      <c r="D12" s="497">
        <v>7</v>
      </c>
      <c r="E12" s="497">
        <v>8</v>
      </c>
      <c r="F12" s="498">
        <v>14</v>
      </c>
      <c r="G12" s="498">
        <v>15</v>
      </c>
      <c r="H12" s="497">
        <v>21</v>
      </c>
      <c r="I12" s="504">
        <v>22</v>
      </c>
    </row>
    <row r="14" spans="2:4">
      <c r="B14" s="499" t="s">
        <v>51</v>
      </c>
      <c r="C14" s="499"/>
      <c r="D14" s="49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8" sqref="A38:K38"/>
    </sheetView>
  </sheetViews>
  <sheetFormatPr defaultColWidth="10.375" defaultRowHeight="16.5" customHeight="1"/>
  <cols>
    <col min="1" max="1" width="11.125" style="292" customWidth="1"/>
    <col min="2" max="6" width="10.375" style="292"/>
    <col min="7" max="7" width="11.75" style="292" customWidth="1"/>
    <col min="8" max="9" width="10.375" style="292"/>
    <col min="10" max="10" width="8.875" style="292" customWidth="1"/>
    <col min="11" max="11" width="12" style="292" customWidth="1"/>
    <col min="12" max="16384" width="10.375" style="292"/>
  </cols>
  <sheetData>
    <row r="1" ht="21" spans="1:11">
      <c r="A1" s="420" t="s">
        <v>52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</row>
    <row r="2" ht="15" spans="1:11">
      <c r="A2" s="294" t="s">
        <v>53</v>
      </c>
      <c r="B2" s="295" t="s">
        <v>54</v>
      </c>
      <c r="C2" s="295"/>
      <c r="D2" s="296" t="s">
        <v>55</v>
      </c>
      <c r="E2" s="296"/>
      <c r="F2" s="295" t="s">
        <v>56</v>
      </c>
      <c r="G2" s="295"/>
      <c r="H2" s="297" t="s">
        <v>57</v>
      </c>
      <c r="I2" s="373" t="s">
        <v>58</v>
      </c>
      <c r="J2" s="373"/>
      <c r="K2" s="374"/>
    </row>
    <row r="3" ht="14.25" spans="1:11">
      <c r="A3" s="298" t="s">
        <v>59</v>
      </c>
      <c r="B3" s="299"/>
      <c r="C3" s="300"/>
      <c r="D3" s="301" t="s">
        <v>60</v>
      </c>
      <c r="E3" s="302"/>
      <c r="F3" s="302"/>
      <c r="G3" s="303"/>
      <c r="H3" s="304" t="s">
        <v>61</v>
      </c>
      <c r="I3" s="375"/>
      <c r="J3" s="375"/>
      <c r="K3" s="376"/>
    </row>
    <row r="4" ht="14.25" spans="1:11">
      <c r="A4" s="305" t="s">
        <v>62</v>
      </c>
      <c r="B4" s="306" t="s">
        <v>63</v>
      </c>
      <c r="C4" s="307"/>
      <c r="D4" s="305" t="s">
        <v>64</v>
      </c>
      <c r="E4" s="308"/>
      <c r="F4" s="309" t="s">
        <v>65</v>
      </c>
      <c r="G4" s="310"/>
      <c r="H4" s="311" t="s">
        <v>66</v>
      </c>
      <c r="I4" s="377"/>
      <c r="J4" s="346" t="s">
        <v>67</v>
      </c>
      <c r="K4" s="378" t="s">
        <v>68</v>
      </c>
    </row>
    <row r="5" ht="14.25" spans="1:11">
      <c r="A5" s="312" t="s">
        <v>69</v>
      </c>
      <c r="B5" s="306" t="s">
        <v>70</v>
      </c>
      <c r="C5" s="307"/>
      <c r="D5" s="305" t="s">
        <v>71</v>
      </c>
      <c r="E5" s="308"/>
      <c r="F5" s="309" t="s">
        <v>72</v>
      </c>
      <c r="G5" s="310"/>
      <c r="H5" s="311" t="s">
        <v>73</v>
      </c>
      <c r="I5" s="377"/>
      <c r="J5" s="346" t="s">
        <v>67</v>
      </c>
      <c r="K5" s="378" t="s">
        <v>68</v>
      </c>
    </row>
    <row r="6" ht="14.25" spans="1:11">
      <c r="A6" s="305" t="s">
        <v>74</v>
      </c>
      <c r="B6" s="313">
        <v>2</v>
      </c>
      <c r="C6" s="314">
        <v>5</v>
      </c>
      <c r="D6" s="312" t="s">
        <v>75</v>
      </c>
      <c r="E6" s="315"/>
      <c r="F6" s="316" t="s">
        <v>76</v>
      </c>
      <c r="G6" s="317"/>
      <c r="H6" s="311" t="s">
        <v>77</v>
      </c>
      <c r="I6" s="377"/>
      <c r="J6" s="346" t="s">
        <v>67</v>
      </c>
      <c r="K6" s="378" t="s">
        <v>68</v>
      </c>
    </row>
    <row r="7" ht="14.25" spans="1:11">
      <c r="A7" s="305" t="s">
        <v>78</v>
      </c>
      <c r="B7" s="318">
        <v>800</v>
      </c>
      <c r="C7" s="319"/>
      <c r="D7" s="312" t="s">
        <v>79</v>
      </c>
      <c r="E7" s="320"/>
      <c r="F7" s="316" t="s">
        <v>80</v>
      </c>
      <c r="G7" s="317"/>
      <c r="H7" s="311" t="s">
        <v>81</v>
      </c>
      <c r="I7" s="377"/>
      <c r="J7" s="346" t="s">
        <v>67</v>
      </c>
      <c r="K7" s="378" t="s">
        <v>68</v>
      </c>
    </row>
    <row r="8" ht="15" spans="1:11">
      <c r="A8" s="321" t="s">
        <v>82</v>
      </c>
      <c r="B8" s="322"/>
      <c r="C8" s="323"/>
      <c r="D8" s="324" t="s">
        <v>83</v>
      </c>
      <c r="E8" s="325"/>
      <c r="F8" s="326" t="s">
        <v>84</v>
      </c>
      <c r="G8" s="327"/>
      <c r="H8" s="328" t="s">
        <v>85</v>
      </c>
      <c r="I8" s="379"/>
      <c r="J8" s="380" t="s">
        <v>67</v>
      </c>
      <c r="K8" s="381" t="s">
        <v>68</v>
      </c>
    </row>
    <row r="9" ht="15" spans="1:11">
      <c r="A9" s="421" t="s">
        <v>86</v>
      </c>
      <c r="B9" s="422"/>
      <c r="C9" s="422"/>
      <c r="D9" s="422"/>
      <c r="E9" s="422"/>
      <c r="F9" s="422"/>
      <c r="G9" s="422"/>
      <c r="H9" s="422"/>
      <c r="I9" s="422"/>
      <c r="J9" s="422"/>
      <c r="K9" s="466"/>
    </row>
    <row r="10" ht="15" spans="1:11">
      <c r="A10" s="423" t="s">
        <v>87</v>
      </c>
      <c r="B10" s="424"/>
      <c r="C10" s="424"/>
      <c r="D10" s="424"/>
      <c r="E10" s="424"/>
      <c r="F10" s="424"/>
      <c r="G10" s="424"/>
      <c r="H10" s="424"/>
      <c r="I10" s="424"/>
      <c r="J10" s="424"/>
      <c r="K10" s="467"/>
    </row>
    <row r="11" ht="14.25" spans="1:11">
      <c r="A11" s="425" t="s">
        <v>88</v>
      </c>
      <c r="B11" s="426" t="s">
        <v>89</v>
      </c>
      <c r="C11" s="427" t="s">
        <v>90</v>
      </c>
      <c r="D11" s="428"/>
      <c r="E11" s="429" t="s">
        <v>91</v>
      </c>
      <c r="F11" s="426" t="s">
        <v>89</v>
      </c>
      <c r="G11" s="427" t="s">
        <v>90</v>
      </c>
      <c r="H11" s="427" t="s">
        <v>92</v>
      </c>
      <c r="I11" s="429" t="s">
        <v>93</v>
      </c>
      <c r="J11" s="426" t="s">
        <v>89</v>
      </c>
      <c r="K11" s="468" t="s">
        <v>90</v>
      </c>
    </row>
    <row r="12" ht="14.25" spans="1:11">
      <c r="A12" s="312" t="s">
        <v>94</v>
      </c>
      <c r="B12" s="335" t="s">
        <v>89</v>
      </c>
      <c r="C12" s="306" t="s">
        <v>90</v>
      </c>
      <c r="D12" s="320"/>
      <c r="E12" s="315" t="s">
        <v>95</v>
      </c>
      <c r="F12" s="335" t="s">
        <v>89</v>
      </c>
      <c r="G12" s="306" t="s">
        <v>90</v>
      </c>
      <c r="H12" s="306" t="s">
        <v>92</v>
      </c>
      <c r="I12" s="315" t="s">
        <v>96</v>
      </c>
      <c r="J12" s="335" t="s">
        <v>89</v>
      </c>
      <c r="K12" s="307" t="s">
        <v>90</v>
      </c>
    </row>
    <row r="13" ht="14.25" spans="1:11">
      <c r="A13" s="312" t="s">
        <v>97</v>
      </c>
      <c r="B13" s="335" t="s">
        <v>89</v>
      </c>
      <c r="C13" s="306" t="s">
        <v>90</v>
      </c>
      <c r="D13" s="320"/>
      <c r="E13" s="315" t="s">
        <v>98</v>
      </c>
      <c r="F13" s="306" t="s">
        <v>99</v>
      </c>
      <c r="G13" s="306" t="s">
        <v>100</v>
      </c>
      <c r="H13" s="306" t="s">
        <v>92</v>
      </c>
      <c r="I13" s="315" t="s">
        <v>101</v>
      </c>
      <c r="J13" s="335" t="s">
        <v>89</v>
      </c>
      <c r="K13" s="307" t="s">
        <v>90</v>
      </c>
    </row>
    <row r="14" ht="15" spans="1:11">
      <c r="A14" s="324" t="s">
        <v>102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83"/>
    </row>
    <row r="15" ht="15" spans="1:11">
      <c r="A15" s="423" t="s">
        <v>103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67"/>
    </row>
    <row r="16" ht="14.25" spans="1:11">
      <c r="A16" s="430" t="s">
        <v>104</v>
      </c>
      <c r="B16" s="427" t="s">
        <v>99</v>
      </c>
      <c r="C16" s="427" t="s">
        <v>100</v>
      </c>
      <c r="D16" s="431"/>
      <c r="E16" s="432" t="s">
        <v>105</v>
      </c>
      <c r="F16" s="427" t="s">
        <v>99</v>
      </c>
      <c r="G16" s="427" t="s">
        <v>100</v>
      </c>
      <c r="H16" s="433"/>
      <c r="I16" s="432" t="s">
        <v>106</v>
      </c>
      <c r="J16" s="427" t="s">
        <v>99</v>
      </c>
      <c r="K16" s="468" t="s">
        <v>100</v>
      </c>
    </row>
    <row r="17" customHeight="1" spans="1:22">
      <c r="A17" s="349" t="s">
        <v>107</v>
      </c>
      <c r="B17" s="306" t="s">
        <v>99</v>
      </c>
      <c r="C17" s="306" t="s">
        <v>100</v>
      </c>
      <c r="D17" s="434"/>
      <c r="E17" s="350" t="s">
        <v>108</v>
      </c>
      <c r="F17" s="306" t="s">
        <v>99</v>
      </c>
      <c r="G17" s="306" t="s">
        <v>100</v>
      </c>
      <c r="H17" s="435"/>
      <c r="I17" s="350" t="s">
        <v>109</v>
      </c>
      <c r="J17" s="306" t="s">
        <v>99</v>
      </c>
      <c r="K17" s="307" t="s">
        <v>100</v>
      </c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</row>
    <row r="18" ht="18" customHeight="1" spans="1:11">
      <c r="A18" s="436" t="s">
        <v>110</v>
      </c>
      <c r="B18" s="437"/>
      <c r="C18" s="437"/>
      <c r="D18" s="437"/>
      <c r="E18" s="437"/>
      <c r="F18" s="437"/>
      <c r="G18" s="437"/>
      <c r="H18" s="437"/>
      <c r="I18" s="437"/>
      <c r="J18" s="437"/>
      <c r="K18" s="470"/>
    </row>
    <row r="19" s="419" customFormat="1" ht="18" customHeight="1" spans="1:11">
      <c r="A19" s="423" t="s">
        <v>111</v>
      </c>
      <c r="B19" s="424"/>
      <c r="C19" s="424"/>
      <c r="D19" s="424"/>
      <c r="E19" s="424"/>
      <c r="F19" s="424"/>
      <c r="G19" s="424"/>
      <c r="H19" s="424"/>
      <c r="I19" s="424"/>
      <c r="J19" s="424"/>
      <c r="K19" s="467"/>
    </row>
    <row r="20" customHeight="1" spans="1:11">
      <c r="A20" s="438" t="s">
        <v>112</v>
      </c>
      <c r="B20" s="439"/>
      <c r="C20" s="439"/>
      <c r="D20" s="439"/>
      <c r="E20" s="439"/>
      <c r="F20" s="439"/>
      <c r="G20" s="439"/>
      <c r="H20" s="439"/>
      <c r="I20" s="439"/>
      <c r="J20" s="439"/>
      <c r="K20" s="471"/>
    </row>
    <row r="21" ht="21.75" customHeight="1" spans="1:11">
      <c r="A21" s="440" t="s">
        <v>113</v>
      </c>
      <c r="B21" s="350" t="s">
        <v>114</v>
      </c>
      <c r="C21" s="350" t="s">
        <v>115</v>
      </c>
      <c r="D21" s="350" t="s">
        <v>116</v>
      </c>
      <c r="E21" s="350" t="s">
        <v>117</v>
      </c>
      <c r="F21" s="350" t="s">
        <v>118</v>
      </c>
      <c r="G21" s="350" t="s">
        <v>119</v>
      </c>
      <c r="H21" s="350" t="s">
        <v>120</v>
      </c>
      <c r="I21" s="350" t="s">
        <v>121</v>
      </c>
      <c r="J21" s="350" t="s">
        <v>122</v>
      </c>
      <c r="K21" s="391" t="s">
        <v>123</v>
      </c>
    </row>
    <row r="22" customHeight="1" spans="1:11">
      <c r="A22" s="441" t="s">
        <v>124</v>
      </c>
      <c r="B22" s="442"/>
      <c r="C22" s="442"/>
      <c r="D22" s="442">
        <v>1</v>
      </c>
      <c r="E22" s="442">
        <v>1</v>
      </c>
      <c r="F22" s="442">
        <v>1</v>
      </c>
      <c r="G22" s="442">
        <v>1</v>
      </c>
      <c r="H22" s="442">
        <v>1</v>
      </c>
      <c r="I22" s="442">
        <v>1</v>
      </c>
      <c r="J22" s="442"/>
      <c r="K22" s="472"/>
    </row>
    <row r="23" customHeight="1" spans="1:11">
      <c r="A23" s="441" t="s">
        <v>125</v>
      </c>
      <c r="B23" s="442"/>
      <c r="C23" s="442"/>
      <c r="D23" s="442">
        <v>1</v>
      </c>
      <c r="E23" s="442">
        <v>1</v>
      </c>
      <c r="F23" s="442">
        <v>1</v>
      </c>
      <c r="G23" s="442">
        <v>1</v>
      </c>
      <c r="H23" s="442">
        <v>1</v>
      </c>
      <c r="I23" s="442">
        <v>1</v>
      </c>
      <c r="J23" s="442"/>
      <c r="K23" s="473"/>
    </row>
    <row r="24" customHeight="1" spans="1:11">
      <c r="A24" s="441"/>
      <c r="B24" s="442"/>
      <c r="C24" s="442"/>
      <c r="D24" s="442"/>
      <c r="E24" s="442"/>
      <c r="F24" s="442"/>
      <c r="G24" s="442"/>
      <c r="H24" s="442"/>
      <c r="I24" s="442"/>
      <c r="J24" s="442"/>
      <c r="K24" s="473"/>
    </row>
    <row r="25" customHeight="1" spans="1:11">
      <c r="A25" s="441"/>
      <c r="B25" s="442"/>
      <c r="C25" s="442"/>
      <c r="D25" s="442"/>
      <c r="E25" s="442"/>
      <c r="F25" s="442"/>
      <c r="G25" s="442"/>
      <c r="H25" s="442"/>
      <c r="I25" s="442"/>
      <c r="J25" s="442"/>
      <c r="K25" s="473"/>
    </row>
    <row r="26" customHeight="1" spans="1:11">
      <c r="A26" s="441"/>
      <c r="B26" s="442"/>
      <c r="C26" s="442"/>
      <c r="D26" s="442"/>
      <c r="E26" s="442"/>
      <c r="F26" s="442"/>
      <c r="G26" s="442"/>
      <c r="H26" s="442"/>
      <c r="I26" s="442"/>
      <c r="J26" s="442"/>
      <c r="K26" s="473"/>
    </row>
    <row r="27" customHeight="1" spans="1:11">
      <c r="A27" s="441"/>
      <c r="B27" s="442"/>
      <c r="C27" s="442"/>
      <c r="D27" s="442"/>
      <c r="E27" s="442"/>
      <c r="F27" s="442"/>
      <c r="G27" s="442"/>
      <c r="H27" s="442"/>
      <c r="I27" s="442"/>
      <c r="J27" s="442"/>
      <c r="K27" s="474"/>
    </row>
    <row r="28" customHeight="1" spans="1:11">
      <c r="A28" s="441"/>
      <c r="B28" s="442"/>
      <c r="C28" s="442"/>
      <c r="D28" s="442"/>
      <c r="E28" s="442"/>
      <c r="F28" s="442"/>
      <c r="G28" s="442"/>
      <c r="H28" s="442"/>
      <c r="I28" s="442"/>
      <c r="J28" s="442"/>
      <c r="K28" s="474"/>
    </row>
    <row r="29" ht="18" customHeight="1" spans="1:11">
      <c r="A29" s="443" t="s">
        <v>126</v>
      </c>
      <c r="B29" s="444"/>
      <c r="C29" s="444"/>
      <c r="D29" s="444"/>
      <c r="E29" s="444"/>
      <c r="F29" s="444"/>
      <c r="G29" s="444"/>
      <c r="H29" s="444"/>
      <c r="I29" s="444"/>
      <c r="J29" s="444"/>
      <c r="K29" s="475"/>
    </row>
    <row r="30" ht="18.75" customHeight="1" spans="1:11">
      <c r="A30" s="445" t="s">
        <v>127</v>
      </c>
      <c r="B30" s="446"/>
      <c r="C30" s="446"/>
      <c r="D30" s="446"/>
      <c r="E30" s="446"/>
      <c r="F30" s="446"/>
      <c r="G30" s="446"/>
      <c r="H30" s="446"/>
      <c r="I30" s="446"/>
      <c r="J30" s="446"/>
      <c r="K30" s="476"/>
    </row>
    <row r="31" ht="18.75" customHeight="1" spans="1:11">
      <c r="A31" s="447"/>
      <c r="B31" s="448"/>
      <c r="C31" s="448"/>
      <c r="D31" s="448"/>
      <c r="E31" s="448"/>
      <c r="F31" s="448"/>
      <c r="G31" s="448"/>
      <c r="H31" s="448"/>
      <c r="I31" s="448"/>
      <c r="J31" s="448"/>
      <c r="K31" s="477"/>
    </row>
    <row r="32" ht="18" customHeight="1" spans="1:11">
      <c r="A32" s="443" t="s">
        <v>128</v>
      </c>
      <c r="B32" s="444"/>
      <c r="C32" s="444"/>
      <c r="D32" s="444"/>
      <c r="E32" s="444"/>
      <c r="F32" s="444"/>
      <c r="G32" s="444"/>
      <c r="H32" s="444"/>
      <c r="I32" s="444"/>
      <c r="J32" s="444"/>
      <c r="K32" s="475"/>
    </row>
    <row r="33" ht="14.25" spans="1:11">
      <c r="A33" s="449" t="s">
        <v>129</v>
      </c>
      <c r="B33" s="450"/>
      <c r="C33" s="450"/>
      <c r="D33" s="450"/>
      <c r="E33" s="450"/>
      <c r="F33" s="450"/>
      <c r="G33" s="450"/>
      <c r="H33" s="450"/>
      <c r="I33" s="450"/>
      <c r="J33" s="450"/>
      <c r="K33" s="478"/>
    </row>
    <row r="34" ht="15" spans="1:11">
      <c r="A34" s="188" t="s">
        <v>130</v>
      </c>
      <c r="B34" s="190"/>
      <c r="C34" s="306" t="s">
        <v>67</v>
      </c>
      <c r="D34" s="306" t="s">
        <v>68</v>
      </c>
      <c r="E34" s="451" t="s">
        <v>131</v>
      </c>
      <c r="F34" s="452"/>
      <c r="G34" s="452"/>
      <c r="H34" s="452"/>
      <c r="I34" s="452"/>
      <c r="J34" s="452"/>
      <c r="K34" s="479"/>
    </row>
    <row r="35" ht="15" spans="1:11">
      <c r="A35" s="453" t="s">
        <v>132</v>
      </c>
      <c r="B35" s="453"/>
      <c r="C35" s="453"/>
      <c r="D35" s="453"/>
      <c r="E35" s="453"/>
      <c r="F35" s="453"/>
      <c r="G35" s="453"/>
      <c r="H35" s="453"/>
      <c r="I35" s="453"/>
      <c r="J35" s="453"/>
      <c r="K35" s="453"/>
    </row>
    <row r="36" ht="14.25" spans="1:11">
      <c r="A36" s="454" t="s">
        <v>133</v>
      </c>
      <c r="B36" s="455"/>
      <c r="C36" s="455"/>
      <c r="D36" s="455"/>
      <c r="E36" s="455"/>
      <c r="F36" s="455"/>
      <c r="G36" s="455"/>
      <c r="H36" s="455"/>
      <c r="I36" s="455"/>
      <c r="J36" s="455"/>
      <c r="K36" s="480"/>
    </row>
    <row r="37" ht="14.25" spans="1:11">
      <c r="A37" s="357" t="s">
        <v>134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95"/>
    </row>
    <row r="38" ht="14.25" spans="1:11">
      <c r="A38" s="357" t="s">
        <v>135</v>
      </c>
      <c r="B38" s="358"/>
      <c r="C38" s="358"/>
      <c r="D38" s="358"/>
      <c r="E38" s="358"/>
      <c r="F38" s="358"/>
      <c r="G38" s="358"/>
      <c r="H38" s="358"/>
      <c r="I38" s="358"/>
      <c r="J38" s="358"/>
      <c r="K38" s="395"/>
    </row>
    <row r="39" ht="14.25" spans="1:11">
      <c r="A39" s="357"/>
      <c r="B39" s="358"/>
      <c r="C39" s="358"/>
      <c r="D39" s="358"/>
      <c r="E39" s="358"/>
      <c r="F39" s="358"/>
      <c r="G39" s="358"/>
      <c r="H39" s="358"/>
      <c r="I39" s="358"/>
      <c r="J39" s="358"/>
      <c r="K39" s="395"/>
    </row>
    <row r="40" ht="14.25" spans="1:11">
      <c r="A40" s="357"/>
      <c r="B40" s="358"/>
      <c r="C40" s="358"/>
      <c r="D40" s="358"/>
      <c r="E40" s="358"/>
      <c r="F40" s="358"/>
      <c r="G40" s="358"/>
      <c r="H40" s="358"/>
      <c r="I40" s="358"/>
      <c r="J40" s="358"/>
      <c r="K40" s="395"/>
    </row>
    <row r="41" ht="14.25" spans="1:11">
      <c r="A41" s="357"/>
      <c r="B41" s="358"/>
      <c r="C41" s="358"/>
      <c r="D41" s="358"/>
      <c r="E41" s="358"/>
      <c r="F41" s="358"/>
      <c r="G41" s="358"/>
      <c r="H41" s="358"/>
      <c r="I41" s="358"/>
      <c r="J41" s="358"/>
      <c r="K41" s="395"/>
    </row>
    <row r="42" ht="14.25" spans="1:11">
      <c r="A42" s="357"/>
      <c r="B42" s="358"/>
      <c r="C42" s="358"/>
      <c r="D42" s="358"/>
      <c r="E42" s="358"/>
      <c r="F42" s="358"/>
      <c r="G42" s="358"/>
      <c r="H42" s="358"/>
      <c r="I42" s="358"/>
      <c r="J42" s="358"/>
      <c r="K42" s="395"/>
    </row>
    <row r="43" ht="15" spans="1:11">
      <c r="A43" s="352" t="s">
        <v>136</v>
      </c>
      <c r="B43" s="353"/>
      <c r="C43" s="353"/>
      <c r="D43" s="353"/>
      <c r="E43" s="353"/>
      <c r="F43" s="353"/>
      <c r="G43" s="353"/>
      <c r="H43" s="353"/>
      <c r="I43" s="353"/>
      <c r="J43" s="353"/>
      <c r="K43" s="392"/>
    </row>
    <row r="44" ht="15" spans="1:11">
      <c r="A44" s="423" t="s">
        <v>137</v>
      </c>
      <c r="B44" s="424"/>
      <c r="C44" s="424"/>
      <c r="D44" s="424"/>
      <c r="E44" s="424"/>
      <c r="F44" s="424"/>
      <c r="G44" s="424"/>
      <c r="H44" s="424"/>
      <c r="I44" s="424"/>
      <c r="J44" s="424"/>
      <c r="K44" s="467"/>
    </row>
    <row r="45" ht="14.25" spans="1:11">
      <c r="A45" s="430" t="s">
        <v>138</v>
      </c>
      <c r="B45" s="427" t="s">
        <v>99</v>
      </c>
      <c r="C45" s="427" t="s">
        <v>100</v>
      </c>
      <c r="D45" s="427" t="s">
        <v>92</v>
      </c>
      <c r="E45" s="432" t="s">
        <v>139</v>
      </c>
      <c r="F45" s="427" t="s">
        <v>99</v>
      </c>
      <c r="G45" s="427" t="s">
        <v>100</v>
      </c>
      <c r="H45" s="427" t="s">
        <v>92</v>
      </c>
      <c r="I45" s="432" t="s">
        <v>140</v>
      </c>
      <c r="J45" s="427" t="s">
        <v>99</v>
      </c>
      <c r="K45" s="468" t="s">
        <v>100</v>
      </c>
    </row>
    <row r="46" ht="14.25" spans="1:11">
      <c r="A46" s="349" t="s">
        <v>91</v>
      </c>
      <c r="B46" s="306" t="s">
        <v>99</v>
      </c>
      <c r="C46" s="306" t="s">
        <v>100</v>
      </c>
      <c r="D46" s="306" t="s">
        <v>92</v>
      </c>
      <c r="E46" s="350" t="s">
        <v>98</v>
      </c>
      <c r="F46" s="306" t="s">
        <v>99</v>
      </c>
      <c r="G46" s="306" t="s">
        <v>100</v>
      </c>
      <c r="H46" s="306" t="s">
        <v>92</v>
      </c>
      <c r="I46" s="350" t="s">
        <v>109</v>
      </c>
      <c r="J46" s="306" t="s">
        <v>99</v>
      </c>
      <c r="K46" s="307" t="s">
        <v>100</v>
      </c>
    </row>
    <row r="47" ht="15" spans="1:11">
      <c r="A47" s="324" t="s">
        <v>102</v>
      </c>
      <c r="B47" s="325"/>
      <c r="C47" s="325"/>
      <c r="D47" s="325"/>
      <c r="E47" s="325"/>
      <c r="F47" s="325"/>
      <c r="G47" s="325"/>
      <c r="H47" s="325"/>
      <c r="I47" s="325"/>
      <c r="J47" s="325"/>
      <c r="K47" s="383"/>
    </row>
    <row r="48" ht="15" spans="1:11">
      <c r="A48" s="453" t="s">
        <v>141</v>
      </c>
      <c r="B48" s="453"/>
      <c r="C48" s="453"/>
      <c r="D48" s="453"/>
      <c r="E48" s="453"/>
      <c r="F48" s="453"/>
      <c r="G48" s="453"/>
      <c r="H48" s="453"/>
      <c r="I48" s="453"/>
      <c r="J48" s="453"/>
      <c r="K48" s="453"/>
    </row>
    <row r="49" ht="15" spans="1:11">
      <c r="A49" s="454"/>
      <c r="B49" s="455"/>
      <c r="C49" s="455"/>
      <c r="D49" s="455"/>
      <c r="E49" s="455"/>
      <c r="F49" s="455"/>
      <c r="G49" s="455"/>
      <c r="H49" s="455"/>
      <c r="I49" s="455"/>
      <c r="J49" s="455"/>
      <c r="K49" s="480"/>
    </row>
    <row r="50" ht="15" spans="1:11">
      <c r="A50" s="456" t="s">
        <v>142</v>
      </c>
      <c r="B50" s="457" t="s">
        <v>143</v>
      </c>
      <c r="C50" s="457"/>
      <c r="D50" s="458" t="s">
        <v>144</v>
      </c>
      <c r="E50" s="459" t="s">
        <v>145</v>
      </c>
      <c r="F50" s="460" t="s">
        <v>146</v>
      </c>
      <c r="G50" s="461" t="s">
        <v>147</v>
      </c>
      <c r="H50" s="462" t="s">
        <v>148</v>
      </c>
      <c r="I50" s="481"/>
      <c r="J50" s="482" t="s">
        <v>149</v>
      </c>
      <c r="K50" s="483"/>
    </row>
    <row r="51" ht="15" spans="1:11">
      <c r="A51" s="453" t="s">
        <v>150</v>
      </c>
      <c r="B51" s="453"/>
      <c r="C51" s="453"/>
      <c r="D51" s="453"/>
      <c r="E51" s="453"/>
      <c r="F51" s="453"/>
      <c r="G51" s="453"/>
      <c r="H51" s="453"/>
      <c r="I51" s="453"/>
      <c r="J51" s="453"/>
      <c r="K51" s="453"/>
    </row>
    <row r="52" ht="15" spans="1:11">
      <c r="A52" s="463"/>
      <c r="B52" s="464"/>
      <c r="C52" s="464"/>
      <c r="D52" s="464"/>
      <c r="E52" s="464"/>
      <c r="F52" s="464"/>
      <c r="G52" s="464"/>
      <c r="H52" s="464"/>
      <c r="I52" s="464"/>
      <c r="J52" s="464"/>
      <c r="K52" s="484"/>
    </row>
    <row r="53" ht="15" spans="1:11">
      <c r="A53" s="456" t="s">
        <v>142</v>
      </c>
      <c r="B53" s="457" t="s">
        <v>143</v>
      </c>
      <c r="C53" s="457"/>
      <c r="D53" s="458" t="s">
        <v>144</v>
      </c>
      <c r="E53" s="465"/>
      <c r="F53" s="460" t="s">
        <v>151</v>
      </c>
      <c r="G53" s="461"/>
      <c r="H53" s="462" t="s">
        <v>148</v>
      </c>
      <c r="I53" s="481"/>
      <c r="J53" s="482"/>
      <c r="K53" s="48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zoomScale="80" zoomScaleNormal="80" workbookViewId="0">
      <selection activeCell="A2" sqref="A2:H22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1.33333333333333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80" t="s">
        <v>152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283"/>
      <c r="J2" s="284" t="s">
        <v>57</v>
      </c>
      <c r="K2" s="117" t="s">
        <v>58</v>
      </c>
      <c r="L2" s="117"/>
      <c r="M2" s="117"/>
      <c r="N2" s="117"/>
      <c r="O2" s="285"/>
    </row>
    <row r="3" s="112" customFormat="1" ht="16" customHeight="1" spans="1:15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6"/>
      <c r="J3" s="157" t="s">
        <v>155</v>
      </c>
      <c r="K3" s="157"/>
      <c r="L3" s="157"/>
      <c r="M3" s="157"/>
      <c r="N3" s="157"/>
      <c r="O3" s="286"/>
    </row>
    <row r="4" s="112" customFormat="1" ht="16" customHeight="1" spans="1:15">
      <c r="A4" s="119"/>
      <c r="B4" s="251" t="s">
        <v>115</v>
      </c>
      <c r="C4" s="252" t="s">
        <v>116</v>
      </c>
      <c r="D4" s="253" t="s">
        <v>117</v>
      </c>
      <c r="E4" s="252" t="s">
        <v>118</v>
      </c>
      <c r="F4" s="252" t="s">
        <v>119</v>
      </c>
      <c r="G4" s="252" t="s">
        <v>120</v>
      </c>
      <c r="H4" s="252" t="s">
        <v>121</v>
      </c>
      <c r="I4" s="146"/>
      <c r="J4" s="160" t="s">
        <v>118</v>
      </c>
      <c r="K4" s="160" t="s">
        <v>119</v>
      </c>
      <c r="L4" s="160" t="s">
        <v>120</v>
      </c>
      <c r="M4" s="160"/>
      <c r="N4" s="160"/>
      <c r="O4" s="409"/>
    </row>
    <row r="5" s="112" customFormat="1" ht="16" customHeight="1" spans="1:15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6"/>
      <c r="J5" s="410" t="s">
        <v>163</v>
      </c>
      <c r="K5" s="410" t="s">
        <v>163</v>
      </c>
      <c r="L5" s="410" t="s">
        <v>163</v>
      </c>
      <c r="M5" s="410"/>
      <c r="N5" s="410"/>
      <c r="O5" s="411"/>
    </row>
    <row r="6" s="112" customFormat="1" ht="16" customHeight="1" spans="1:15">
      <c r="A6" s="254" t="s">
        <v>164</v>
      </c>
      <c r="B6" s="255">
        <f>C6-2.1</f>
        <v>91.3</v>
      </c>
      <c r="C6" s="255">
        <f>D6-2.1</f>
        <v>93.4</v>
      </c>
      <c r="D6" s="126">
        <v>95.5</v>
      </c>
      <c r="E6" s="255">
        <f t="shared" ref="E6:H6" si="0">D6+2.1</f>
        <v>97.6</v>
      </c>
      <c r="F6" s="255">
        <f t="shared" si="0"/>
        <v>99.7</v>
      </c>
      <c r="G6" s="255">
        <f t="shared" si="0"/>
        <v>101.8</v>
      </c>
      <c r="H6" s="255">
        <f t="shared" si="0"/>
        <v>103.9</v>
      </c>
      <c r="I6" s="146"/>
      <c r="J6" s="144" t="s">
        <v>165</v>
      </c>
      <c r="K6" s="144" t="s">
        <v>166</v>
      </c>
      <c r="L6" s="144" t="s">
        <v>165</v>
      </c>
      <c r="M6" s="165"/>
      <c r="N6" s="165"/>
      <c r="O6" s="412"/>
    </row>
    <row r="7" s="112" customFormat="1" ht="16" customHeight="1" spans="1:15">
      <c r="A7" s="254" t="s">
        <v>167</v>
      </c>
      <c r="B7" s="255">
        <f>C7-1.5</f>
        <v>65</v>
      </c>
      <c r="C7" s="255">
        <f>D7-1.5</f>
        <v>66.5</v>
      </c>
      <c r="D7" s="126">
        <v>68</v>
      </c>
      <c r="E7" s="255">
        <f t="shared" ref="E7:H7" si="1">D7+1.5</f>
        <v>69.5</v>
      </c>
      <c r="F7" s="255">
        <f t="shared" si="1"/>
        <v>71</v>
      </c>
      <c r="G7" s="255">
        <f t="shared" si="1"/>
        <v>72.5</v>
      </c>
      <c r="H7" s="255">
        <f t="shared" si="1"/>
        <v>74</v>
      </c>
      <c r="I7" s="146"/>
      <c r="J7" s="144" t="s">
        <v>168</v>
      </c>
      <c r="K7" s="144" t="s">
        <v>169</v>
      </c>
      <c r="L7" s="144" t="s">
        <v>166</v>
      </c>
      <c r="M7" s="144"/>
      <c r="N7" s="144"/>
      <c r="O7" s="289"/>
    </row>
    <row r="8" s="112" customFormat="1" ht="16" customHeight="1" spans="1:15">
      <c r="A8" s="254" t="s">
        <v>170</v>
      </c>
      <c r="B8" s="255">
        <f>C8-4</f>
        <v>66</v>
      </c>
      <c r="C8" s="255">
        <f>D8-4</f>
        <v>70</v>
      </c>
      <c r="D8" s="256" t="s">
        <v>171</v>
      </c>
      <c r="E8" s="255">
        <f t="shared" ref="E8:E10" si="2">D8+4</f>
        <v>78</v>
      </c>
      <c r="F8" s="255">
        <f>E8+5</f>
        <v>83</v>
      </c>
      <c r="G8" s="255">
        <f>F8+6</f>
        <v>89</v>
      </c>
      <c r="H8" s="255">
        <f>G8+6</f>
        <v>95</v>
      </c>
      <c r="I8" s="146"/>
      <c r="J8" s="144" t="s">
        <v>166</v>
      </c>
      <c r="K8" s="144" t="s">
        <v>172</v>
      </c>
      <c r="L8" s="144" t="s">
        <v>172</v>
      </c>
      <c r="M8" s="144"/>
      <c r="N8" s="144"/>
      <c r="O8" s="289"/>
    </row>
    <row r="9" s="112" customFormat="1" ht="16" customHeight="1" spans="1:15">
      <c r="A9" s="254" t="s">
        <v>173</v>
      </c>
      <c r="B9" s="255">
        <f>C9-4</f>
        <v>76</v>
      </c>
      <c r="C9" s="255">
        <f>D9-4</f>
        <v>80</v>
      </c>
      <c r="D9" s="256" t="s">
        <v>174</v>
      </c>
      <c r="E9" s="255">
        <f t="shared" si="2"/>
        <v>88</v>
      </c>
      <c r="F9" s="255">
        <f>E9+5</f>
        <v>93</v>
      </c>
      <c r="G9" s="255">
        <f>F9+6</f>
        <v>99</v>
      </c>
      <c r="H9" s="255">
        <f>G9+6</f>
        <v>105</v>
      </c>
      <c r="I9" s="146"/>
      <c r="J9" s="144" t="s">
        <v>175</v>
      </c>
      <c r="K9" s="144" t="s">
        <v>176</v>
      </c>
      <c r="L9" s="144" t="s">
        <v>166</v>
      </c>
      <c r="M9" s="165"/>
      <c r="N9" s="165"/>
      <c r="O9" s="412"/>
    </row>
    <row r="10" s="112" customFormat="1" ht="16" customHeight="1" spans="1:15">
      <c r="A10" s="254" t="s">
        <v>177</v>
      </c>
      <c r="B10" s="255">
        <f>C10-3.6</f>
        <v>90.8</v>
      </c>
      <c r="C10" s="255">
        <f>D10-3.6</f>
        <v>94.4</v>
      </c>
      <c r="D10" s="256" t="s">
        <v>178</v>
      </c>
      <c r="E10" s="255">
        <f t="shared" si="2"/>
        <v>102</v>
      </c>
      <c r="F10" s="255">
        <f t="shared" ref="F10:H10" si="3">E10+4</f>
        <v>106</v>
      </c>
      <c r="G10" s="255">
        <f t="shared" si="3"/>
        <v>110</v>
      </c>
      <c r="H10" s="255">
        <f t="shared" si="3"/>
        <v>114</v>
      </c>
      <c r="I10" s="146"/>
      <c r="J10" s="144" t="s">
        <v>176</v>
      </c>
      <c r="K10" s="144" t="s">
        <v>179</v>
      </c>
      <c r="L10" s="144" t="s">
        <v>180</v>
      </c>
      <c r="M10" s="165"/>
      <c r="N10" s="165"/>
      <c r="O10" s="412"/>
    </row>
    <row r="11" s="112" customFormat="1" ht="16" customHeight="1" spans="1:15">
      <c r="A11" s="254" t="s">
        <v>181</v>
      </c>
      <c r="B11" s="130">
        <f>C11-2.3/2</f>
        <v>27.2</v>
      </c>
      <c r="C11" s="130">
        <f>D11-2.3/2</f>
        <v>28.35</v>
      </c>
      <c r="D11" s="131">
        <v>29.5</v>
      </c>
      <c r="E11" s="130">
        <f t="shared" ref="E11:H11" si="4">D11+2.6/2</f>
        <v>30.8</v>
      </c>
      <c r="F11" s="130">
        <f t="shared" si="4"/>
        <v>32.1</v>
      </c>
      <c r="G11" s="130">
        <f t="shared" si="4"/>
        <v>33.4</v>
      </c>
      <c r="H11" s="130">
        <f t="shared" si="4"/>
        <v>34.7</v>
      </c>
      <c r="I11" s="146"/>
      <c r="J11" s="144" t="s">
        <v>182</v>
      </c>
      <c r="K11" s="144" t="s">
        <v>183</v>
      </c>
      <c r="L11" s="144" t="s">
        <v>184</v>
      </c>
      <c r="M11" s="165"/>
      <c r="N11" s="165"/>
      <c r="O11" s="412"/>
    </row>
    <row r="12" s="112" customFormat="1" ht="16" customHeight="1" spans="1:15">
      <c r="A12" s="254" t="s">
        <v>185</v>
      </c>
      <c r="B12" s="130">
        <f>C12-0.7</f>
        <v>20.6</v>
      </c>
      <c r="C12" s="130">
        <f>D12-0.7</f>
        <v>21.3</v>
      </c>
      <c r="D12" s="131">
        <v>22</v>
      </c>
      <c r="E12" s="130">
        <f>D12+0.7</f>
        <v>22.7</v>
      </c>
      <c r="F12" s="130">
        <f>E12+0.7</f>
        <v>23.4</v>
      </c>
      <c r="G12" s="130">
        <f>F12+0.9</f>
        <v>24.3</v>
      </c>
      <c r="H12" s="130">
        <f>G12+0.9</f>
        <v>25.2</v>
      </c>
      <c r="I12" s="146"/>
      <c r="J12" s="144" t="s">
        <v>186</v>
      </c>
      <c r="K12" s="144" t="s">
        <v>187</v>
      </c>
      <c r="L12" s="144" t="s">
        <v>188</v>
      </c>
      <c r="M12" s="165"/>
      <c r="N12" s="165"/>
      <c r="O12" s="412"/>
    </row>
    <row r="13" s="112" customFormat="1" ht="16" customHeight="1" spans="1:15">
      <c r="A13" s="254" t="s">
        <v>189</v>
      </c>
      <c r="B13" s="255">
        <f t="shared" ref="B13:B15" si="5">C13-0.5</f>
        <v>17</v>
      </c>
      <c r="C13" s="255">
        <f t="shared" ref="C13:C15" si="6">D13-0.5</f>
        <v>17.5</v>
      </c>
      <c r="D13" s="126">
        <v>18</v>
      </c>
      <c r="E13" s="255">
        <f>D13+0.5</f>
        <v>18.5</v>
      </c>
      <c r="F13" s="255">
        <f>E13+0.5</f>
        <v>19</v>
      </c>
      <c r="G13" s="255">
        <f>F13+0.7</f>
        <v>19.7</v>
      </c>
      <c r="H13" s="255">
        <f t="shared" ref="H13:H16" si="7">G13+0.7</f>
        <v>20.4</v>
      </c>
      <c r="I13" s="146"/>
      <c r="J13" s="144" t="s">
        <v>186</v>
      </c>
      <c r="K13" s="144" t="s">
        <v>186</v>
      </c>
      <c r="L13" s="144" t="s">
        <v>190</v>
      </c>
      <c r="M13" s="165"/>
      <c r="N13" s="165"/>
      <c r="O13" s="412"/>
    </row>
    <row r="14" s="112" customFormat="1" ht="16" customHeight="1" spans="1:15">
      <c r="A14" s="254" t="s">
        <v>191</v>
      </c>
      <c r="B14" s="127">
        <f t="shared" si="5"/>
        <v>12</v>
      </c>
      <c r="C14" s="127">
        <f t="shared" si="6"/>
        <v>12.5</v>
      </c>
      <c r="D14" s="257">
        <v>13</v>
      </c>
      <c r="E14" s="127">
        <f>D14+0.5</f>
        <v>13.5</v>
      </c>
      <c r="F14" s="127">
        <f>E14+0.5</f>
        <v>14</v>
      </c>
      <c r="G14" s="127">
        <f>F14+0.7</f>
        <v>14.7</v>
      </c>
      <c r="H14" s="127">
        <f t="shared" si="7"/>
        <v>15.4</v>
      </c>
      <c r="I14" s="146"/>
      <c r="J14" s="144" t="s">
        <v>192</v>
      </c>
      <c r="K14" s="144" t="s">
        <v>192</v>
      </c>
      <c r="L14" s="144" t="s">
        <v>166</v>
      </c>
      <c r="M14" s="165"/>
      <c r="N14" s="165"/>
      <c r="O14" s="412"/>
    </row>
    <row r="15" s="112" customFormat="1" ht="16" customHeight="1" spans="1:15">
      <c r="A15" s="254" t="s">
        <v>193</v>
      </c>
      <c r="B15" s="255">
        <f t="shared" si="5"/>
        <v>-1</v>
      </c>
      <c r="C15" s="255">
        <f t="shared" si="6"/>
        <v>-0.5</v>
      </c>
      <c r="D15" s="126"/>
      <c r="E15" s="255">
        <f t="shared" ref="E15:H15" si="8">D15+0.6</f>
        <v>0.6</v>
      </c>
      <c r="F15" s="255">
        <f t="shared" si="8"/>
        <v>1.2</v>
      </c>
      <c r="G15" s="255">
        <f t="shared" si="8"/>
        <v>1.8</v>
      </c>
      <c r="H15" s="255">
        <f t="shared" si="8"/>
        <v>2.4</v>
      </c>
      <c r="I15" s="146"/>
      <c r="J15" s="144" t="s">
        <v>186</v>
      </c>
      <c r="K15" s="144" t="s">
        <v>187</v>
      </c>
      <c r="L15" s="144" t="s">
        <v>188</v>
      </c>
      <c r="M15" s="165"/>
      <c r="N15" s="165"/>
      <c r="O15" s="412"/>
    </row>
    <row r="16" s="112" customFormat="1" ht="16" customHeight="1" spans="1:15">
      <c r="A16" s="254" t="s">
        <v>194</v>
      </c>
      <c r="B16" s="255">
        <f>C16-0.7</f>
        <v>26.7</v>
      </c>
      <c r="C16" s="255">
        <f>D16-0.6</f>
        <v>27.4</v>
      </c>
      <c r="D16" s="126">
        <v>28</v>
      </c>
      <c r="E16" s="255">
        <f>D16+0.6</f>
        <v>28.6</v>
      </c>
      <c r="F16" s="255">
        <f>E16+0.7</f>
        <v>29.3</v>
      </c>
      <c r="G16" s="255">
        <f>F16+0.6</f>
        <v>29.9</v>
      </c>
      <c r="H16" s="255">
        <f t="shared" si="7"/>
        <v>30.6</v>
      </c>
      <c r="I16" s="146"/>
      <c r="J16" s="144" t="s">
        <v>186</v>
      </c>
      <c r="K16" s="144" t="s">
        <v>186</v>
      </c>
      <c r="L16" s="144" t="s">
        <v>186</v>
      </c>
      <c r="M16" s="165"/>
      <c r="N16" s="165"/>
      <c r="O16" s="412"/>
    </row>
    <row r="17" s="112" customFormat="1" ht="16" customHeight="1" spans="1:15">
      <c r="A17" s="254" t="s">
        <v>195</v>
      </c>
      <c r="B17" s="255">
        <f>C17-0.9</f>
        <v>37.2</v>
      </c>
      <c r="C17" s="255">
        <f>D17-0.9</f>
        <v>38.1</v>
      </c>
      <c r="D17" s="126">
        <v>39</v>
      </c>
      <c r="E17" s="255">
        <f t="shared" ref="E17:H17" si="9">D17+1.1</f>
        <v>40.1</v>
      </c>
      <c r="F17" s="255">
        <f t="shared" si="9"/>
        <v>41.2</v>
      </c>
      <c r="G17" s="255">
        <f t="shared" si="9"/>
        <v>42.3</v>
      </c>
      <c r="H17" s="255">
        <f t="shared" si="9"/>
        <v>43.4</v>
      </c>
      <c r="I17" s="146"/>
      <c r="J17" s="144" t="s">
        <v>196</v>
      </c>
      <c r="K17" s="144" t="s">
        <v>197</v>
      </c>
      <c r="L17" s="144" t="s">
        <v>198</v>
      </c>
      <c r="M17" s="165"/>
      <c r="N17" s="165"/>
      <c r="O17" s="412"/>
    </row>
    <row r="18" s="112" customFormat="1" ht="16" customHeight="1" spans="1:15">
      <c r="A18" s="254" t="s">
        <v>199</v>
      </c>
      <c r="B18" s="255">
        <f>C18</f>
        <v>13.5</v>
      </c>
      <c r="C18" s="255">
        <f>D18-0.5</f>
        <v>13.5</v>
      </c>
      <c r="D18" s="126">
        <v>14</v>
      </c>
      <c r="E18" s="255">
        <f t="shared" ref="E18:H18" si="10">D18</f>
        <v>14</v>
      </c>
      <c r="F18" s="255">
        <f t="shared" ref="F18:F20" si="11">D18+1.5</f>
        <v>15.5</v>
      </c>
      <c r="G18" s="255">
        <f t="shared" si="10"/>
        <v>15.5</v>
      </c>
      <c r="H18" s="255">
        <f t="shared" si="10"/>
        <v>15.5</v>
      </c>
      <c r="I18" s="146"/>
      <c r="J18" s="144" t="s">
        <v>186</v>
      </c>
      <c r="K18" s="144" t="s">
        <v>186</v>
      </c>
      <c r="L18" s="144" t="s">
        <v>186</v>
      </c>
      <c r="M18" s="165"/>
      <c r="N18" s="165"/>
      <c r="O18" s="412"/>
    </row>
    <row r="19" s="112" customFormat="1" ht="16" customHeight="1" spans="1:15">
      <c r="A19" s="254" t="s">
        <v>200</v>
      </c>
      <c r="B19" s="255">
        <f>C19</f>
        <v>15.5</v>
      </c>
      <c r="C19" s="255">
        <f>D19-0.5</f>
        <v>15.5</v>
      </c>
      <c r="D19" s="126">
        <v>16</v>
      </c>
      <c r="E19" s="255">
        <f t="shared" ref="E19:H19" si="12">D19</f>
        <v>16</v>
      </c>
      <c r="F19" s="255">
        <f t="shared" si="11"/>
        <v>17.5</v>
      </c>
      <c r="G19" s="255">
        <f t="shared" si="12"/>
        <v>17.5</v>
      </c>
      <c r="H19" s="255">
        <f t="shared" si="12"/>
        <v>17.5</v>
      </c>
      <c r="I19" s="146"/>
      <c r="J19" s="144" t="s">
        <v>187</v>
      </c>
      <c r="K19" s="144" t="s">
        <v>201</v>
      </c>
      <c r="L19" s="144" t="s">
        <v>188</v>
      </c>
      <c r="M19" s="165"/>
      <c r="N19" s="165"/>
      <c r="O19" s="412"/>
    </row>
    <row r="20" s="112" customFormat="1" ht="16" customHeight="1" spans="1:15">
      <c r="A20" s="254" t="s">
        <v>202</v>
      </c>
      <c r="B20" s="255">
        <f>D20-0.5</f>
        <v>13</v>
      </c>
      <c r="C20" s="255">
        <f t="shared" ref="C20:H20" si="13">B20</f>
        <v>13</v>
      </c>
      <c r="D20" s="126">
        <v>13.5</v>
      </c>
      <c r="E20" s="255">
        <f t="shared" si="13"/>
        <v>13.5</v>
      </c>
      <c r="F20" s="255">
        <f t="shared" si="11"/>
        <v>15</v>
      </c>
      <c r="G20" s="255">
        <f t="shared" si="13"/>
        <v>15</v>
      </c>
      <c r="H20" s="255">
        <f t="shared" si="13"/>
        <v>15</v>
      </c>
      <c r="I20" s="146"/>
      <c r="J20" s="144" t="s">
        <v>186</v>
      </c>
      <c r="K20" s="144" t="s">
        <v>186</v>
      </c>
      <c r="L20" s="144" t="s">
        <v>186</v>
      </c>
      <c r="M20" s="165"/>
      <c r="N20" s="165"/>
      <c r="O20" s="412"/>
    </row>
    <row r="21" s="112" customFormat="1" ht="16" customHeight="1" spans="1:15">
      <c r="A21" s="254" t="s">
        <v>203</v>
      </c>
      <c r="B21" s="255">
        <f>D21</f>
        <v>4</v>
      </c>
      <c r="C21" s="255">
        <f>D21</f>
        <v>4</v>
      </c>
      <c r="D21" s="126">
        <v>4</v>
      </c>
      <c r="E21" s="255">
        <f>D21</f>
        <v>4</v>
      </c>
      <c r="F21" s="255">
        <f>D21</f>
        <v>4</v>
      </c>
      <c r="G21" s="255">
        <f>D21</f>
        <v>4</v>
      </c>
      <c r="H21" s="255">
        <f>D21</f>
        <v>4</v>
      </c>
      <c r="I21" s="146"/>
      <c r="J21" s="144" t="s">
        <v>186</v>
      </c>
      <c r="K21" s="144" t="s">
        <v>186</v>
      </c>
      <c r="L21" s="144" t="s">
        <v>186</v>
      </c>
      <c r="M21" s="165"/>
      <c r="N21" s="165"/>
      <c r="O21" s="412"/>
    </row>
    <row r="22" s="112" customFormat="1" ht="16" customHeight="1" spans="1:15">
      <c r="A22" s="254" t="s">
        <v>204</v>
      </c>
      <c r="B22" s="255">
        <f>D22</f>
        <v>4</v>
      </c>
      <c r="C22" s="255">
        <f>D22</f>
        <v>4</v>
      </c>
      <c r="D22" s="126">
        <v>4</v>
      </c>
      <c r="E22" s="255">
        <f>D22</f>
        <v>4</v>
      </c>
      <c r="F22" s="255">
        <f>D22</f>
        <v>4</v>
      </c>
      <c r="G22" s="255">
        <f>D22</f>
        <v>4</v>
      </c>
      <c r="H22" s="255">
        <f>D22</f>
        <v>4</v>
      </c>
      <c r="I22" s="146"/>
      <c r="J22" s="144" t="s">
        <v>186</v>
      </c>
      <c r="K22" s="144" t="s">
        <v>186</v>
      </c>
      <c r="L22" s="144" t="s">
        <v>186</v>
      </c>
      <c r="M22" s="165"/>
      <c r="N22" s="165"/>
      <c r="O22" s="412"/>
    </row>
    <row r="23" s="112" customFormat="1" ht="16" customHeight="1" spans="1:15">
      <c r="A23" s="262"/>
      <c r="B23" s="263"/>
      <c r="C23" s="263"/>
      <c r="D23" s="404"/>
      <c r="E23" s="263"/>
      <c r="F23" s="263"/>
      <c r="G23" s="263"/>
      <c r="H23" s="264"/>
      <c r="I23" s="146"/>
      <c r="J23" s="144"/>
      <c r="K23" s="144"/>
      <c r="L23" s="144"/>
      <c r="M23" s="165"/>
      <c r="N23" s="165"/>
      <c r="O23" s="412"/>
    </row>
    <row r="24" s="112" customFormat="1" ht="16" customHeight="1" spans="1:15">
      <c r="A24" s="405"/>
      <c r="B24" s="406"/>
      <c r="C24" s="406"/>
      <c r="D24" s="407"/>
      <c r="E24" s="406"/>
      <c r="F24" s="406"/>
      <c r="G24" s="406"/>
      <c r="H24" s="406"/>
      <c r="I24" s="413"/>
      <c r="J24" s="144"/>
      <c r="K24" s="144"/>
      <c r="L24" s="144"/>
      <c r="M24" s="414"/>
      <c r="N24" s="414"/>
      <c r="O24" s="415"/>
    </row>
    <row r="25" s="112" customFormat="1" ht="16" customHeight="1" spans="1:15">
      <c r="A25" s="405"/>
      <c r="B25" s="406"/>
      <c r="C25" s="406"/>
      <c r="D25" s="407"/>
      <c r="E25" s="406"/>
      <c r="F25" s="406"/>
      <c r="G25" s="406"/>
      <c r="H25" s="406"/>
      <c r="I25" s="413"/>
      <c r="J25" s="144"/>
      <c r="K25" s="144"/>
      <c r="L25" s="144"/>
      <c r="M25" s="414"/>
      <c r="N25" s="414"/>
      <c r="O25" s="415"/>
    </row>
    <row r="26" s="112" customFormat="1" ht="16" customHeight="1" spans="1:15">
      <c r="A26" s="405"/>
      <c r="B26" s="406"/>
      <c r="C26" s="406"/>
      <c r="D26" s="407"/>
      <c r="E26" s="406"/>
      <c r="F26" s="406"/>
      <c r="G26" s="406"/>
      <c r="H26" s="406"/>
      <c r="I26" s="413"/>
      <c r="J26" s="144"/>
      <c r="K26" s="144"/>
      <c r="L26" s="144"/>
      <c r="M26" s="414"/>
      <c r="N26" s="414"/>
      <c r="O26" s="415"/>
    </row>
    <row r="27" s="112" customFormat="1" ht="16" customHeight="1" spans="1:15">
      <c r="A27" s="405"/>
      <c r="B27" s="406"/>
      <c r="C27" s="406"/>
      <c r="D27" s="407"/>
      <c r="E27" s="406"/>
      <c r="F27" s="406"/>
      <c r="G27" s="406"/>
      <c r="H27" s="406"/>
      <c r="I27" s="413"/>
      <c r="J27" s="144"/>
      <c r="K27" s="144"/>
      <c r="L27" s="144"/>
      <c r="M27" s="414"/>
      <c r="N27" s="414"/>
      <c r="O27" s="415"/>
    </row>
    <row r="28" s="112" customFormat="1" ht="16" customHeight="1" spans="1:15">
      <c r="A28" s="408"/>
      <c r="B28" s="406"/>
      <c r="C28" s="406"/>
      <c r="D28" s="407"/>
      <c r="E28" s="406"/>
      <c r="F28" s="406"/>
      <c r="G28" s="406"/>
      <c r="H28" s="406"/>
      <c r="I28" s="413"/>
      <c r="J28" s="144"/>
      <c r="K28" s="144"/>
      <c r="L28" s="144"/>
      <c r="M28" s="414"/>
      <c r="N28" s="414"/>
      <c r="O28" s="415"/>
    </row>
    <row r="29" s="112" customFormat="1" ht="16" customHeight="1" spans="1:15">
      <c r="A29" s="405"/>
      <c r="B29" s="406"/>
      <c r="C29" s="406"/>
      <c r="D29" s="407"/>
      <c r="E29" s="406"/>
      <c r="F29" s="406"/>
      <c r="G29" s="406"/>
      <c r="H29" s="406"/>
      <c r="I29" s="413"/>
      <c r="J29" s="144"/>
      <c r="K29" s="144"/>
      <c r="L29" s="144"/>
      <c r="M29" s="414"/>
      <c r="N29" s="414"/>
      <c r="O29" s="415"/>
    </row>
    <row r="30" s="112" customFormat="1" ht="16" customHeight="1" spans="1:15">
      <c r="A30" s="405"/>
      <c r="B30" s="406"/>
      <c r="C30" s="406"/>
      <c r="D30" s="407"/>
      <c r="E30" s="406"/>
      <c r="F30" s="406"/>
      <c r="G30" s="406"/>
      <c r="H30" s="406"/>
      <c r="I30" s="413"/>
      <c r="J30" s="144"/>
      <c r="K30" s="144"/>
      <c r="L30" s="144"/>
      <c r="M30" s="414"/>
      <c r="N30" s="414"/>
      <c r="O30" s="415"/>
    </row>
    <row r="31" s="112" customFormat="1" ht="16" customHeight="1" spans="1:15">
      <c r="A31" s="405"/>
      <c r="B31" s="406"/>
      <c r="C31" s="406"/>
      <c r="D31" s="407"/>
      <c r="E31" s="406"/>
      <c r="F31" s="406"/>
      <c r="G31" s="406"/>
      <c r="H31" s="406"/>
      <c r="I31" s="413"/>
      <c r="J31" s="144"/>
      <c r="K31" s="144"/>
      <c r="L31" s="144"/>
      <c r="M31" s="414"/>
      <c r="N31" s="414"/>
      <c r="O31" s="415"/>
    </row>
    <row r="32" s="112" customFormat="1" ht="16" customHeight="1" spans="1:15">
      <c r="A32" s="405"/>
      <c r="B32" s="406"/>
      <c r="C32" s="406"/>
      <c r="D32" s="407"/>
      <c r="E32" s="406"/>
      <c r="F32" s="406"/>
      <c r="G32" s="406"/>
      <c r="H32" s="406"/>
      <c r="I32" s="413"/>
      <c r="J32" s="144"/>
      <c r="K32" s="144"/>
      <c r="L32" s="144"/>
      <c r="M32" s="414"/>
      <c r="N32" s="414"/>
      <c r="O32" s="415"/>
    </row>
    <row r="33" s="112" customFormat="1" ht="16" customHeight="1" spans="1:15">
      <c r="A33" s="405"/>
      <c r="B33" s="406"/>
      <c r="C33" s="406"/>
      <c r="D33" s="407"/>
      <c r="E33" s="406"/>
      <c r="F33" s="406"/>
      <c r="G33" s="406"/>
      <c r="H33" s="406"/>
      <c r="I33" s="413"/>
      <c r="J33" s="144"/>
      <c r="K33" s="144"/>
      <c r="L33" s="144"/>
      <c r="M33" s="414"/>
      <c r="N33" s="414"/>
      <c r="O33" s="415"/>
    </row>
    <row r="34" s="112" customFormat="1" ht="16" customHeight="1" spans="1:15">
      <c r="A34" s="405"/>
      <c r="B34" s="406"/>
      <c r="C34" s="406"/>
      <c r="D34" s="407"/>
      <c r="E34" s="406"/>
      <c r="F34" s="406"/>
      <c r="G34" s="406"/>
      <c r="H34" s="406"/>
      <c r="I34" s="413"/>
      <c r="J34" s="144"/>
      <c r="K34" s="144"/>
      <c r="L34" s="144"/>
      <c r="M34" s="414"/>
      <c r="N34" s="414"/>
      <c r="O34" s="415"/>
    </row>
    <row r="35" s="112" customFormat="1" ht="16" customHeight="1" spans="1:15">
      <c r="A35" s="405"/>
      <c r="B35" s="406"/>
      <c r="C35" s="406"/>
      <c r="D35" s="407"/>
      <c r="E35" s="406"/>
      <c r="F35" s="406"/>
      <c r="G35" s="406"/>
      <c r="H35" s="406"/>
      <c r="I35" s="413"/>
      <c r="J35" s="144"/>
      <c r="K35" s="144"/>
      <c r="L35" s="144"/>
      <c r="M35" s="414"/>
      <c r="N35" s="414"/>
      <c r="O35" s="415"/>
    </row>
    <row r="36" s="112" customFormat="1" ht="16" customHeight="1" spans="1:15">
      <c r="A36" s="258"/>
      <c r="B36" s="259"/>
      <c r="C36" s="259"/>
      <c r="D36" s="272"/>
      <c r="E36" s="259"/>
      <c r="F36" s="259"/>
      <c r="G36" s="259"/>
      <c r="H36" s="261"/>
      <c r="I36" s="413"/>
      <c r="J36" s="144"/>
      <c r="K36" s="144"/>
      <c r="L36" s="144"/>
      <c r="M36" s="414"/>
      <c r="N36" s="414"/>
      <c r="O36" s="415"/>
    </row>
    <row r="37" s="112" customFormat="1" ht="16" customHeight="1" spans="1:15">
      <c r="A37" s="273"/>
      <c r="B37" s="274"/>
      <c r="C37" s="274"/>
      <c r="D37" s="275"/>
      <c r="E37" s="274"/>
      <c r="F37" s="274"/>
      <c r="G37" s="274"/>
      <c r="H37" s="274"/>
      <c r="I37" s="416"/>
      <c r="J37" s="144"/>
      <c r="K37" s="144"/>
      <c r="L37" s="144"/>
      <c r="M37" s="417"/>
      <c r="N37" s="417"/>
      <c r="O37" s="418"/>
    </row>
    <row r="38" s="112" customFormat="1" ht="14.25" spans="1:15">
      <c r="A38" s="150" t="s">
        <v>205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</row>
    <row r="39" s="112" customFormat="1" ht="14.25" spans="1:15">
      <c r="A39" s="112" t="s">
        <v>206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</row>
    <row r="40" s="112" customFormat="1" ht="14.25" spans="1:14">
      <c r="A40" s="151"/>
      <c r="B40" s="151"/>
      <c r="C40" s="151"/>
      <c r="D40" s="151"/>
      <c r="E40" s="151"/>
      <c r="F40" s="151"/>
      <c r="G40" s="151"/>
      <c r="H40" s="151"/>
      <c r="I40" s="151"/>
      <c r="J40" s="150" t="s">
        <v>207</v>
      </c>
      <c r="K40" s="291"/>
      <c r="L40" s="150" t="s">
        <v>208</v>
      </c>
      <c r="M40" s="150"/>
      <c r="N40" s="150" t="s">
        <v>209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0" workbookViewId="0">
      <selection activeCell="N19" sqref="N18:N19"/>
    </sheetView>
  </sheetViews>
  <sheetFormatPr defaultColWidth="10" defaultRowHeight="16.5" customHeight="1"/>
  <cols>
    <col min="1" max="1" width="10.875" style="292" customWidth="1"/>
    <col min="2" max="16384" width="10" style="292"/>
  </cols>
  <sheetData>
    <row r="1" ht="22.5" customHeight="1" spans="1:11">
      <c r="A1" s="293" t="s">
        <v>210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ht="17.25" customHeight="1" spans="1:11">
      <c r="A2" s="294" t="s">
        <v>53</v>
      </c>
      <c r="B2" s="295"/>
      <c r="C2" s="295"/>
      <c r="D2" s="296" t="s">
        <v>55</v>
      </c>
      <c r="E2" s="296"/>
      <c r="F2" s="295"/>
      <c r="G2" s="295"/>
      <c r="H2" s="297" t="s">
        <v>57</v>
      </c>
      <c r="I2" s="373"/>
      <c r="J2" s="373"/>
      <c r="K2" s="374"/>
    </row>
    <row r="3" customHeight="1" spans="1:11">
      <c r="A3" s="298" t="s">
        <v>59</v>
      </c>
      <c r="B3" s="299"/>
      <c r="C3" s="300"/>
      <c r="D3" s="301" t="s">
        <v>60</v>
      </c>
      <c r="E3" s="302"/>
      <c r="F3" s="302"/>
      <c r="G3" s="303"/>
      <c r="H3" s="304" t="s">
        <v>61</v>
      </c>
      <c r="I3" s="375"/>
      <c r="J3" s="375"/>
      <c r="K3" s="376"/>
    </row>
    <row r="4" customHeight="1" spans="1:11">
      <c r="A4" s="305" t="s">
        <v>62</v>
      </c>
      <c r="B4" s="306" t="s">
        <v>63</v>
      </c>
      <c r="C4" s="307"/>
      <c r="D4" s="305" t="s">
        <v>64</v>
      </c>
      <c r="E4" s="308"/>
      <c r="F4" s="309" t="s">
        <v>65</v>
      </c>
      <c r="G4" s="310"/>
      <c r="H4" s="311" t="s">
        <v>66</v>
      </c>
      <c r="I4" s="377"/>
      <c r="J4" s="346" t="s">
        <v>67</v>
      </c>
      <c r="K4" s="378" t="s">
        <v>68</v>
      </c>
    </row>
    <row r="5" customHeight="1" spans="1:11">
      <c r="A5" s="312" t="s">
        <v>69</v>
      </c>
      <c r="B5" s="306" t="s">
        <v>70</v>
      </c>
      <c r="C5" s="307"/>
      <c r="D5" s="305" t="s">
        <v>71</v>
      </c>
      <c r="E5" s="308"/>
      <c r="F5" s="309" t="s">
        <v>72</v>
      </c>
      <c r="G5" s="310"/>
      <c r="H5" s="311" t="s">
        <v>73</v>
      </c>
      <c r="I5" s="377"/>
      <c r="J5" s="346" t="s">
        <v>67</v>
      </c>
      <c r="K5" s="378" t="s">
        <v>68</v>
      </c>
    </row>
    <row r="6" customHeight="1" spans="1:11">
      <c r="A6" s="305" t="s">
        <v>74</v>
      </c>
      <c r="B6" s="313">
        <v>2</v>
      </c>
      <c r="C6" s="314">
        <v>5</v>
      </c>
      <c r="D6" s="312" t="s">
        <v>75</v>
      </c>
      <c r="E6" s="315"/>
      <c r="F6" s="316" t="s">
        <v>76</v>
      </c>
      <c r="G6" s="317"/>
      <c r="H6" s="311" t="s">
        <v>77</v>
      </c>
      <c r="I6" s="377"/>
      <c r="J6" s="346" t="s">
        <v>67</v>
      </c>
      <c r="K6" s="378" t="s">
        <v>68</v>
      </c>
    </row>
    <row r="7" customHeight="1" spans="1:11">
      <c r="A7" s="305" t="s">
        <v>78</v>
      </c>
      <c r="B7" s="318">
        <v>800</v>
      </c>
      <c r="C7" s="319"/>
      <c r="D7" s="312" t="s">
        <v>79</v>
      </c>
      <c r="E7" s="320"/>
      <c r="F7" s="316" t="s">
        <v>80</v>
      </c>
      <c r="G7" s="317"/>
      <c r="H7" s="311" t="s">
        <v>81</v>
      </c>
      <c r="I7" s="377"/>
      <c r="J7" s="346" t="s">
        <v>67</v>
      </c>
      <c r="K7" s="378" t="s">
        <v>68</v>
      </c>
    </row>
    <row r="8" customHeight="1" spans="1:11">
      <c r="A8" s="321" t="s">
        <v>82</v>
      </c>
      <c r="B8" s="322"/>
      <c r="C8" s="323"/>
      <c r="D8" s="324" t="s">
        <v>83</v>
      </c>
      <c r="E8" s="325"/>
      <c r="F8" s="326" t="s">
        <v>84</v>
      </c>
      <c r="G8" s="327"/>
      <c r="H8" s="328" t="s">
        <v>85</v>
      </c>
      <c r="I8" s="379"/>
      <c r="J8" s="380" t="s">
        <v>67</v>
      </c>
      <c r="K8" s="381" t="s">
        <v>68</v>
      </c>
    </row>
    <row r="9" customHeight="1" spans="1:11">
      <c r="A9" s="329" t="s">
        <v>211</v>
      </c>
      <c r="B9" s="329"/>
      <c r="C9" s="329"/>
      <c r="D9" s="329"/>
      <c r="E9" s="329"/>
      <c r="F9" s="329"/>
      <c r="G9" s="329"/>
      <c r="H9" s="329"/>
      <c r="I9" s="329"/>
      <c r="J9" s="329"/>
      <c r="K9" s="329"/>
    </row>
    <row r="10" customHeight="1" spans="1:11">
      <c r="A10" s="330" t="s">
        <v>88</v>
      </c>
      <c r="B10" s="331" t="s">
        <v>89</v>
      </c>
      <c r="C10" s="332" t="s">
        <v>90</v>
      </c>
      <c r="D10" s="333"/>
      <c r="E10" s="334" t="s">
        <v>93</v>
      </c>
      <c r="F10" s="331" t="s">
        <v>89</v>
      </c>
      <c r="G10" s="332" t="s">
        <v>90</v>
      </c>
      <c r="H10" s="331"/>
      <c r="I10" s="334" t="s">
        <v>91</v>
      </c>
      <c r="J10" s="331" t="s">
        <v>89</v>
      </c>
      <c r="K10" s="382" t="s">
        <v>90</v>
      </c>
    </row>
    <row r="11" customHeight="1" spans="1:11">
      <c r="A11" s="312" t="s">
        <v>94</v>
      </c>
      <c r="B11" s="335" t="s">
        <v>89</v>
      </c>
      <c r="C11" s="306" t="s">
        <v>90</v>
      </c>
      <c r="D11" s="320"/>
      <c r="E11" s="315" t="s">
        <v>96</v>
      </c>
      <c r="F11" s="335" t="s">
        <v>89</v>
      </c>
      <c r="G11" s="306" t="s">
        <v>90</v>
      </c>
      <c r="H11" s="335"/>
      <c r="I11" s="315" t="s">
        <v>101</v>
      </c>
      <c r="J11" s="335" t="s">
        <v>89</v>
      </c>
      <c r="K11" s="307" t="s">
        <v>90</v>
      </c>
    </row>
    <row r="12" customHeight="1" spans="1:11">
      <c r="A12" s="324" t="s">
        <v>205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83"/>
    </row>
    <row r="13" customHeight="1" spans="1:11">
      <c r="A13" s="336" t="s">
        <v>212</v>
      </c>
      <c r="B13" s="336"/>
      <c r="C13" s="336"/>
      <c r="D13" s="336"/>
      <c r="E13" s="336"/>
      <c r="F13" s="336"/>
      <c r="G13" s="336"/>
      <c r="H13" s="336"/>
      <c r="I13" s="336"/>
      <c r="J13" s="336"/>
      <c r="K13" s="336"/>
    </row>
    <row r="14" customHeight="1" spans="1:11">
      <c r="A14" s="337" t="s">
        <v>213</v>
      </c>
      <c r="B14" s="338"/>
      <c r="C14" s="338"/>
      <c r="D14" s="338"/>
      <c r="E14" s="338"/>
      <c r="F14" s="338"/>
      <c r="G14" s="338"/>
      <c r="H14" s="338"/>
      <c r="I14" s="384"/>
      <c r="J14" s="384"/>
      <c r="K14" s="385"/>
    </row>
    <row r="15" customHeight="1" spans="1:11">
      <c r="A15" s="339"/>
      <c r="B15" s="340"/>
      <c r="C15" s="340"/>
      <c r="D15" s="341"/>
      <c r="E15" s="342"/>
      <c r="F15" s="340"/>
      <c r="G15" s="340"/>
      <c r="H15" s="341"/>
      <c r="I15" s="386"/>
      <c r="J15" s="387"/>
      <c r="K15" s="388"/>
    </row>
    <row r="16" customHeight="1" spans="1:11">
      <c r="A16" s="343"/>
      <c r="B16" s="344"/>
      <c r="C16" s="344"/>
      <c r="D16" s="344"/>
      <c r="E16" s="344"/>
      <c r="F16" s="344"/>
      <c r="G16" s="344"/>
      <c r="H16" s="344"/>
      <c r="I16" s="344"/>
      <c r="J16" s="344"/>
      <c r="K16" s="389"/>
    </row>
    <row r="17" customHeight="1" spans="1:11">
      <c r="A17" s="336" t="s">
        <v>214</v>
      </c>
      <c r="B17" s="336"/>
      <c r="C17" s="336"/>
      <c r="D17" s="336"/>
      <c r="E17" s="336"/>
      <c r="F17" s="336"/>
      <c r="G17" s="336"/>
      <c r="H17" s="336"/>
      <c r="I17" s="336"/>
      <c r="J17" s="336"/>
      <c r="K17" s="336"/>
    </row>
    <row r="18" customHeight="1" spans="1:11">
      <c r="A18" s="337" t="s">
        <v>215</v>
      </c>
      <c r="B18" s="338"/>
      <c r="C18" s="338"/>
      <c r="D18" s="338"/>
      <c r="E18" s="338"/>
      <c r="F18" s="338"/>
      <c r="G18" s="338"/>
      <c r="H18" s="338"/>
      <c r="I18" s="384"/>
      <c r="J18" s="384"/>
      <c r="K18" s="385"/>
    </row>
    <row r="19" customHeight="1" spans="1:11">
      <c r="A19" s="339"/>
      <c r="B19" s="340"/>
      <c r="C19" s="340"/>
      <c r="D19" s="341"/>
      <c r="E19" s="342"/>
      <c r="F19" s="340"/>
      <c r="G19" s="340"/>
      <c r="H19" s="341"/>
      <c r="I19" s="386"/>
      <c r="J19" s="387"/>
      <c r="K19" s="388"/>
    </row>
    <row r="20" customHeight="1" spans="1:11">
      <c r="A20" s="343"/>
      <c r="B20" s="344"/>
      <c r="C20" s="344"/>
      <c r="D20" s="344"/>
      <c r="E20" s="344"/>
      <c r="F20" s="344"/>
      <c r="G20" s="344"/>
      <c r="H20" s="344"/>
      <c r="I20" s="344"/>
      <c r="J20" s="344"/>
      <c r="K20" s="389"/>
    </row>
    <row r="21" customHeight="1" spans="1:11">
      <c r="A21" s="345" t="s">
        <v>128</v>
      </c>
      <c r="B21" s="345"/>
      <c r="C21" s="345"/>
      <c r="D21" s="345"/>
      <c r="E21" s="345"/>
      <c r="F21" s="345"/>
      <c r="G21" s="345"/>
      <c r="H21" s="345"/>
      <c r="I21" s="345"/>
      <c r="J21" s="345"/>
      <c r="K21" s="345"/>
    </row>
    <row r="22" customHeight="1" spans="1:11">
      <c r="A22" s="176" t="s">
        <v>129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130</v>
      </c>
      <c r="B23" s="190"/>
      <c r="C23" s="306" t="s">
        <v>67</v>
      </c>
      <c r="D23" s="306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11" t="s">
        <v>216</v>
      </c>
      <c r="B24" s="346"/>
      <c r="C24" s="346"/>
      <c r="D24" s="346"/>
      <c r="E24" s="346"/>
      <c r="F24" s="346"/>
      <c r="G24" s="346"/>
      <c r="H24" s="346"/>
      <c r="I24" s="346"/>
      <c r="J24" s="346"/>
      <c r="K24" s="378"/>
    </row>
    <row r="25" customHeight="1" spans="1:11">
      <c r="A25" s="347"/>
      <c r="B25" s="348"/>
      <c r="C25" s="348"/>
      <c r="D25" s="348"/>
      <c r="E25" s="348"/>
      <c r="F25" s="348"/>
      <c r="G25" s="348"/>
      <c r="H25" s="348"/>
      <c r="I25" s="348"/>
      <c r="J25" s="348"/>
      <c r="K25" s="390"/>
    </row>
    <row r="26" customHeight="1" spans="1:11">
      <c r="A26" s="329" t="s">
        <v>137</v>
      </c>
      <c r="B26" s="329"/>
      <c r="C26" s="329"/>
      <c r="D26" s="329"/>
      <c r="E26" s="329"/>
      <c r="F26" s="329"/>
      <c r="G26" s="329"/>
      <c r="H26" s="329"/>
      <c r="I26" s="329"/>
      <c r="J26" s="329"/>
      <c r="K26" s="329"/>
    </row>
    <row r="27" customHeight="1" spans="1:11">
      <c r="A27" s="298" t="s">
        <v>138</v>
      </c>
      <c r="B27" s="332" t="s">
        <v>99</v>
      </c>
      <c r="C27" s="332" t="s">
        <v>100</v>
      </c>
      <c r="D27" s="332" t="s">
        <v>92</v>
      </c>
      <c r="E27" s="299" t="s">
        <v>139</v>
      </c>
      <c r="F27" s="332" t="s">
        <v>99</v>
      </c>
      <c r="G27" s="332" t="s">
        <v>100</v>
      </c>
      <c r="H27" s="332" t="s">
        <v>92</v>
      </c>
      <c r="I27" s="299" t="s">
        <v>140</v>
      </c>
      <c r="J27" s="332" t="s">
        <v>99</v>
      </c>
      <c r="K27" s="382" t="s">
        <v>100</v>
      </c>
    </row>
    <row r="28" customHeight="1" spans="1:11">
      <c r="A28" s="349" t="s">
        <v>91</v>
      </c>
      <c r="B28" s="306" t="s">
        <v>99</v>
      </c>
      <c r="C28" s="306" t="s">
        <v>100</v>
      </c>
      <c r="D28" s="306" t="s">
        <v>92</v>
      </c>
      <c r="E28" s="350" t="s">
        <v>98</v>
      </c>
      <c r="F28" s="306" t="s">
        <v>99</v>
      </c>
      <c r="G28" s="306" t="s">
        <v>100</v>
      </c>
      <c r="H28" s="306" t="s">
        <v>92</v>
      </c>
      <c r="I28" s="350" t="s">
        <v>109</v>
      </c>
      <c r="J28" s="306" t="s">
        <v>99</v>
      </c>
      <c r="K28" s="307" t="s">
        <v>100</v>
      </c>
    </row>
    <row r="29" customHeight="1" spans="1:11">
      <c r="A29" s="305" t="s">
        <v>102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91"/>
    </row>
    <row r="30" customHeight="1" spans="1:11">
      <c r="A30" s="352"/>
      <c r="B30" s="353"/>
      <c r="C30" s="353"/>
      <c r="D30" s="353"/>
      <c r="E30" s="353"/>
      <c r="F30" s="353"/>
      <c r="G30" s="353"/>
      <c r="H30" s="353"/>
      <c r="I30" s="353"/>
      <c r="J30" s="353"/>
      <c r="K30" s="392"/>
    </row>
    <row r="31" customHeight="1" spans="1:11">
      <c r="A31" s="354" t="s">
        <v>217</v>
      </c>
      <c r="B31" s="354"/>
      <c r="C31" s="354"/>
      <c r="D31" s="354"/>
      <c r="E31" s="354"/>
      <c r="F31" s="354"/>
      <c r="G31" s="354"/>
      <c r="H31" s="354"/>
      <c r="I31" s="354"/>
      <c r="J31" s="354"/>
      <c r="K31" s="354"/>
    </row>
    <row r="32" ht="17.25" customHeight="1" spans="1:11">
      <c r="A32" s="355" t="s">
        <v>218</v>
      </c>
      <c r="B32" s="356"/>
      <c r="C32" s="356"/>
      <c r="D32" s="356"/>
      <c r="E32" s="356"/>
      <c r="F32" s="356"/>
      <c r="G32" s="356"/>
      <c r="H32" s="356"/>
      <c r="I32" s="356"/>
      <c r="J32" s="356"/>
      <c r="K32" s="393"/>
    </row>
    <row r="33" ht="17.25" customHeight="1" spans="1:11">
      <c r="A33" s="292" t="s">
        <v>219</v>
      </c>
      <c r="K33" s="394"/>
    </row>
    <row r="34" ht="17.25" customHeight="1" spans="1:11">
      <c r="A34" s="357" t="s">
        <v>220</v>
      </c>
      <c r="B34" s="358"/>
      <c r="C34" s="358"/>
      <c r="D34" s="358"/>
      <c r="E34" s="358"/>
      <c r="F34" s="358"/>
      <c r="G34" s="358"/>
      <c r="H34" s="358"/>
      <c r="I34" s="358"/>
      <c r="J34" s="358"/>
      <c r="K34" s="395"/>
    </row>
    <row r="35" ht="17.25" customHeight="1" spans="1:11">
      <c r="A35" s="357"/>
      <c r="B35" s="358"/>
      <c r="C35" s="358"/>
      <c r="D35" s="358"/>
      <c r="E35" s="358"/>
      <c r="F35" s="358"/>
      <c r="G35" s="358"/>
      <c r="H35" s="358"/>
      <c r="I35" s="358"/>
      <c r="J35" s="358"/>
      <c r="K35" s="395"/>
    </row>
    <row r="36" ht="17.25" customHeight="1" spans="1:11">
      <c r="A36" s="357"/>
      <c r="B36" s="358"/>
      <c r="C36" s="358"/>
      <c r="D36" s="358"/>
      <c r="E36" s="358"/>
      <c r="F36" s="358"/>
      <c r="G36" s="358"/>
      <c r="H36" s="358"/>
      <c r="I36" s="358"/>
      <c r="J36" s="358"/>
      <c r="K36" s="395"/>
    </row>
    <row r="37" ht="17.25" customHeight="1" spans="1:11">
      <c r="A37" s="357"/>
      <c r="B37" s="358"/>
      <c r="C37" s="358"/>
      <c r="D37" s="358"/>
      <c r="E37" s="358"/>
      <c r="F37" s="358"/>
      <c r="G37" s="358"/>
      <c r="H37" s="358"/>
      <c r="I37" s="358"/>
      <c r="J37" s="358"/>
      <c r="K37" s="395"/>
    </row>
    <row r="38" ht="17.25" customHeight="1" spans="1:11">
      <c r="A38" s="357"/>
      <c r="B38" s="358"/>
      <c r="C38" s="358"/>
      <c r="D38" s="358"/>
      <c r="E38" s="358"/>
      <c r="F38" s="358"/>
      <c r="G38" s="358"/>
      <c r="H38" s="358"/>
      <c r="I38" s="358"/>
      <c r="J38" s="358"/>
      <c r="K38" s="395"/>
    </row>
    <row r="39" ht="17.25" customHeight="1" spans="1:11">
      <c r="A39" s="357"/>
      <c r="B39" s="358"/>
      <c r="C39" s="358"/>
      <c r="D39" s="358"/>
      <c r="E39" s="358"/>
      <c r="F39" s="358"/>
      <c r="G39" s="358"/>
      <c r="H39" s="358"/>
      <c r="I39" s="358"/>
      <c r="J39" s="358"/>
      <c r="K39" s="395"/>
    </row>
    <row r="40" ht="17.25" customHeight="1" spans="1:11">
      <c r="A40" s="357"/>
      <c r="B40" s="358"/>
      <c r="C40" s="358"/>
      <c r="D40" s="358"/>
      <c r="E40" s="358"/>
      <c r="F40" s="358"/>
      <c r="G40" s="358"/>
      <c r="H40" s="358"/>
      <c r="I40" s="358"/>
      <c r="J40" s="358"/>
      <c r="K40" s="395"/>
    </row>
    <row r="41" ht="17.25" customHeight="1" spans="1:11">
      <c r="A41" s="357"/>
      <c r="B41" s="358"/>
      <c r="C41" s="358"/>
      <c r="D41" s="358"/>
      <c r="E41" s="358"/>
      <c r="F41" s="358"/>
      <c r="G41" s="358"/>
      <c r="H41" s="358"/>
      <c r="I41" s="358"/>
      <c r="J41" s="358"/>
      <c r="K41" s="395"/>
    </row>
    <row r="42" ht="17.25" customHeight="1" spans="1:11">
      <c r="A42" s="357"/>
      <c r="B42" s="358"/>
      <c r="C42" s="358"/>
      <c r="D42" s="358"/>
      <c r="E42" s="358"/>
      <c r="F42" s="358"/>
      <c r="G42" s="358"/>
      <c r="H42" s="358"/>
      <c r="I42" s="358"/>
      <c r="J42" s="358"/>
      <c r="K42" s="395"/>
    </row>
    <row r="43" ht="17.25" customHeight="1" spans="1:11">
      <c r="A43" s="352" t="s">
        <v>136</v>
      </c>
      <c r="B43" s="353"/>
      <c r="C43" s="353"/>
      <c r="D43" s="353"/>
      <c r="E43" s="353"/>
      <c r="F43" s="353"/>
      <c r="G43" s="353"/>
      <c r="H43" s="353"/>
      <c r="I43" s="353"/>
      <c r="J43" s="353"/>
      <c r="K43" s="392"/>
    </row>
    <row r="44" customHeight="1" spans="1:11">
      <c r="A44" s="354" t="s">
        <v>221</v>
      </c>
      <c r="B44" s="354"/>
      <c r="C44" s="354"/>
      <c r="D44" s="354"/>
      <c r="E44" s="354"/>
      <c r="F44" s="354"/>
      <c r="G44" s="354"/>
      <c r="H44" s="354"/>
      <c r="I44" s="354"/>
      <c r="J44" s="354"/>
      <c r="K44" s="396"/>
    </row>
    <row r="45" ht="18" customHeight="1" spans="1:11">
      <c r="A45" s="359" t="s">
        <v>205</v>
      </c>
      <c r="B45" s="360"/>
      <c r="C45" s="360"/>
      <c r="D45" s="360"/>
      <c r="E45" s="360"/>
      <c r="F45" s="360"/>
      <c r="G45" s="360"/>
      <c r="H45" s="360"/>
      <c r="I45" s="360"/>
      <c r="J45" s="360"/>
      <c r="K45" s="397"/>
    </row>
    <row r="46" ht="18" customHeight="1" spans="1:11">
      <c r="A46" s="359"/>
      <c r="B46" s="360"/>
      <c r="C46" s="360"/>
      <c r="D46" s="360"/>
      <c r="E46" s="360"/>
      <c r="F46" s="360"/>
      <c r="G46" s="360"/>
      <c r="H46" s="360"/>
      <c r="I46" s="360"/>
      <c r="J46" s="360"/>
      <c r="K46" s="397"/>
    </row>
    <row r="47" ht="18" customHeight="1" spans="1:11">
      <c r="A47" s="347"/>
      <c r="B47" s="348"/>
      <c r="C47" s="348"/>
      <c r="D47" s="348"/>
      <c r="E47" s="348"/>
      <c r="F47" s="348"/>
      <c r="G47" s="348"/>
      <c r="H47" s="348"/>
      <c r="I47" s="348"/>
      <c r="J47" s="348"/>
      <c r="K47" s="390"/>
    </row>
    <row r="48" ht="21" customHeight="1" spans="1:11">
      <c r="A48" s="361" t="s">
        <v>142</v>
      </c>
      <c r="B48" s="362" t="s">
        <v>143</v>
      </c>
      <c r="C48" s="362"/>
      <c r="D48" s="363" t="s">
        <v>144</v>
      </c>
      <c r="E48" s="364" t="s">
        <v>145</v>
      </c>
      <c r="F48" s="363" t="s">
        <v>146</v>
      </c>
      <c r="G48" s="365" t="s">
        <v>222</v>
      </c>
      <c r="H48" s="366" t="s">
        <v>148</v>
      </c>
      <c r="I48" s="366"/>
      <c r="J48" s="362" t="s">
        <v>149</v>
      </c>
      <c r="K48" s="398"/>
    </row>
    <row r="49" customHeight="1" spans="1:11">
      <c r="A49" s="367" t="s">
        <v>150</v>
      </c>
      <c r="B49" s="368"/>
      <c r="C49" s="368"/>
      <c r="D49" s="368"/>
      <c r="E49" s="368"/>
      <c r="F49" s="368"/>
      <c r="G49" s="368"/>
      <c r="H49" s="368"/>
      <c r="I49" s="368"/>
      <c r="J49" s="368"/>
      <c r="K49" s="399"/>
    </row>
    <row r="50" customHeight="1" spans="1:11">
      <c r="A50" s="369"/>
      <c r="B50" s="370"/>
      <c r="C50" s="370"/>
      <c r="D50" s="370"/>
      <c r="E50" s="370"/>
      <c r="F50" s="370"/>
      <c r="G50" s="370"/>
      <c r="H50" s="370"/>
      <c r="I50" s="370"/>
      <c r="J50" s="370"/>
      <c r="K50" s="400"/>
    </row>
    <row r="51" customHeight="1" spans="1:11">
      <c r="A51" s="371"/>
      <c r="B51" s="372"/>
      <c r="C51" s="372"/>
      <c r="D51" s="372"/>
      <c r="E51" s="372"/>
      <c r="F51" s="372"/>
      <c r="G51" s="372"/>
      <c r="H51" s="372"/>
      <c r="I51" s="372"/>
      <c r="J51" s="372"/>
      <c r="K51" s="401"/>
    </row>
    <row r="52" ht="21" customHeight="1" spans="1:11">
      <c r="A52" s="361" t="s">
        <v>142</v>
      </c>
      <c r="B52" s="362" t="s">
        <v>143</v>
      </c>
      <c r="C52" s="362"/>
      <c r="D52" s="363" t="s">
        <v>144</v>
      </c>
      <c r="E52" s="363"/>
      <c r="F52" s="363" t="s">
        <v>146</v>
      </c>
      <c r="G52" s="363"/>
      <c r="H52" s="366" t="s">
        <v>148</v>
      </c>
      <c r="I52" s="366"/>
      <c r="J52" s="402"/>
      <c r="K52" s="40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I34" sqref="I34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1.33333333333333" style="112" customWidth="1"/>
    <col min="10" max="10" width="10.9" style="112" customWidth="1"/>
    <col min="11" max="11" width="11" style="112" customWidth="1"/>
    <col min="12" max="12" width="11.6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80" t="s">
        <v>152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283"/>
      <c r="J2" s="284" t="s">
        <v>57</v>
      </c>
      <c r="K2" s="117" t="s">
        <v>58</v>
      </c>
      <c r="L2" s="117"/>
      <c r="M2" s="117"/>
      <c r="N2" s="117"/>
      <c r="O2" s="117"/>
      <c r="P2" s="285"/>
    </row>
    <row r="3" s="112" customFormat="1" ht="16" customHeight="1" spans="1:16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6"/>
      <c r="J3" s="157" t="s">
        <v>155</v>
      </c>
      <c r="K3" s="157"/>
      <c r="L3" s="157"/>
      <c r="M3" s="157"/>
      <c r="N3" s="157"/>
      <c r="O3" s="157"/>
      <c r="P3" s="286"/>
    </row>
    <row r="4" s="112" customFormat="1" ht="16" customHeight="1" spans="1:16">
      <c r="A4" s="119"/>
      <c r="B4" s="251" t="s">
        <v>115</v>
      </c>
      <c r="C4" s="252" t="s">
        <v>116</v>
      </c>
      <c r="D4" s="253" t="s">
        <v>117</v>
      </c>
      <c r="E4" s="252" t="s">
        <v>118</v>
      </c>
      <c r="F4" s="252" t="s">
        <v>119</v>
      </c>
      <c r="G4" s="252" t="s">
        <v>120</v>
      </c>
      <c r="H4" s="252" t="s">
        <v>121</v>
      </c>
      <c r="I4" s="146"/>
      <c r="J4" s="160" t="s">
        <v>124</v>
      </c>
      <c r="K4" s="160" t="s">
        <v>125</v>
      </c>
      <c r="L4" s="160" t="s">
        <v>124</v>
      </c>
      <c r="M4" s="160" t="s">
        <v>125</v>
      </c>
      <c r="N4" s="160" t="s">
        <v>124</v>
      </c>
      <c r="O4" s="160"/>
      <c r="P4" s="160"/>
    </row>
    <row r="5" s="112" customFormat="1" ht="16" customHeight="1" spans="1:16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6"/>
      <c r="J5" s="287" t="s">
        <v>223</v>
      </c>
      <c r="K5" s="262" t="s">
        <v>224</v>
      </c>
      <c r="L5" s="262" t="s">
        <v>225</v>
      </c>
      <c r="M5" s="262" t="s">
        <v>226</v>
      </c>
      <c r="N5" s="262" t="s">
        <v>227</v>
      </c>
      <c r="O5" s="262"/>
      <c r="P5" s="288"/>
    </row>
    <row r="6" s="112" customFormat="1" ht="16" customHeight="1" spans="1:16">
      <c r="A6" s="254" t="s">
        <v>164</v>
      </c>
      <c r="B6" s="255">
        <f>C6-2.1</f>
        <v>91.3</v>
      </c>
      <c r="C6" s="255">
        <f>D6-2.1</f>
        <v>93.4</v>
      </c>
      <c r="D6" s="126">
        <v>95.5</v>
      </c>
      <c r="E6" s="255">
        <f t="shared" ref="E6:H6" si="0">D6+2.1</f>
        <v>97.6</v>
      </c>
      <c r="F6" s="255">
        <f t="shared" si="0"/>
        <v>99.7</v>
      </c>
      <c r="G6" s="255">
        <f t="shared" si="0"/>
        <v>101.8</v>
      </c>
      <c r="H6" s="255">
        <f t="shared" si="0"/>
        <v>103.9</v>
      </c>
      <c r="I6" s="146"/>
      <c r="J6" s="144" t="s">
        <v>228</v>
      </c>
      <c r="K6" s="144" t="s">
        <v>229</v>
      </c>
      <c r="L6" s="144" t="s">
        <v>230</v>
      </c>
      <c r="M6" s="144" t="s">
        <v>231</v>
      </c>
      <c r="N6" s="144" t="s">
        <v>232</v>
      </c>
      <c r="O6" s="144"/>
      <c r="P6" s="144"/>
    </row>
    <row r="7" s="112" customFormat="1" ht="16" customHeight="1" spans="1:16">
      <c r="A7" s="254" t="s">
        <v>167</v>
      </c>
      <c r="B7" s="255">
        <f>C7-1.5</f>
        <v>65</v>
      </c>
      <c r="C7" s="255">
        <f>D7-1.5</f>
        <v>66.5</v>
      </c>
      <c r="D7" s="126">
        <v>68</v>
      </c>
      <c r="E7" s="255">
        <f t="shared" ref="E7:H7" si="1">D7+1.5</f>
        <v>69.5</v>
      </c>
      <c r="F7" s="255">
        <f t="shared" si="1"/>
        <v>71</v>
      </c>
      <c r="G7" s="255">
        <f t="shared" si="1"/>
        <v>72.5</v>
      </c>
      <c r="H7" s="255">
        <f t="shared" si="1"/>
        <v>74</v>
      </c>
      <c r="I7" s="146"/>
      <c r="J7" s="144" t="s">
        <v>233</v>
      </c>
      <c r="K7" s="144" t="s">
        <v>234</v>
      </c>
      <c r="L7" s="144" t="s">
        <v>235</v>
      </c>
      <c r="M7" s="144" t="s">
        <v>236</v>
      </c>
      <c r="N7" s="144" t="s">
        <v>237</v>
      </c>
      <c r="O7" s="144"/>
      <c r="P7" s="144"/>
    </row>
    <row r="8" s="112" customFormat="1" ht="16" customHeight="1" spans="1:16">
      <c r="A8" s="254" t="s">
        <v>170</v>
      </c>
      <c r="B8" s="255">
        <f>C8-4</f>
        <v>66</v>
      </c>
      <c r="C8" s="255">
        <f>D8-4</f>
        <v>70</v>
      </c>
      <c r="D8" s="256" t="s">
        <v>171</v>
      </c>
      <c r="E8" s="255">
        <f t="shared" ref="E8:E10" si="2">D8+4</f>
        <v>78</v>
      </c>
      <c r="F8" s="255">
        <f>E8+5</f>
        <v>83</v>
      </c>
      <c r="G8" s="255">
        <f>F8+6</f>
        <v>89</v>
      </c>
      <c r="H8" s="255">
        <f>G8+6</f>
        <v>95</v>
      </c>
      <c r="I8" s="146"/>
      <c r="J8" s="144" t="s">
        <v>233</v>
      </c>
      <c r="K8" s="144" t="s">
        <v>238</v>
      </c>
      <c r="L8" s="144" t="s">
        <v>186</v>
      </c>
      <c r="M8" s="144" t="s">
        <v>236</v>
      </c>
      <c r="N8" s="144" t="s">
        <v>172</v>
      </c>
      <c r="O8" s="144"/>
      <c r="P8" s="144"/>
    </row>
    <row r="9" s="112" customFormat="1" ht="16" customHeight="1" spans="1:16">
      <c r="A9" s="254" t="s">
        <v>173</v>
      </c>
      <c r="B9" s="255">
        <f>C9-4</f>
        <v>76</v>
      </c>
      <c r="C9" s="255">
        <f>D9-4</f>
        <v>80</v>
      </c>
      <c r="D9" s="256" t="s">
        <v>174</v>
      </c>
      <c r="E9" s="255">
        <f t="shared" si="2"/>
        <v>88</v>
      </c>
      <c r="F9" s="255">
        <f>E9+5</f>
        <v>93</v>
      </c>
      <c r="G9" s="255">
        <f>F9+6</f>
        <v>99</v>
      </c>
      <c r="H9" s="255">
        <f>G9+6</f>
        <v>105</v>
      </c>
      <c r="I9" s="146"/>
      <c r="J9" s="144" t="s">
        <v>239</v>
      </c>
      <c r="K9" s="144" t="s">
        <v>240</v>
      </c>
      <c r="L9" s="144" t="s">
        <v>165</v>
      </c>
      <c r="M9" s="144" t="s">
        <v>166</v>
      </c>
      <c r="N9" s="144" t="s">
        <v>165</v>
      </c>
      <c r="O9" s="144"/>
      <c r="P9" s="144"/>
    </row>
    <row r="10" s="112" customFormat="1" ht="16" customHeight="1" spans="1:16">
      <c r="A10" s="254" t="s">
        <v>177</v>
      </c>
      <c r="B10" s="255">
        <f>C10-3.6</f>
        <v>90.8</v>
      </c>
      <c r="C10" s="255">
        <f>D10-3.6</f>
        <v>94.4</v>
      </c>
      <c r="D10" s="256" t="s">
        <v>178</v>
      </c>
      <c r="E10" s="255">
        <f t="shared" si="2"/>
        <v>102</v>
      </c>
      <c r="F10" s="255">
        <f t="shared" ref="F10:H10" si="3">E10+4</f>
        <v>106</v>
      </c>
      <c r="G10" s="255">
        <f t="shared" si="3"/>
        <v>110</v>
      </c>
      <c r="H10" s="255">
        <f t="shared" si="3"/>
        <v>114</v>
      </c>
      <c r="I10" s="146"/>
      <c r="J10" s="144" t="s">
        <v>241</v>
      </c>
      <c r="K10" s="144" t="s">
        <v>180</v>
      </c>
      <c r="L10" s="144" t="s">
        <v>233</v>
      </c>
      <c r="M10" s="144" t="s">
        <v>239</v>
      </c>
      <c r="N10" s="144" t="s">
        <v>242</v>
      </c>
      <c r="O10" s="144"/>
      <c r="P10" s="144"/>
    </row>
    <row r="11" s="112" customFormat="1" ht="16" customHeight="1" spans="1:16">
      <c r="A11" s="254" t="s">
        <v>181</v>
      </c>
      <c r="B11" s="130">
        <f>C11-2.3/2</f>
        <v>27.2</v>
      </c>
      <c r="C11" s="130">
        <f>D11-2.3/2</f>
        <v>28.35</v>
      </c>
      <c r="D11" s="131">
        <v>29.5</v>
      </c>
      <c r="E11" s="130">
        <f t="shared" ref="E11:H11" si="4">D11+2.6/2</f>
        <v>30.8</v>
      </c>
      <c r="F11" s="130">
        <f t="shared" si="4"/>
        <v>32.1</v>
      </c>
      <c r="G11" s="130">
        <f t="shared" si="4"/>
        <v>33.4</v>
      </c>
      <c r="H11" s="130">
        <f t="shared" si="4"/>
        <v>34.7</v>
      </c>
      <c r="I11" s="146"/>
      <c r="J11" s="144" t="s">
        <v>243</v>
      </c>
      <c r="K11" s="144" t="s">
        <v>244</v>
      </c>
      <c r="L11" s="144" t="s">
        <v>166</v>
      </c>
      <c r="M11" s="144" t="s">
        <v>245</v>
      </c>
      <c r="N11" s="144" t="s">
        <v>246</v>
      </c>
      <c r="O11" s="144"/>
      <c r="P11" s="144"/>
    </row>
    <row r="12" s="112" customFormat="1" ht="16" customHeight="1" spans="1:16">
      <c r="A12" s="254" t="s">
        <v>185</v>
      </c>
      <c r="B12" s="130">
        <f>C12-0.7</f>
        <v>20.6</v>
      </c>
      <c r="C12" s="130">
        <f>D12-0.7</f>
        <v>21.3</v>
      </c>
      <c r="D12" s="131">
        <v>22</v>
      </c>
      <c r="E12" s="130">
        <f>D12+0.7</f>
        <v>22.7</v>
      </c>
      <c r="F12" s="130">
        <f>E12+0.7</f>
        <v>23.4</v>
      </c>
      <c r="G12" s="130">
        <f>F12+0.9</f>
        <v>24.3</v>
      </c>
      <c r="H12" s="130">
        <f>G12+0.9</f>
        <v>25.2</v>
      </c>
      <c r="I12" s="146"/>
      <c r="J12" s="144" t="s">
        <v>186</v>
      </c>
      <c r="K12" s="144" t="s">
        <v>187</v>
      </c>
      <c r="L12" s="144" t="s">
        <v>188</v>
      </c>
      <c r="M12" s="144" t="s">
        <v>247</v>
      </c>
      <c r="N12" s="144" t="s">
        <v>248</v>
      </c>
      <c r="O12" s="144"/>
      <c r="P12" s="144"/>
    </row>
    <row r="13" s="112" customFormat="1" ht="16" customHeight="1" spans="1:16">
      <c r="A13" s="254" t="s">
        <v>189</v>
      </c>
      <c r="B13" s="255">
        <f t="shared" ref="B13:B15" si="5">C13-0.5</f>
        <v>17</v>
      </c>
      <c r="C13" s="255">
        <f t="shared" ref="C13:C15" si="6">D13-0.5</f>
        <v>17.5</v>
      </c>
      <c r="D13" s="126">
        <v>18</v>
      </c>
      <c r="E13" s="255">
        <f>D13+0.5</f>
        <v>18.5</v>
      </c>
      <c r="F13" s="255">
        <f>E13+0.5</f>
        <v>19</v>
      </c>
      <c r="G13" s="255">
        <f>F13+0.7</f>
        <v>19.7</v>
      </c>
      <c r="H13" s="255">
        <f t="shared" ref="H13:H16" si="7">G13+0.7</f>
        <v>20.4</v>
      </c>
      <c r="I13" s="146"/>
      <c r="J13" s="144" t="s">
        <v>186</v>
      </c>
      <c r="K13" s="144" t="s">
        <v>186</v>
      </c>
      <c r="L13" s="144" t="s">
        <v>190</v>
      </c>
      <c r="M13" s="144" t="s">
        <v>186</v>
      </c>
      <c r="N13" s="144" t="s">
        <v>186</v>
      </c>
      <c r="O13" s="144"/>
      <c r="P13" s="144"/>
    </row>
    <row r="14" s="112" customFormat="1" ht="16" customHeight="1" spans="1:16">
      <c r="A14" s="254" t="s">
        <v>191</v>
      </c>
      <c r="B14" s="127">
        <f t="shared" si="5"/>
        <v>12</v>
      </c>
      <c r="C14" s="127">
        <f t="shared" si="6"/>
        <v>12.5</v>
      </c>
      <c r="D14" s="257">
        <v>13</v>
      </c>
      <c r="E14" s="127">
        <f>D14+0.5</f>
        <v>13.5</v>
      </c>
      <c r="F14" s="127">
        <f>E14+0.5</f>
        <v>14</v>
      </c>
      <c r="G14" s="127">
        <f>F14+0.7</f>
        <v>14.7</v>
      </c>
      <c r="H14" s="127">
        <f t="shared" si="7"/>
        <v>15.4</v>
      </c>
      <c r="I14" s="146"/>
      <c r="J14" s="144" t="s">
        <v>192</v>
      </c>
      <c r="K14" s="144" t="s">
        <v>192</v>
      </c>
      <c r="L14" s="144" t="s">
        <v>166</v>
      </c>
      <c r="M14" s="144" t="s">
        <v>192</v>
      </c>
      <c r="N14" s="144" t="s">
        <v>192</v>
      </c>
      <c r="O14" s="144"/>
      <c r="P14" s="144"/>
    </row>
    <row r="15" s="112" customFormat="1" ht="16" customHeight="1" spans="1:16">
      <c r="A15" s="254" t="s">
        <v>193</v>
      </c>
      <c r="B15" s="255">
        <f t="shared" si="5"/>
        <v>-1</v>
      </c>
      <c r="C15" s="255">
        <f t="shared" si="6"/>
        <v>-0.5</v>
      </c>
      <c r="D15" s="126"/>
      <c r="E15" s="255">
        <f t="shared" ref="E15:H15" si="8">D15+0.6</f>
        <v>0.6</v>
      </c>
      <c r="F15" s="255">
        <f t="shared" si="8"/>
        <v>1.2</v>
      </c>
      <c r="G15" s="255">
        <f t="shared" si="8"/>
        <v>1.8</v>
      </c>
      <c r="H15" s="255">
        <f t="shared" si="8"/>
        <v>2.4</v>
      </c>
      <c r="I15" s="146"/>
      <c r="J15" s="144" t="s">
        <v>186</v>
      </c>
      <c r="K15" s="144" t="s">
        <v>186</v>
      </c>
      <c r="L15" s="144" t="s">
        <v>190</v>
      </c>
      <c r="M15" s="144" t="s">
        <v>186</v>
      </c>
      <c r="N15" s="144" t="s">
        <v>186</v>
      </c>
      <c r="O15" s="144"/>
      <c r="P15" s="144"/>
    </row>
    <row r="16" s="112" customFormat="1" ht="16" customHeight="1" spans="1:16">
      <c r="A16" s="254" t="s">
        <v>194</v>
      </c>
      <c r="B16" s="255">
        <f>C16-0.7</f>
        <v>26.7</v>
      </c>
      <c r="C16" s="255">
        <f>D16-0.6</f>
        <v>27.4</v>
      </c>
      <c r="D16" s="126">
        <v>28</v>
      </c>
      <c r="E16" s="255">
        <f>D16+0.6</f>
        <v>28.6</v>
      </c>
      <c r="F16" s="255">
        <f>E16+0.7</f>
        <v>29.3</v>
      </c>
      <c r="G16" s="255">
        <f>F16+0.6</f>
        <v>29.9</v>
      </c>
      <c r="H16" s="255">
        <f t="shared" si="7"/>
        <v>30.6</v>
      </c>
      <c r="I16" s="146"/>
      <c r="J16" s="144" t="s">
        <v>186</v>
      </c>
      <c r="K16" s="144" t="s">
        <v>186</v>
      </c>
      <c r="L16" s="144" t="s">
        <v>186</v>
      </c>
      <c r="M16" s="144" t="s">
        <v>186</v>
      </c>
      <c r="N16" s="144" t="s">
        <v>186</v>
      </c>
      <c r="O16" s="144"/>
      <c r="P16" s="144"/>
    </row>
    <row r="17" s="112" customFormat="1" ht="16" customHeight="1" spans="1:16">
      <c r="A17" s="254" t="s">
        <v>195</v>
      </c>
      <c r="B17" s="255">
        <f>C17-0.9</f>
        <v>37.2</v>
      </c>
      <c r="C17" s="255">
        <f>D17-0.9</f>
        <v>38.1</v>
      </c>
      <c r="D17" s="126">
        <v>39</v>
      </c>
      <c r="E17" s="255">
        <f t="shared" ref="E17:H17" si="9">D17+1.1</f>
        <v>40.1</v>
      </c>
      <c r="F17" s="255">
        <f t="shared" si="9"/>
        <v>41.2</v>
      </c>
      <c r="G17" s="255">
        <f t="shared" si="9"/>
        <v>42.3</v>
      </c>
      <c r="H17" s="255">
        <f t="shared" si="9"/>
        <v>43.4</v>
      </c>
      <c r="I17" s="146"/>
      <c r="J17" s="144" t="s">
        <v>249</v>
      </c>
      <c r="K17" s="144" t="s">
        <v>183</v>
      </c>
      <c r="L17" s="144" t="s">
        <v>250</v>
      </c>
      <c r="M17" s="144" t="s">
        <v>196</v>
      </c>
      <c r="N17" s="144" t="s">
        <v>251</v>
      </c>
      <c r="O17" s="144"/>
      <c r="P17" s="144"/>
    </row>
    <row r="18" s="112" customFormat="1" ht="16" customHeight="1" spans="1:16">
      <c r="A18" s="254" t="s">
        <v>199</v>
      </c>
      <c r="B18" s="255">
        <f>C18</f>
        <v>13.5</v>
      </c>
      <c r="C18" s="255">
        <f>D18-0.5</f>
        <v>13.5</v>
      </c>
      <c r="D18" s="126">
        <v>14</v>
      </c>
      <c r="E18" s="255">
        <f t="shared" ref="E18:H18" si="10">D18</f>
        <v>14</v>
      </c>
      <c r="F18" s="255">
        <f t="shared" ref="F18:F20" si="11">D18+1.5</f>
        <v>15.5</v>
      </c>
      <c r="G18" s="255">
        <f t="shared" si="10"/>
        <v>15.5</v>
      </c>
      <c r="H18" s="255">
        <f t="shared" si="10"/>
        <v>15.5</v>
      </c>
      <c r="I18" s="146"/>
      <c r="J18" s="144" t="s">
        <v>186</v>
      </c>
      <c r="K18" s="144" t="s">
        <v>186</v>
      </c>
      <c r="L18" s="144" t="s">
        <v>186</v>
      </c>
      <c r="M18" s="144" t="s">
        <v>186</v>
      </c>
      <c r="N18" s="144" t="s">
        <v>186</v>
      </c>
      <c r="O18" s="144"/>
      <c r="P18" s="144"/>
    </row>
    <row r="19" s="112" customFormat="1" ht="16" customHeight="1" spans="1:16">
      <c r="A19" s="254" t="s">
        <v>200</v>
      </c>
      <c r="B19" s="255">
        <f>C19</f>
        <v>15.5</v>
      </c>
      <c r="C19" s="255">
        <f>D19-0.5</f>
        <v>15.5</v>
      </c>
      <c r="D19" s="126">
        <v>16</v>
      </c>
      <c r="E19" s="255">
        <f t="shared" ref="E19:H19" si="12">D19</f>
        <v>16</v>
      </c>
      <c r="F19" s="255">
        <f t="shared" si="11"/>
        <v>17.5</v>
      </c>
      <c r="G19" s="255">
        <f t="shared" si="12"/>
        <v>17.5</v>
      </c>
      <c r="H19" s="255">
        <f t="shared" si="12"/>
        <v>17.5</v>
      </c>
      <c r="I19" s="146"/>
      <c r="J19" s="144" t="s">
        <v>239</v>
      </c>
      <c r="K19" s="144" t="s">
        <v>240</v>
      </c>
      <c r="L19" s="144" t="s">
        <v>234</v>
      </c>
      <c r="M19" s="144" t="s">
        <v>172</v>
      </c>
      <c r="N19" s="144" t="s">
        <v>165</v>
      </c>
      <c r="O19" s="144"/>
      <c r="P19" s="144"/>
    </row>
    <row r="20" s="112" customFormat="1" ht="16" customHeight="1" spans="1:16">
      <c r="A20" s="254" t="s">
        <v>202</v>
      </c>
      <c r="B20" s="255">
        <f>D20-0.5</f>
        <v>13</v>
      </c>
      <c r="C20" s="255">
        <f t="shared" ref="C20:H20" si="13">B20</f>
        <v>13</v>
      </c>
      <c r="D20" s="126">
        <v>13.5</v>
      </c>
      <c r="E20" s="255">
        <f t="shared" si="13"/>
        <v>13.5</v>
      </c>
      <c r="F20" s="255">
        <f t="shared" si="11"/>
        <v>15</v>
      </c>
      <c r="G20" s="255">
        <f t="shared" si="13"/>
        <v>15</v>
      </c>
      <c r="H20" s="255">
        <f t="shared" si="13"/>
        <v>15</v>
      </c>
      <c r="I20" s="146"/>
      <c r="J20" s="144" t="s">
        <v>186</v>
      </c>
      <c r="K20" s="144" t="s">
        <v>186</v>
      </c>
      <c r="L20" s="144" t="s">
        <v>186</v>
      </c>
      <c r="M20" s="144" t="s">
        <v>186</v>
      </c>
      <c r="N20" s="144" t="s">
        <v>186</v>
      </c>
      <c r="O20" s="144"/>
      <c r="P20" s="144"/>
    </row>
    <row r="21" s="112" customFormat="1" ht="16" customHeight="1" spans="1:16">
      <c r="A21" s="254" t="s">
        <v>203</v>
      </c>
      <c r="B21" s="255">
        <f>D21</f>
        <v>4</v>
      </c>
      <c r="C21" s="255">
        <f>D21</f>
        <v>4</v>
      </c>
      <c r="D21" s="126">
        <v>4</v>
      </c>
      <c r="E21" s="255">
        <f>D21</f>
        <v>4</v>
      </c>
      <c r="F21" s="255">
        <f>D21</f>
        <v>4</v>
      </c>
      <c r="G21" s="255">
        <f>D21</f>
        <v>4</v>
      </c>
      <c r="H21" s="255">
        <f>D21</f>
        <v>4</v>
      </c>
      <c r="I21" s="146"/>
      <c r="J21" s="144" t="s">
        <v>186</v>
      </c>
      <c r="K21" s="144" t="s">
        <v>186</v>
      </c>
      <c r="L21" s="144" t="s">
        <v>186</v>
      </c>
      <c r="M21" s="144" t="s">
        <v>186</v>
      </c>
      <c r="N21" s="144" t="s">
        <v>186</v>
      </c>
      <c r="O21" s="144"/>
      <c r="P21" s="144"/>
    </row>
    <row r="22" s="112" customFormat="1" ht="16" customHeight="1" spans="1:16">
      <c r="A22" s="254" t="s">
        <v>204</v>
      </c>
      <c r="B22" s="255">
        <f>D22</f>
        <v>4</v>
      </c>
      <c r="C22" s="255">
        <f>D22</f>
        <v>4</v>
      </c>
      <c r="D22" s="126">
        <v>4</v>
      </c>
      <c r="E22" s="255">
        <f>D22</f>
        <v>4</v>
      </c>
      <c r="F22" s="255">
        <f>D22</f>
        <v>4</v>
      </c>
      <c r="G22" s="255">
        <f>D22</f>
        <v>4</v>
      </c>
      <c r="H22" s="255">
        <f>D22</f>
        <v>4</v>
      </c>
      <c r="I22" s="146"/>
      <c r="J22" s="144" t="s">
        <v>186</v>
      </c>
      <c r="K22" s="144" t="s">
        <v>186</v>
      </c>
      <c r="L22" s="144" t="s">
        <v>186</v>
      </c>
      <c r="M22" s="144" t="s">
        <v>186</v>
      </c>
      <c r="N22" s="144" t="s">
        <v>186</v>
      </c>
      <c r="O22" s="144"/>
      <c r="P22" s="144"/>
    </row>
    <row r="23" s="112" customFormat="1" ht="16" customHeight="1" spans="1:16">
      <c r="A23" s="258"/>
      <c r="B23" s="259"/>
      <c r="C23" s="259"/>
      <c r="D23" s="272"/>
      <c r="E23" s="259"/>
      <c r="F23" s="259"/>
      <c r="G23" s="259"/>
      <c r="H23" s="261"/>
      <c r="I23" s="146"/>
      <c r="J23" s="144"/>
      <c r="K23" s="144"/>
      <c r="L23" s="144"/>
      <c r="M23" s="144"/>
      <c r="N23" s="144"/>
      <c r="O23" s="144"/>
      <c r="P23" s="289"/>
    </row>
    <row r="24" s="112" customFormat="1" ht="16" customHeight="1" spans="1:16">
      <c r="A24" s="273"/>
      <c r="B24" s="274"/>
      <c r="C24" s="274"/>
      <c r="D24" s="275"/>
      <c r="E24" s="274"/>
      <c r="F24" s="274"/>
      <c r="G24" s="274"/>
      <c r="H24" s="274"/>
      <c r="I24" s="146"/>
      <c r="J24" s="144"/>
      <c r="K24" s="144"/>
      <c r="L24" s="144"/>
      <c r="M24" s="144"/>
      <c r="N24" s="144"/>
      <c r="O24" s="144"/>
      <c r="P24" s="289"/>
    </row>
    <row r="25" s="112" customFormat="1" ht="16" customHeight="1" spans="1:16">
      <c r="A25" s="282"/>
      <c r="B25" s="264"/>
      <c r="C25" s="264"/>
      <c r="D25" s="264"/>
      <c r="E25" s="264"/>
      <c r="F25" s="264"/>
      <c r="G25" s="264"/>
      <c r="H25" s="264"/>
      <c r="I25" s="146"/>
      <c r="J25" s="165"/>
      <c r="K25" s="144"/>
      <c r="L25" s="144"/>
      <c r="M25" s="144"/>
      <c r="N25" s="144"/>
      <c r="O25" s="144"/>
      <c r="P25" s="289"/>
    </row>
    <row r="26" s="112" customFormat="1" ht="14.25" spans="1:16">
      <c r="A26" s="150" t="s">
        <v>205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</row>
    <row r="27" s="112" customFormat="1" ht="14.25" spans="1:16">
      <c r="A27" s="112" t="s">
        <v>206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</row>
    <row r="28" s="112" customFormat="1" ht="14.25" spans="1:15">
      <c r="A28" s="151"/>
      <c r="B28" s="151"/>
      <c r="C28" s="151"/>
      <c r="D28" s="151"/>
      <c r="E28" s="151"/>
      <c r="F28" s="151"/>
      <c r="G28" s="151"/>
      <c r="H28" s="151"/>
      <c r="I28" s="151"/>
      <c r="J28" s="150" t="s">
        <v>252</v>
      </c>
      <c r="K28" s="290">
        <v>45061</v>
      </c>
      <c r="L28" s="291"/>
      <c r="M28" s="150" t="s">
        <v>208</v>
      </c>
      <c r="N28" s="150"/>
      <c r="O28" s="150" t="s">
        <v>209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opLeftCell="A10" workbookViewId="0">
      <selection activeCell="I14" sqref="I14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153"/>
      <c r="J2" s="154" t="s">
        <v>57</v>
      </c>
      <c r="K2" s="155" t="s">
        <v>253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115</v>
      </c>
      <c r="C4" s="252" t="s">
        <v>116</v>
      </c>
      <c r="D4" s="253" t="s">
        <v>117</v>
      </c>
      <c r="E4" s="252" t="s">
        <v>118</v>
      </c>
      <c r="F4" s="252" t="s">
        <v>119</v>
      </c>
      <c r="G4" s="252" t="s">
        <v>120</v>
      </c>
      <c r="H4" s="252" t="s">
        <v>121</v>
      </c>
      <c r="I4" s="142"/>
      <c r="J4" s="160"/>
      <c r="K4" s="161" t="s">
        <v>116</v>
      </c>
      <c r="L4" s="161" t="s">
        <v>117</v>
      </c>
      <c r="M4" s="265" t="s">
        <v>118</v>
      </c>
      <c r="N4" s="161" t="s">
        <v>119</v>
      </c>
      <c r="O4" s="161" t="s">
        <v>120</v>
      </c>
      <c r="P4" s="161" t="s">
        <v>121</v>
      </c>
      <c r="Q4" s="147" t="s">
        <v>254</v>
      </c>
    </row>
    <row r="5" s="112" customFormat="1" ht="29.1" customHeight="1" spans="1:17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2"/>
      <c r="J5" s="160"/>
      <c r="K5" s="266" t="s">
        <v>255</v>
      </c>
      <c r="L5" s="266" t="s">
        <v>256</v>
      </c>
      <c r="M5" s="266" t="s">
        <v>257</v>
      </c>
      <c r="N5" s="266" t="s">
        <v>258</v>
      </c>
      <c r="O5" s="266" t="s">
        <v>259</v>
      </c>
      <c r="P5" s="266" t="s">
        <v>260</v>
      </c>
      <c r="Q5" s="266" t="s">
        <v>261</v>
      </c>
    </row>
    <row r="6" s="112" customFormat="1" ht="29.1" customHeight="1" spans="1:17">
      <c r="A6" s="254" t="s">
        <v>164</v>
      </c>
      <c r="B6" s="255">
        <f>C6-2.1</f>
        <v>91.3</v>
      </c>
      <c r="C6" s="255">
        <f>D6-2.1</f>
        <v>93.4</v>
      </c>
      <c r="D6" s="126">
        <v>95.5</v>
      </c>
      <c r="E6" s="255">
        <f t="shared" ref="E6:H6" si="0">D6+2.1</f>
        <v>97.6</v>
      </c>
      <c r="F6" s="255">
        <f t="shared" si="0"/>
        <v>99.7</v>
      </c>
      <c r="G6" s="255">
        <f t="shared" si="0"/>
        <v>101.8</v>
      </c>
      <c r="H6" s="255">
        <f t="shared" si="0"/>
        <v>103.9</v>
      </c>
      <c r="I6" s="142"/>
      <c r="J6" s="254" t="s">
        <v>164</v>
      </c>
      <c r="K6" s="165" t="s">
        <v>262</v>
      </c>
      <c r="L6" s="165" t="s">
        <v>262</v>
      </c>
      <c r="M6" s="165" t="s">
        <v>263</v>
      </c>
      <c r="N6" s="165" t="s">
        <v>262</v>
      </c>
      <c r="O6" s="165" t="s">
        <v>263</v>
      </c>
      <c r="P6" s="165" t="s">
        <v>262</v>
      </c>
      <c r="Q6" s="165"/>
    </row>
    <row r="7" s="112" customFormat="1" ht="29.1" customHeight="1" spans="1:17">
      <c r="A7" s="254" t="s">
        <v>167</v>
      </c>
      <c r="B7" s="255">
        <f>C7-1.5</f>
        <v>65</v>
      </c>
      <c r="C7" s="255">
        <f>D7-1.5</f>
        <v>66.5</v>
      </c>
      <c r="D7" s="126">
        <v>68</v>
      </c>
      <c r="E7" s="255">
        <f t="shared" ref="E7:H7" si="1">D7+1.5</f>
        <v>69.5</v>
      </c>
      <c r="F7" s="255">
        <f t="shared" si="1"/>
        <v>71</v>
      </c>
      <c r="G7" s="255">
        <f t="shared" si="1"/>
        <v>72.5</v>
      </c>
      <c r="H7" s="255">
        <f t="shared" si="1"/>
        <v>74</v>
      </c>
      <c r="I7" s="142"/>
      <c r="J7" s="254" t="s">
        <v>167</v>
      </c>
      <c r="K7" s="165" t="s">
        <v>262</v>
      </c>
      <c r="L7" s="267" t="s">
        <v>264</v>
      </c>
      <c r="M7" s="165" t="s">
        <v>262</v>
      </c>
      <c r="N7" s="267" t="s">
        <v>264</v>
      </c>
      <c r="O7" s="165" t="s">
        <v>262</v>
      </c>
      <c r="P7" s="267" t="s">
        <v>265</v>
      </c>
      <c r="Q7" s="165"/>
    </row>
    <row r="8" s="112" customFormat="1" ht="29.1" customHeight="1" spans="1:17">
      <c r="A8" s="254" t="s">
        <v>170</v>
      </c>
      <c r="B8" s="255">
        <f>C8-4</f>
        <v>66</v>
      </c>
      <c r="C8" s="255">
        <f>D8-4</f>
        <v>70</v>
      </c>
      <c r="D8" s="256" t="s">
        <v>171</v>
      </c>
      <c r="E8" s="255">
        <f t="shared" ref="E8:E10" si="2">D8+4</f>
        <v>78</v>
      </c>
      <c r="F8" s="255">
        <f>E8+5</f>
        <v>83</v>
      </c>
      <c r="G8" s="255">
        <f>F8+6</f>
        <v>89</v>
      </c>
      <c r="H8" s="255">
        <f>G8+6</f>
        <v>95</v>
      </c>
      <c r="I8" s="142"/>
      <c r="J8" s="254" t="s">
        <v>170</v>
      </c>
      <c r="K8" s="165" t="s">
        <v>262</v>
      </c>
      <c r="L8" s="165" t="s">
        <v>262</v>
      </c>
      <c r="M8" s="165" t="s">
        <v>262</v>
      </c>
      <c r="N8" s="165" t="s">
        <v>263</v>
      </c>
      <c r="O8" s="165" t="s">
        <v>263</v>
      </c>
      <c r="P8" s="165" t="s">
        <v>263</v>
      </c>
      <c r="Q8" s="144"/>
    </row>
    <row r="9" s="112" customFormat="1" ht="29.1" customHeight="1" spans="1:17">
      <c r="A9" s="254" t="s">
        <v>173</v>
      </c>
      <c r="B9" s="255">
        <f>C9-4</f>
        <v>76</v>
      </c>
      <c r="C9" s="255">
        <f>D9-4</f>
        <v>80</v>
      </c>
      <c r="D9" s="256" t="s">
        <v>174</v>
      </c>
      <c r="E9" s="255">
        <f t="shared" si="2"/>
        <v>88</v>
      </c>
      <c r="F9" s="255">
        <f>E9+5</f>
        <v>93</v>
      </c>
      <c r="G9" s="255">
        <f>F9+6</f>
        <v>99</v>
      </c>
      <c r="H9" s="255">
        <f>G9+6</f>
        <v>105</v>
      </c>
      <c r="I9" s="142"/>
      <c r="J9" s="254" t="s">
        <v>173</v>
      </c>
      <c r="K9" s="144" t="s">
        <v>266</v>
      </c>
      <c r="L9" s="165" t="s">
        <v>262</v>
      </c>
      <c r="M9" s="144" t="s">
        <v>266</v>
      </c>
      <c r="N9" s="165" t="s">
        <v>262</v>
      </c>
      <c r="O9" s="144" t="s">
        <v>266</v>
      </c>
      <c r="P9" s="165" t="s">
        <v>262</v>
      </c>
      <c r="Q9" s="165"/>
    </row>
    <row r="10" s="112" customFormat="1" ht="29.1" customHeight="1" spans="1:17">
      <c r="A10" s="254" t="s">
        <v>177</v>
      </c>
      <c r="B10" s="255">
        <f>C10-3.6</f>
        <v>90.8</v>
      </c>
      <c r="C10" s="255">
        <f>D10-3.6</f>
        <v>94.4</v>
      </c>
      <c r="D10" s="256" t="s">
        <v>178</v>
      </c>
      <c r="E10" s="255">
        <f t="shared" si="2"/>
        <v>102</v>
      </c>
      <c r="F10" s="255">
        <f t="shared" ref="F10:H10" si="3">E10+4</f>
        <v>106</v>
      </c>
      <c r="G10" s="255">
        <f t="shared" si="3"/>
        <v>110</v>
      </c>
      <c r="H10" s="255">
        <f t="shared" si="3"/>
        <v>114</v>
      </c>
      <c r="I10" s="142"/>
      <c r="J10" s="254" t="s">
        <v>177</v>
      </c>
      <c r="K10" s="165" t="s">
        <v>267</v>
      </c>
      <c r="L10" s="166" t="s">
        <v>264</v>
      </c>
      <c r="M10" s="165" t="s">
        <v>267</v>
      </c>
      <c r="N10" s="165" t="s">
        <v>262</v>
      </c>
      <c r="O10" s="165" t="s">
        <v>268</v>
      </c>
      <c r="P10" s="165" t="s">
        <v>262</v>
      </c>
      <c r="Q10" s="144"/>
    </row>
    <row r="11" s="112" customFormat="1" ht="29.1" customHeight="1" spans="1:17">
      <c r="A11" s="254" t="s">
        <v>181</v>
      </c>
      <c r="B11" s="130">
        <f>C11-2.3/2</f>
        <v>27.2</v>
      </c>
      <c r="C11" s="130">
        <f>D11-2.3/2</f>
        <v>28.35</v>
      </c>
      <c r="D11" s="131">
        <v>29.5</v>
      </c>
      <c r="E11" s="130">
        <f t="shared" ref="E11:H11" si="4">D11+2.6/2</f>
        <v>30.8</v>
      </c>
      <c r="F11" s="130">
        <f t="shared" si="4"/>
        <v>32.1</v>
      </c>
      <c r="G11" s="130">
        <f t="shared" si="4"/>
        <v>33.4</v>
      </c>
      <c r="H11" s="130">
        <f t="shared" si="4"/>
        <v>34.7</v>
      </c>
      <c r="I11" s="142"/>
      <c r="J11" s="254" t="s">
        <v>181</v>
      </c>
      <c r="K11" s="144" t="s">
        <v>269</v>
      </c>
      <c r="L11" s="165" t="s">
        <v>262</v>
      </c>
      <c r="M11" s="144" t="s">
        <v>269</v>
      </c>
      <c r="N11" s="165" t="s">
        <v>262</v>
      </c>
      <c r="O11" s="144" t="s">
        <v>269</v>
      </c>
      <c r="P11" s="166" t="s">
        <v>270</v>
      </c>
      <c r="Q11" s="144"/>
    </row>
    <row r="12" s="112" customFormat="1" ht="29.1" customHeight="1" spans="1:17">
      <c r="A12" s="254" t="s">
        <v>185</v>
      </c>
      <c r="B12" s="130">
        <f>C12-0.7</f>
        <v>20.6</v>
      </c>
      <c r="C12" s="130">
        <f>D12-0.7</f>
        <v>21.3</v>
      </c>
      <c r="D12" s="131">
        <v>22</v>
      </c>
      <c r="E12" s="130">
        <f>D12+0.7</f>
        <v>22.7</v>
      </c>
      <c r="F12" s="130">
        <f>E12+0.7</f>
        <v>23.4</v>
      </c>
      <c r="G12" s="130">
        <f>F12+0.9</f>
        <v>24.3</v>
      </c>
      <c r="H12" s="130">
        <f>G12+0.9</f>
        <v>25.2</v>
      </c>
      <c r="I12" s="142"/>
      <c r="J12" s="254" t="s">
        <v>185</v>
      </c>
      <c r="K12" s="144" t="s">
        <v>267</v>
      </c>
      <c r="L12" s="165" t="s">
        <v>262</v>
      </c>
      <c r="M12" s="144" t="s">
        <v>267</v>
      </c>
      <c r="N12" s="166" t="s">
        <v>271</v>
      </c>
      <c r="O12" s="144" t="s">
        <v>267</v>
      </c>
      <c r="P12" s="166" t="s">
        <v>271</v>
      </c>
      <c r="Q12" s="144"/>
    </row>
    <row r="13" s="112" customFormat="1" ht="29.1" customHeight="1" spans="1:17">
      <c r="A13" s="254" t="s">
        <v>189</v>
      </c>
      <c r="B13" s="255">
        <f t="shared" ref="B13:B15" si="5">C13-0.5</f>
        <v>17</v>
      </c>
      <c r="C13" s="255">
        <f t="shared" ref="C13:C15" si="6">D13-0.5</f>
        <v>17.5</v>
      </c>
      <c r="D13" s="126">
        <v>18</v>
      </c>
      <c r="E13" s="255">
        <f>D13+0.5</f>
        <v>18.5</v>
      </c>
      <c r="F13" s="255">
        <f>E13+0.5</f>
        <v>19</v>
      </c>
      <c r="G13" s="255">
        <f>F13+0.7</f>
        <v>19.7</v>
      </c>
      <c r="H13" s="255">
        <f t="shared" ref="H13:H16" si="7">G13+0.7</f>
        <v>20.4</v>
      </c>
      <c r="I13" s="142"/>
      <c r="J13" s="254" t="s">
        <v>189</v>
      </c>
      <c r="K13" s="165" t="s">
        <v>262</v>
      </c>
      <c r="L13" s="166" t="s">
        <v>272</v>
      </c>
      <c r="M13" s="165" t="s">
        <v>262</v>
      </c>
      <c r="N13" s="165" t="s">
        <v>262</v>
      </c>
      <c r="O13" s="165" t="s">
        <v>262</v>
      </c>
      <c r="P13" s="166" t="s">
        <v>272</v>
      </c>
      <c r="Q13" s="144"/>
    </row>
    <row r="14" s="112" customFormat="1" ht="29.1" customHeight="1" spans="1:17">
      <c r="A14" s="254" t="s">
        <v>191</v>
      </c>
      <c r="B14" s="127">
        <f t="shared" si="5"/>
        <v>12</v>
      </c>
      <c r="C14" s="127">
        <f t="shared" si="6"/>
        <v>12.5</v>
      </c>
      <c r="D14" s="257">
        <v>13</v>
      </c>
      <c r="E14" s="127">
        <f>D14+0.5</f>
        <v>13.5</v>
      </c>
      <c r="F14" s="127">
        <f>E14+0.5</f>
        <v>14</v>
      </c>
      <c r="G14" s="127">
        <f>F14+0.7</f>
        <v>14.7</v>
      </c>
      <c r="H14" s="127">
        <f t="shared" si="7"/>
        <v>15.4</v>
      </c>
      <c r="I14" s="142"/>
      <c r="J14" s="254" t="s">
        <v>191</v>
      </c>
      <c r="K14" s="144" t="s">
        <v>273</v>
      </c>
      <c r="L14" s="165" t="s">
        <v>262</v>
      </c>
      <c r="M14" s="144" t="s">
        <v>273</v>
      </c>
      <c r="N14" s="165" t="s">
        <v>262</v>
      </c>
      <c r="O14" s="144" t="s">
        <v>273</v>
      </c>
      <c r="P14" s="165" t="s">
        <v>262</v>
      </c>
      <c r="Q14" s="144"/>
    </row>
    <row r="15" s="112" customFormat="1" ht="29.1" customHeight="1" spans="1:17">
      <c r="A15" s="254" t="s">
        <v>193</v>
      </c>
      <c r="B15" s="255">
        <f t="shared" si="5"/>
        <v>-1</v>
      </c>
      <c r="C15" s="255">
        <f t="shared" si="6"/>
        <v>-0.5</v>
      </c>
      <c r="D15" s="126"/>
      <c r="E15" s="255">
        <f t="shared" ref="E15:H15" si="8">D15+0.6</f>
        <v>0.6</v>
      </c>
      <c r="F15" s="255">
        <f t="shared" si="8"/>
        <v>1.2</v>
      </c>
      <c r="G15" s="255">
        <f t="shared" si="8"/>
        <v>1.8</v>
      </c>
      <c r="H15" s="255">
        <f t="shared" si="8"/>
        <v>2.4</v>
      </c>
      <c r="I15" s="142"/>
      <c r="J15" s="254" t="s">
        <v>193</v>
      </c>
      <c r="K15" s="144" t="s">
        <v>274</v>
      </c>
      <c r="L15" s="166" t="s">
        <v>275</v>
      </c>
      <c r="M15" s="144" t="s">
        <v>274</v>
      </c>
      <c r="N15" s="165" t="s">
        <v>262</v>
      </c>
      <c r="O15" s="144" t="s">
        <v>274</v>
      </c>
      <c r="P15" s="165" t="s">
        <v>262</v>
      </c>
      <c r="Q15" s="144"/>
    </row>
    <row r="16" s="112" customFormat="1" ht="29.1" customHeight="1" spans="1:17">
      <c r="A16" s="254" t="s">
        <v>194</v>
      </c>
      <c r="B16" s="255">
        <f>C16-0.7</f>
        <v>26.7</v>
      </c>
      <c r="C16" s="255">
        <f>D16-0.6</f>
        <v>27.4</v>
      </c>
      <c r="D16" s="126">
        <v>28</v>
      </c>
      <c r="E16" s="255">
        <f>D16+0.6</f>
        <v>28.6</v>
      </c>
      <c r="F16" s="255">
        <f>E16+0.7</f>
        <v>29.3</v>
      </c>
      <c r="G16" s="255">
        <f>F16+0.6</f>
        <v>29.9</v>
      </c>
      <c r="H16" s="255">
        <f t="shared" si="7"/>
        <v>30.6</v>
      </c>
      <c r="I16" s="142"/>
      <c r="J16" s="254" t="s">
        <v>194</v>
      </c>
      <c r="K16" s="144" t="s">
        <v>274</v>
      </c>
      <c r="L16" s="166" t="s">
        <v>275</v>
      </c>
      <c r="M16" s="144" t="s">
        <v>274</v>
      </c>
      <c r="N16" s="165" t="s">
        <v>262</v>
      </c>
      <c r="O16" s="144" t="s">
        <v>274</v>
      </c>
      <c r="P16" s="165" t="s">
        <v>262</v>
      </c>
      <c r="Q16" s="144"/>
    </row>
    <row r="17" s="112" customFormat="1" ht="29.1" customHeight="1" spans="1:17">
      <c r="A17" s="254" t="s">
        <v>195</v>
      </c>
      <c r="B17" s="255">
        <f>C17-0.9</f>
        <v>37.2</v>
      </c>
      <c r="C17" s="255">
        <f>D17-0.9</f>
        <v>38.1</v>
      </c>
      <c r="D17" s="126">
        <v>39</v>
      </c>
      <c r="E17" s="255">
        <f t="shared" ref="E17:H17" si="9">D17+1.1</f>
        <v>40.1</v>
      </c>
      <c r="F17" s="255">
        <f t="shared" si="9"/>
        <v>41.2</v>
      </c>
      <c r="G17" s="255">
        <f t="shared" si="9"/>
        <v>42.3</v>
      </c>
      <c r="H17" s="255">
        <f t="shared" si="9"/>
        <v>43.4</v>
      </c>
      <c r="I17" s="142"/>
      <c r="J17" s="254" t="s">
        <v>195</v>
      </c>
      <c r="K17" s="165" t="s">
        <v>262</v>
      </c>
      <c r="L17" s="267" t="s">
        <v>264</v>
      </c>
      <c r="M17" s="165" t="s">
        <v>262</v>
      </c>
      <c r="N17" s="267" t="s">
        <v>264</v>
      </c>
      <c r="O17" s="165" t="s">
        <v>262</v>
      </c>
      <c r="P17" s="267" t="s">
        <v>264</v>
      </c>
      <c r="Q17" s="144"/>
    </row>
    <row r="18" s="112" customFormat="1" ht="29.1" customHeight="1" spans="1:17">
      <c r="A18" s="254" t="s">
        <v>199</v>
      </c>
      <c r="B18" s="255">
        <f>C18</f>
        <v>13.5</v>
      </c>
      <c r="C18" s="255">
        <f>D18-0.5</f>
        <v>13.5</v>
      </c>
      <c r="D18" s="126">
        <v>14</v>
      </c>
      <c r="E18" s="255">
        <f t="shared" ref="E18:H18" si="10">D18</f>
        <v>14</v>
      </c>
      <c r="F18" s="255">
        <f t="shared" ref="F18:F20" si="11">D18+1.5</f>
        <v>15.5</v>
      </c>
      <c r="G18" s="255">
        <f t="shared" si="10"/>
        <v>15.5</v>
      </c>
      <c r="H18" s="255">
        <f t="shared" si="10"/>
        <v>15.5</v>
      </c>
      <c r="I18" s="142"/>
      <c r="J18" s="254" t="s">
        <v>199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254" t="s">
        <v>200</v>
      </c>
      <c r="B19" s="255">
        <f>C19</f>
        <v>15.5</v>
      </c>
      <c r="C19" s="255">
        <f>D19-0.5</f>
        <v>15.5</v>
      </c>
      <c r="D19" s="126">
        <v>16</v>
      </c>
      <c r="E19" s="255">
        <f t="shared" ref="E19:H19" si="12">D19</f>
        <v>16</v>
      </c>
      <c r="F19" s="255">
        <f t="shared" si="11"/>
        <v>17.5</v>
      </c>
      <c r="G19" s="255">
        <f t="shared" si="12"/>
        <v>17.5</v>
      </c>
      <c r="H19" s="255">
        <f t="shared" si="12"/>
        <v>17.5</v>
      </c>
      <c r="I19" s="142"/>
      <c r="J19" s="254" t="s">
        <v>200</v>
      </c>
      <c r="K19" s="144" t="s">
        <v>274</v>
      </c>
      <c r="L19" s="166" t="s">
        <v>275</v>
      </c>
      <c r="M19" s="144" t="s">
        <v>274</v>
      </c>
      <c r="N19" s="165" t="s">
        <v>262</v>
      </c>
      <c r="O19" s="144" t="s">
        <v>274</v>
      </c>
      <c r="P19" s="165" t="s">
        <v>262</v>
      </c>
      <c r="Q19" s="144"/>
    </row>
    <row r="20" s="112" customFormat="1" ht="29.1" customHeight="1" spans="1:17">
      <c r="A20" s="254" t="s">
        <v>202</v>
      </c>
      <c r="B20" s="255">
        <f>D20-0.5</f>
        <v>13</v>
      </c>
      <c r="C20" s="255">
        <f t="shared" ref="C20:H20" si="13">B20</f>
        <v>13</v>
      </c>
      <c r="D20" s="126">
        <v>13.5</v>
      </c>
      <c r="E20" s="255">
        <f t="shared" si="13"/>
        <v>13.5</v>
      </c>
      <c r="F20" s="255">
        <f t="shared" si="11"/>
        <v>15</v>
      </c>
      <c r="G20" s="255">
        <f t="shared" si="13"/>
        <v>15</v>
      </c>
      <c r="H20" s="255">
        <f t="shared" si="13"/>
        <v>15</v>
      </c>
      <c r="I20" s="142"/>
      <c r="J20" s="254" t="s">
        <v>202</v>
      </c>
      <c r="K20" s="144" t="s">
        <v>267</v>
      </c>
      <c r="L20" s="165" t="s">
        <v>262</v>
      </c>
      <c r="M20" s="144" t="s">
        <v>267</v>
      </c>
      <c r="N20" s="165" t="s">
        <v>262</v>
      </c>
      <c r="O20" s="144" t="s">
        <v>267</v>
      </c>
      <c r="P20" s="165" t="s">
        <v>262</v>
      </c>
      <c r="Q20" s="144"/>
    </row>
    <row r="21" s="112" customFormat="1" ht="29.1" customHeight="1" spans="1:17">
      <c r="A21" s="254" t="s">
        <v>203</v>
      </c>
      <c r="B21" s="255">
        <f>D21</f>
        <v>4</v>
      </c>
      <c r="C21" s="255">
        <f>D21</f>
        <v>4</v>
      </c>
      <c r="D21" s="126">
        <v>4</v>
      </c>
      <c r="E21" s="255">
        <f>D21</f>
        <v>4</v>
      </c>
      <c r="F21" s="255">
        <f>D21</f>
        <v>4</v>
      </c>
      <c r="G21" s="255">
        <f>D21</f>
        <v>4</v>
      </c>
      <c r="H21" s="255">
        <f>D21</f>
        <v>4</v>
      </c>
      <c r="I21" s="276"/>
      <c r="J21" s="254" t="s">
        <v>203</v>
      </c>
      <c r="K21" s="165" t="s">
        <v>262</v>
      </c>
      <c r="L21" s="165" t="s">
        <v>262</v>
      </c>
      <c r="M21" s="165" t="s">
        <v>262</v>
      </c>
      <c r="N21" s="165" t="s">
        <v>262</v>
      </c>
      <c r="O21" s="165" t="s">
        <v>262</v>
      </c>
      <c r="P21" s="165" t="s">
        <v>262</v>
      </c>
      <c r="Q21" s="144"/>
    </row>
    <row r="22" s="112" customFormat="1" ht="29.1" customHeight="1" spans="1:17">
      <c r="A22" s="254" t="s">
        <v>204</v>
      </c>
      <c r="B22" s="255">
        <f>D22</f>
        <v>4</v>
      </c>
      <c r="C22" s="255">
        <f>D22</f>
        <v>4</v>
      </c>
      <c r="D22" s="126">
        <v>4</v>
      </c>
      <c r="E22" s="255">
        <f>D22</f>
        <v>4</v>
      </c>
      <c r="F22" s="255">
        <f>D22</f>
        <v>4</v>
      </c>
      <c r="G22" s="255">
        <f>D22</f>
        <v>4</v>
      </c>
      <c r="H22" s="255">
        <f>D22</f>
        <v>4</v>
      </c>
      <c r="I22" s="276"/>
      <c r="J22" s="254" t="s">
        <v>204</v>
      </c>
      <c r="K22" s="165" t="s">
        <v>262</v>
      </c>
      <c r="L22" s="165" t="s">
        <v>262</v>
      </c>
      <c r="M22" s="165" t="s">
        <v>262</v>
      </c>
      <c r="N22" s="165" t="s">
        <v>262</v>
      </c>
      <c r="O22" s="165" t="s">
        <v>262</v>
      </c>
      <c r="P22" s="165" t="s">
        <v>262</v>
      </c>
      <c r="Q22" s="144"/>
    </row>
    <row r="23" s="112" customFormat="1" ht="29.1" customHeight="1" spans="1:17">
      <c r="A23" s="258"/>
      <c r="B23" s="259"/>
      <c r="C23" s="259"/>
      <c r="D23" s="272"/>
      <c r="E23" s="259"/>
      <c r="F23" s="259"/>
      <c r="G23" s="259"/>
      <c r="H23" s="261"/>
      <c r="I23" s="276"/>
      <c r="J23" s="252"/>
      <c r="K23" s="165"/>
      <c r="L23" s="165"/>
      <c r="M23" s="165"/>
      <c r="N23" s="165"/>
      <c r="O23" s="165"/>
      <c r="P23" s="165"/>
      <c r="Q23" s="144"/>
    </row>
    <row r="24" s="112" customFormat="1" ht="29.1" customHeight="1" spans="1:17">
      <c r="A24" s="273"/>
      <c r="B24" s="274"/>
      <c r="C24" s="274"/>
      <c r="D24" s="275"/>
      <c r="E24" s="274"/>
      <c r="F24" s="274"/>
      <c r="G24" s="274"/>
      <c r="H24" s="274"/>
      <c r="I24" s="276"/>
      <c r="J24" s="262"/>
      <c r="K24" s="165"/>
      <c r="L24" s="165"/>
      <c r="M24" s="144"/>
      <c r="N24" s="165"/>
      <c r="O24" s="144"/>
      <c r="P24" s="165"/>
      <c r="Q24" s="147"/>
    </row>
    <row r="25" s="112" customFormat="1" ht="15" spans="1:17">
      <c r="A25" s="273"/>
      <c r="B25" s="274"/>
      <c r="C25" s="274"/>
      <c r="D25" s="275"/>
      <c r="E25" s="274"/>
      <c r="F25" s="274"/>
      <c r="G25" s="274"/>
      <c r="H25" s="274"/>
      <c r="I25" s="277"/>
      <c r="J25" s="278"/>
      <c r="K25" s="279"/>
      <c r="L25" s="279"/>
      <c r="M25" s="279"/>
      <c r="N25" s="279"/>
      <c r="O25" s="279"/>
      <c r="P25" s="279"/>
      <c r="Q25" s="279"/>
    </row>
    <row r="26" s="112" customFormat="1" ht="14.25" spans="1:17">
      <c r="A26" s="112" t="s">
        <v>206</v>
      </c>
      <c r="B26" s="151"/>
      <c r="C26" s="151"/>
      <c r="D26" s="151"/>
      <c r="E26" s="151"/>
      <c r="F26" s="151"/>
      <c r="G26" s="151"/>
      <c r="H26" s="151"/>
      <c r="I26" s="151"/>
      <c r="J26" s="150" t="s">
        <v>276</v>
      </c>
      <c r="K26" s="169"/>
      <c r="L26" s="169" t="s">
        <v>208</v>
      </c>
      <c r="M26" s="169"/>
      <c r="N26" s="169" t="s">
        <v>209</v>
      </c>
      <c r="O26" s="169"/>
      <c r="P26" s="169"/>
      <c r="Q26" s="113"/>
    </row>
    <row r="27" s="112" customFormat="1" customHeight="1" spans="1:17">
      <c r="A27" s="151"/>
      <c r="K27" s="113"/>
      <c r="L27" s="113"/>
      <c r="M27" s="113"/>
      <c r="N27" s="113"/>
      <c r="O27" s="113"/>
      <c r="P27" s="113"/>
      <c r="Q27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A23" sqref="A23:K23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277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278</v>
      </c>
      <c r="K2" s="233"/>
    </row>
    <row r="3" s="172" customFormat="1" ht="27" customHeight="1" spans="1:11">
      <c r="A3" s="182" t="s">
        <v>78</v>
      </c>
      <c r="B3" s="183">
        <v>800</v>
      </c>
      <c r="C3" s="183"/>
      <c r="D3" s="184" t="s">
        <v>279</v>
      </c>
      <c r="E3" s="185" t="s">
        <v>65</v>
      </c>
      <c r="F3" s="186"/>
      <c r="G3" s="186"/>
      <c r="H3" s="187" t="s">
        <v>280</v>
      </c>
      <c r="I3" s="187"/>
      <c r="J3" s="187"/>
      <c r="K3" s="234"/>
    </row>
    <row r="4" s="172" customFormat="1" spans="1:11">
      <c r="A4" s="188" t="s">
        <v>74</v>
      </c>
      <c r="B4" s="189">
        <v>2</v>
      </c>
      <c r="C4" s="189">
        <v>6</v>
      </c>
      <c r="D4" s="190" t="s">
        <v>281</v>
      </c>
      <c r="E4" s="191"/>
      <c r="F4" s="191"/>
      <c r="G4" s="191"/>
      <c r="H4" s="190" t="s">
        <v>282</v>
      </c>
      <c r="I4" s="190"/>
      <c r="J4" s="204" t="s">
        <v>67</v>
      </c>
      <c r="K4" s="235" t="s">
        <v>68</v>
      </c>
    </row>
    <row r="5" s="172" customFormat="1" spans="1:11">
      <c r="A5" s="188" t="s">
        <v>283</v>
      </c>
      <c r="B5" s="183">
        <v>1</v>
      </c>
      <c r="C5" s="183"/>
      <c r="D5" s="184" t="s">
        <v>284</v>
      </c>
      <c r="E5" s="184" t="s">
        <v>285</v>
      </c>
      <c r="F5" s="184" t="s">
        <v>286</v>
      </c>
      <c r="G5" s="184" t="s">
        <v>287</v>
      </c>
      <c r="H5" s="190" t="s">
        <v>288</v>
      </c>
      <c r="I5" s="190"/>
      <c r="J5" s="204" t="s">
        <v>67</v>
      </c>
      <c r="K5" s="235" t="s">
        <v>68</v>
      </c>
    </row>
    <row r="6" s="172" customFormat="1" ht="15" spans="1:11">
      <c r="A6" s="192" t="s">
        <v>289</v>
      </c>
      <c r="B6" s="193">
        <v>80</v>
      </c>
      <c r="C6" s="193"/>
      <c r="D6" s="194" t="s">
        <v>290</v>
      </c>
      <c r="E6" s="195"/>
      <c r="F6" s="196">
        <v>816</v>
      </c>
      <c r="G6" s="194"/>
      <c r="H6" s="197" t="s">
        <v>291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292</v>
      </c>
      <c r="B8" s="180" t="s">
        <v>293</v>
      </c>
      <c r="C8" s="180" t="s">
        <v>294</v>
      </c>
      <c r="D8" s="180" t="s">
        <v>295</v>
      </c>
      <c r="E8" s="180" t="s">
        <v>296</v>
      </c>
      <c r="F8" s="180" t="s">
        <v>297</v>
      </c>
      <c r="G8" s="202" t="s">
        <v>298</v>
      </c>
      <c r="H8" s="203"/>
      <c r="I8" s="203"/>
      <c r="J8" s="203"/>
      <c r="K8" s="237"/>
    </row>
    <row r="9" s="172" customFormat="1" spans="1:11">
      <c r="A9" s="188" t="s">
        <v>299</v>
      </c>
      <c r="B9" s="190"/>
      <c r="C9" s="204" t="s">
        <v>67</v>
      </c>
      <c r="D9" s="204" t="s">
        <v>68</v>
      </c>
      <c r="E9" s="184" t="s">
        <v>300</v>
      </c>
      <c r="F9" s="205" t="s">
        <v>301</v>
      </c>
      <c r="G9" s="206"/>
      <c r="H9" s="207"/>
      <c r="I9" s="207"/>
      <c r="J9" s="207"/>
      <c r="K9" s="238"/>
    </row>
    <row r="10" s="172" customFormat="1" spans="1:11">
      <c r="A10" s="188" t="s">
        <v>302</v>
      </c>
      <c r="B10" s="190"/>
      <c r="C10" s="204" t="s">
        <v>67</v>
      </c>
      <c r="D10" s="204" t="s">
        <v>68</v>
      </c>
      <c r="E10" s="184" t="s">
        <v>303</v>
      </c>
      <c r="F10" s="205" t="s">
        <v>304</v>
      </c>
      <c r="G10" s="206" t="s">
        <v>305</v>
      </c>
      <c r="H10" s="207"/>
      <c r="I10" s="207"/>
      <c r="J10" s="207"/>
      <c r="K10" s="238"/>
    </row>
    <row r="11" s="172" customFormat="1" spans="1:11">
      <c r="A11" s="208" t="s">
        <v>211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306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307</v>
      </c>
      <c r="J13" s="204" t="s">
        <v>89</v>
      </c>
      <c r="K13" s="235" t="s">
        <v>90</v>
      </c>
    </row>
    <row r="14" s="172" customFormat="1" ht="15" spans="1:11">
      <c r="A14" s="192" t="s">
        <v>308</v>
      </c>
      <c r="B14" s="196" t="s">
        <v>89</v>
      </c>
      <c r="C14" s="196" t="s">
        <v>90</v>
      </c>
      <c r="D14" s="195"/>
      <c r="E14" s="194" t="s">
        <v>309</v>
      </c>
      <c r="F14" s="196" t="s">
        <v>89</v>
      </c>
      <c r="G14" s="196" t="s">
        <v>90</v>
      </c>
      <c r="H14" s="196"/>
      <c r="I14" s="194" t="s">
        <v>310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311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312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313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314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/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 t="s">
        <v>316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43"/>
    </row>
    <row r="26" s="172" customFormat="1" spans="1:11">
      <c r="A26" s="188" t="s">
        <v>130</v>
      </c>
      <c r="B26" s="190"/>
      <c r="C26" s="204" t="s">
        <v>67</v>
      </c>
      <c r="D26" s="204" t="s">
        <v>68</v>
      </c>
      <c r="E26" s="187"/>
      <c r="F26" s="187"/>
      <c r="G26" s="187"/>
      <c r="H26" s="187"/>
      <c r="I26" s="187"/>
      <c r="J26" s="187"/>
      <c r="K26" s="234"/>
    </row>
    <row r="27" s="172" customFormat="1" ht="15" spans="1:11">
      <c r="A27" s="217" t="s">
        <v>317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4"/>
    </row>
    <row r="28" s="172" customFormat="1" ht="15" spans="1:1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="172" customFormat="1" spans="1:11">
      <c r="A29" s="220" t="s">
        <v>318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7"/>
    </row>
    <row r="30" s="172" customFormat="1" spans="1:1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71"/>
    </row>
    <row r="31" s="172" customFormat="1" ht="17.25" customHeight="1" spans="1:11">
      <c r="A31" s="221" t="s">
        <v>319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 t="s">
        <v>320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321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322</v>
      </c>
      <c r="B40" s="190"/>
      <c r="C40" s="190"/>
      <c r="D40" s="187" t="s">
        <v>323</v>
      </c>
      <c r="E40" s="187"/>
      <c r="F40" s="228" t="s">
        <v>324</v>
      </c>
      <c r="G40" s="229"/>
      <c r="H40" s="190" t="s">
        <v>325</v>
      </c>
      <c r="I40" s="190"/>
      <c r="J40" s="190" t="s">
        <v>326</v>
      </c>
      <c r="K40" s="241"/>
    </row>
    <row r="41" s="172" customFormat="1" ht="18.75" customHeight="1" spans="1:13">
      <c r="A41" s="188" t="s">
        <v>205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142</v>
      </c>
      <c r="B44" s="230" t="s">
        <v>327</v>
      </c>
      <c r="C44" s="230"/>
      <c r="D44" s="194" t="s">
        <v>328</v>
      </c>
      <c r="E44" s="195" t="s">
        <v>145</v>
      </c>
      <c r="F44" s="194" t="s">
        <v>146</v>
      </c>
      <c r="G44" s="270">
        <v>6.3</v>
      </c>
      <c r="H44" s="232" t="s">
        <v>148</v>
      </c>
      <c r="I44" s="232"/>
      <c r="J44" s="230" t="s">
        <v>149</v>
      </c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7" workbookViewId="0">
      <selection activeCell="K26" sqref="K2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153"/>
      <c r="J2" s="154" t="s">
        <v>57</v>
      </c>
      <c r="K2" s="155" t="s">
        <v>253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115</v>
      </c>
      <c r="C4" s="252" t="s">
        <v>116</v>
      </c>
      <c r="D4" s="253" t="s">
        <v>117</v>
      </c>
      <c r="E4" s="252" t="s">
        <v>118</v>
      </c>
      <c r="F4" s="252" t="s">
        <v>119</v>
      </c>
      <c r="G4" s="252" t="s">
        <v>120</v>
      </c>
      <c r="H4" s="252" t="s">
        <v>121</v>
      </c>
      <c r="I4" s="142"/>
      <c r="J4" s="160"/>
      <c r="K4" s="161" t="s">
        <v>116</v>
      </c>
      <c r="L4" s="161" t="s">
        <v>117</v>
      </c>
      <c r="M4" s="265" t="s">
        <v>118</v>
      </c>
      <c r="N4" s="161" t="s">
        <v>119</v>
      </c>
      <c r="O4" s="161" t="s">
        <v>120</v>
      </c>
      <c r="P4" s="161" t="s">
        <v>121</v>
      </c>
      <c r="Q4" s="147" t="s">
        <v>254</v>
      </c>
    </row>
    <row r="5" s="112" customFormat="1" ht="29.1" customHeight="1" spans="1:17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2"/>
      <c r="J5" s="160"/>
      <c r="K5" s="266" t="s">
        <v>255</v>
      </c>
      <c r="L5" s="266" t="s">
        <v>256</v>
      </c>
      <c r="M5" s="266" t="s">
        <v>257</v>
      </c>
      <c r="N5" s="266" t="s">
        <v>258</v>
      </c>
      <c r="O5" s="266" t="s">
        <v>259</v>
      </c>
      <c r="P5" s="266" t="s">
        <v>260</v>
      </c>
      <c r="Q5" s="266" t="s">
        <v>261</v>
      </c>
    </row>
    <row r="6" s="112" customFormat="1" ht="29.1" customHeight="1" spans="1:17">
      <c r="A6" s="254" t="s">
        <v>164</v>
      </c>
      <c r="B6" s="255">
        <f>C6-2.1</f>
        <v>91.3</v>
      </c>
      <c r="C6" s="255">
        <f>D6-2.1</f>
        <v>93.4</v>
      </c>
      <c r="D6" s="126">
        <v>95.5</v>
      </c>
      <c r="E6" s="255">
        <f t="shared" ref="E6:H6" si="0">D6+2.1</f>
        <v>97.6</v>
      </c>
      <c r="F6" s="255">
        <f t="shared" si="0"/>
        <v>99.7</v>
      </c>
      <c r="G6" s="255">
        <f t="shared" si="0"/>
        <v>101.8</v>
      </c>
      <c r="H6" s="255">
        <f t="shared" si="0"/>
        <v>103.9</v>
      </c>
      <c r="I6" s="142"/>
      <c r="J6" s="254" t="s">
        <v>164</v>
      </c>
      <c r="K6" s="165" t="s">
        <v>262</v>
      </c>
      <c r="L6" s="165" t="s">
        <v>262</v>
      </c>
      <c r="M6" s="165" t="s">
        <v>263</v>
      </c>
      <c r="N6" s="165" t="s">
        <v>262</v>
      </c>
      <c r="O6" s="165" t="s">
        <v>263</v>
      </c>
      <c r="P6" s="165" t="s">
        <v>262</v>
      </c>
      <c r="Q6" s="165"/>
    </row>
    <row r="7" s="112" customFormat="1" ht="29.1" customHeight="1" spans="1:17">
      <c r="A7" s="254" t="s">
        <v>167</v>
      </c>
      <c r="B7" s="255">
        <f>C7-1.5</f>
        <v>65</v>
      </c>
      <c r="C7" s="255">
        <f>D7-1.5</f>
        <v>66.5</v>
      </c>
      <c r="D7" s="126">
        <v>68</v>
      </c>
      <c r="E7" s="255">
        <f t="shared" ref="E7:H7" si="1">D7+1.5</f>
        <v>69.5</v>
      </c>
      <c r="F7" s="255">
        <f t="shared" si="1"/>
        <v>71</v>
      </c>
      <c r="G7" s="255">
        <f t="shared" si="1"/>
        <v>72.5</v>
      </c>
      <c r="H7" s="255">
        <f t="shared" si="1"/>
        <v>74</v>
      </c>
      <c r="I7" s="142"/>
      <c r="J7" s="254" t="s">
        <v>167</v>
      </c>
      <c r="K7" s="165" t="s">
        <v>262</v>
      </c>
      <c r="L7" s="267" t="s">
        <v>264</v>
      </c>
      <c r="M7" s="165" t="s">
        <v>262</v>
      </c>
      <c r="N7" s="267" t="s">
        <v>264</v>
      </c>
      <c r="O7" s="165" t="s">
        <v>262</v>
      </c>
      <c r="P7" s="267" t="s">
        <v>264</v>
      </c>
      <c r="Q7" s="165"/>
    </row>
    <row r="8" s="112" customFormat="1" ht="29.1" customHeight="1" spans="1:17">
      <c r="A8" s="254" t="s">
        <v>170</v>
      </c>
      <c r="B8" s="255">
        <f>C8-4</f>
        <v>66</v>
      </c>
      <c r="C8" s="255">
        <f>D8-4</f>
        <v>70</v>
      </c>
      <c r="D8" s="256" t="s">
        <v>171</v>
      </c>
      <c r="E8" s="255">
        <f t="shared" ref="E8:E10" si="2">D8+4</f>
        <v>78</v>
      </c>
      <c r="F8" s="255">
        <f>E8+5</f>
        <v>83</v>
      </c>
      <c r="G8" s="255">
        <f>F8+6</f>
        <v>89</v>
      </c>
      <c r="H8" s="255">
        <f>G8+6</f>
        <v>95</v>
      </c>
      <c r="I8" s="142"/>
      <c r="J8" s="254" t="s">
        <v>170</v>
      </c>
      <c r="K8" s="165" t="s">
        <v>262</v>
      </c>
      <c r="L8" s="165" t="s">
        <v>262</v>
      </c>
      <c r="M8" s="165" t="s">
        <v>262</v>
      </c>
      <c r="N8" s="165" t="s">
        <v>263</v>
      </c>
      <c r="O8" s="165" t="s">
        <v>263</v>
      </c>
      <c r="P8" s="165" t="s">
        <v>263</v>
      </c>
      <c r="Q8" s="144"/>
    </row>
    <row r="9" s="112" customFormat="1" ht="29.1" customHeight="1" spans="1:17">
      <c r="A9" s="254" t="s">
        <v>173</v>
      </c>
      <c r="B9" s="255">
        <f>C9-4</f>
        <v>76</v>
      </c>
      <c r="C9" s="255">
        <f>D9-4</f>
        <v>80</v>
      </c>
      <c r="D9" s="256" t="s">
        <v>174</v>
      </c>
      <c r="E9" s="255">
        <f t="shared" si="2"/>
        <v>88</v>
      </c>
      <c r="F9" s="255">
        <f>E9+5</f>
        <v>93</v>
      </c>
      <c r="G9" s="255">
        <f>F9+6</f>
        <v>99</v>
      </c>
      <c r="H9" s="255">
        <f>G9+6</f>
        <v>105</v>
      </c>
      <c r="I9" s="142"/>
      <c r="J9" s="254" t="s">
        <v>173</v>
      </c>
      <c r="K9" s="144" t="s">
        <v>266</v>
      </c>
      <c r="L9" s="165" t="s">
        <v>262</v>
      </c>
      <c r="M9" s="144" t="s">
        <v>266</v>
      </c>
      <c r="N9" s="165" t="s">
        <v>262</v>
      </c>
      <c r="O9" s="144" t="s">
        <v>266</v>
      </c>
      <c r="P9" s="165" t="s">
        <v>262</v>
      </c>
      <c r="Q9" s="165"/>
    </row>
    <row r="10" s="112" customFormat="1" ht="29.1" customHeight="1" spans="1:17">
      <c r="A10" s="254" t="s">
        <v>177</v>
      </c>
      <c r="B10" s="255">
        <f>C10-3.6</f>
        <v>90.8</v>
      </c>
      <c r="C10" s="255">
        <f>D10-3.6</f>
        <v>94.4</v>
      </c>
      <c r="D10" s="256" t="s">
        <v>178</v>
      </c>
      <c r="E10" s="255">
        <f t="shared" si="2"/>
        <v>102</v>
      </c>
      <c r="F10" s="255">
        <f t="shared" ref="F10:H10" si="3">E10+4</f>
        <v>106</v>
      </c>
      <c r="G10" s="255">
        <f t="shared" si="3"/>
        <v>110</v>
      </c>
      <c r="H10" s="255">
        <f t="shared" si="3"/>
        <v>114</v>
      </c>
      <c r="I10" s="142"/>
      <c r="J10" s="254" t="s">
        <v>177</v>
      </c>
      <c r="K10" s="165" t="s">
        <v>329</v>
      </c>
      <c r="L10" s="166" t="s">
        <v>264</v>
      </c>
      <c r="M10" s="165" t="s">
        <v>329</v>
      </c>
      <c r="N10" s="165" t="s">
        <v>262</v>
      </c>
      <c r="O10" s="165" t="s">
        <v>268</v>
      </c>
      <c r="P10" s="165" t="s">
        <v>262</v>
      </c>
      <c r="Q10" s="144"/>
    </row>
    <row r="11" s="112" customFormat="1" ht="29.1" customHeight="1" spans="1:17">
      <c r="A11" s="254" t="s">
        <v>181</v>
      </c>
      <c r="B11" s="130">
        <f>C11-2.3/2</f>
        <v>27.2</v>
      </c>
      <c r="C11" s="130">
        <f>D11-2.3/2</f>
        <v>28.35</v>
      </c>
      <c r="D11" s="131">
        <v>29.5</v>
      </c>
      <c r="E11" s="130">
        <f t="shared" ref="E11:H11" si="4">D11+2.6/2</f>
        <v>30.8</v>
      </c>
      <c r="F11" s="130">
        <f t="shared" si="4"/>
        <v>32.1</v>
      </c>
      <c r="G11" s="130">
        <f t="shared" si="4"/>
        <v>33.4</v>
      </c>
      <c r="H11" s="130">
        <f t="shared" si="4"/>
        <v>34.7</v>
      </c>
      <c r="I11" s="142"/>
      <c r="J11" s="254" t="s">
        <v>181</v>
      </c>
      <c r="K11" s="144" t="s">
        <v>269</v>
      </c>
      <c r="L11" s="165" t="s">
        <v>262</v>
      </c>
      <c r="M11" s="144" t="s">
        <v>269</v>
      </c>
      <c r="N11" s="165" t="s">
        <v>262</v>
      </c>
      <c r="O11" s="144" t="s">
        <v>269</v>
      </c>
      <c r="P11" s="166" t="s">
        <v>270</v>
      </c>
      <c r="Q11" s="144"/>
    </row>
    <row r="12" s="112" customFormat="1" ht="29.1" customHeight="1" spans="1:17">
      <c r="A12" s="254" t="s">
        <v>185</v>
      </c>
      <c r="B12" s="130">
        <f>C12-0.7</f>
        <v>20.6</v>
      </c>
      <c r="C12" s="130">
        <f>D12-0.7</f>
        <v>21.3</v>
      </c>
      <c r="D12" s="131">
        <v>22</v>
      </c>
      <c r="E12" s="130">
        <f>D12+0.7</f>
        <v>22.7</v>
      </c>
      <c r="F12" s="130">
        <f>E12+0.7</f>
        <v>23.4</v>
      </c>
      <c r="G12" s="130">
        <f>F12+0.9</f>
        <v>24.3</v>
      </c>
      <c r="H12" s="130">
        <f>G12+0.9</f>
        <v>25.2</v>
      </c>
      <c r="I12" s="142"/>
      <c r="J12" s="254" t="s">
        <v>185</v>
      </c>
      <c r="K12" s="144" t="s">
        <v>267</v>
      </c>
      <c r="L12" s="165" t="s">
        <v>262</v>
      </c>
      <c r="M12" s="144" t="s">
        <v>267</v>
      </c>
      <c r="N12" s="166" t="s">
        <v>271</v>
      </c>
      <c r="O12" s="144" t="s">
        <v>267</v>
      </c>
      <c r="P12" s="166" t="s">
        <v>271</v>
      </c>
      <c r="Q12" s="144"/>
    </row>
    <row r="13" s="112" customFormat="1" ht="29.1" customHeight="1" spans="1:17">
      <c r="A13" s="254" t="s">
        <v>189</v>
      </c>
      <c r="B13" s="255">
        <f t="shared" ref="B13:B15" si="5">C13-0.5</f>
        <v>17</v>
      </c>
      <c r="C13" s="255">
        <f t="shared" ref="C13:C15" si="6">D13-0.5</f>
        <v>17.5</v>
      </c>
      <c r="D13" s="126">
        <v>18</v>
      </c>
      <c r="E13" s="255">
        <f>D13+0.5</f>
        <v>18.5</v>
      </c>
      <c r="F13" s="255">
        <f>E13+0.5</f>
        <v>19</v>
      </c>
      <c r="G13" s="255">
        <f>F13+0.7</f>
        <v>19.7</v>
      </c>
      <c r="H13" s="255">
        <f t="shared" ref="H13:H16" si="7">G13+0.7</f>
        <v>20.4</v>
      </c>
      <c r="I13" s="142"/>
      <c r="J13" s="254" t="s">
        <v>189</v>
      </c>
      <c r="K13" s="165" t="s">
        <v>262</v>
      </c>
      <c r="L13" s="166" t="s">
        <v>272</v>
      </c>
      <c r="M13" s="165" t="s">
        <v>262</v>
      </c>
      <c r="N13" s="165" t="s">
        <v>262</v>
      </c>
      <c r="O13" s="165" t="s">
        <v>262</v>
      </c>
      <c r="P13" s="166" t="s">
        <v>272</v>
      </c>
      <c r="Q13" s="144"/>
    </row>
    <row r="14" s="112" customFormat="1" ht="29.1" customHeight="1" spans="1:17">
      <c r="A14" s="254" t="s">
        <v>191</v>
      </c>
      <c r="B14" s="127">
        <f t="shared" si="5"/>
        <v>12</v>
      </c>
      <c r="C14" s="127">
        <f t="shared" si="6"/>
        <v>12.5</v>
      </c>
      <c r="D14" s="257">
        <v>13</v>
      </c>
      <c r="E14" s="127">
        <f>D14+0.5</f>
        <v>13.5</v>
      </c>
      <c r="F14" s="127">
        <f>E14+0.5</f>
        <v>14</v>
      </c>
      <c r="G14" s="127">
        <f>F14+0.7</f>
        <v>14.7</v>
      </c>
      <c r="H14" s="127">
        <f t="shared" si="7"/>
        <v>15.4</v>
      </c>
      <c r="I14" s="142"/>
      <c r="J14" s="254" t="s">
        <v>191</v>
      </c>
      <c r="K14" s="144" t="s">
        <v>273</v>
      </c>
      <c r="L14" s="165" t="s">
        <v>262</v>
      </c>
      <c r="M14" s="144" t="s">
        <v>273</v>
      </c>
      <c r="N14" s="165" t="s">
        <v>262</v>
      </c>
      <c r="O14" s="144" t="s">
        <v>273</v>
      </c>
      <c r="P14" s="165" t="s">
        <v>262</v>
      </c>
      <c r="Q14" s="144"/>
    </row>
    <row r="15" s="112" customFormat="1" ht="29.1" customHeight="1" spans="1:17">
      <c r="A15" s="254" t="s">
        <v>193</v>
      </c>
      <c r="B15" s="255">
        <f t="shared" si="5"/>
        <v>-1</v>
      </c>
      <c r="C15" s="255">
        <f t="shared" si="6"/>
        <v>-0.5</v>
      </c>
      <c r="D15" s="126"/>
      <c r="E15" s="255">
        <f t="shared" ref="E15:H15" si="8">D15+0.6</f>
        <v>0.6</v>
      </c>
      <c r="F15" s="255">
        <f t="shared" si="8"/>
        <v>1.2</v>
      </c>
      <c r="G15" s="255">
        <f t="shared" si="8"/>
        <v>1.8</v>
      </c>
      <c r="H15" s="255">
        <f t="shared" si="8"/>
        <v>2.4</v>
      </c>
      <c r="I15" s="142"/>
      <c r="J15" s="254" t="s">
        <v>193</v>
      </c>
      <c r="K15" s="144" t="s">
        <v>274</v>
      </c>
      <c r="L15" s="166" t="s">
        <v>275</v>
      </c>
      <c r="M15" s="144" t="s">
        <v>274</v>
      </c>
      <c r="N15" s="165" t="s">
        <v>262</v>
      </c>
      <c r="O15" s="144" t="s">
        <v>274</v>
      </c>
      <c r="P15" s="165" t="s">
        <v>262</v>
      </c>
      <c r="Q15" s="144"/>
    </row>
    <row r="16" s="112" customFormat="1" ht="29.1" customHeight="1" spans="1:17">
      <c r="A16" s="254" t="s">
        <v>194</v>
      </c>
      <c r="B16" s="255">
        <f>C16-0.7</f>
        <v>26.7</v>
      </c>
      <c r="C16" s="255">
        <f>D16-0.6</f>
        <v>27.4</v>
      </c>
      <c r="D16" s="126">
        <v>28</v>
      </c>
      <c r="E16" s="255">
        <f>D16+0.6</f>
        <v>28.6</v>
      </c>
      <c r="F16" s="255">
        <f>E16+0.7</f>
        <v>29.3</v>
      </c>
      <c r="G16" s="255">
        <f>F16+0.6</f>
        <v>29.9</v>
      </c>
      <c r="H16" s="255">
        <f t="shared" si="7"/>
        <v>30.6</v>
      </c>
      <c r="I16" s="142"/>
      <c r="J16" s="254" t="s">
        <v>194</v>
      </c>
      <c r="K16" s="144" t="s">
        <v>274</v>
      </c>
      <c r="L16" s="166" t="s">
        <v>275</v>
      </c>
      <c r="M16" s="144" t="s">
        <v>274</v>
      </c>
      <c r="N16" s="165" t="s">
        <v>262</v>
      </c>
      <c r="O16" s="144" t="s">
        <v>274</v>
      </c>
      <c r="P16" s="165" t="s">
        <v>262</v>
      </c>
      <c r="Q16" s="144"/>
    </row>
    <row r="17" s="112" customFormat="1" ht="29.1" customHeight="1" spans="1:17">
      <c r="A17" s="254" t="s">
        <v>195</v>
      </c>
      <c r="B17" s="255">
        <f>C17-0.9</f>
        <v>37.2</v>
      </c>
      <c r="C17" s="255">
        <f>D17-0.9</f>
        <v>38.1</v>
      </c>
      <c r="D17" s="126">
        <v>39</v>
      </c>
      <c r="E17" s="255">
        <f t="shared" ref="E17:H17" si="9">D17+1.1</f>
        <v>40.1</v>
      </c>
      <c r="F17" s="255">
        <f t="shared" si="9"/>
        <v>41.2</v>
      </c>
      <c r="G17" s="255">
        <f t="shared" si="9"/>
        <v>42.3</v>
      </c>
      <c r="H17" s="255">
        <f t="shared" si="9"/>
        <v>43.4</v>
      </c>
      <c r="I17" s="142"/>
      <c r="J17" s="254" t="s">
        <v>195</v>
      </c>
      <c r="K17" s="165" t="s">
        <v>262</v>
      </c>
      <c r="L17" s="267" t="s">
        <v>264</v>
      </c>
      <c r="M17" s="165" t="s">
        <v>262</v>
      </c>
      <c r="N17" s="267" t="s">
        <v>264</v>
      </c>
      <c r="O17" s="165" t="s">
        <v>262</v>
      </c>
      <c r="P17" s="267" t="s">
        <v>264</v>
      </c>
      <c r="Q17" s="144"/>
    </row>
    <row r="18" s="112" customFormat="1" ht="29.1" customHeight="1" spans="1:17">
      <c r="A18" s="254" t="s">
        <v>199</v>
      </c>
      <c r="B18" s="255">
        <f>C18</f>
        <v>13.5</v>
      </c>
      <c r="C18" s="255">
        <f>D18-0.5</f>
        <v>13.5</v>
      </c>
      <c r="D18" s="126">
        <v>14</v>
      </c>
      <c r="E18" s="255">
        <f t="shared" ref="E18:H18" si="10">D18</f>
        <v>14</v>
      </c>
      <c r="F18" s="255">
        <f t="shared" ref="F18:F20" si="11">D18+1.5</f>
        <v>15.5</v>
      </c>
      <c r="G18" s="255">
        <f t="shared" si="10"/>
        <v>15.5</v>
      </c>
      <c r="H18" s="255">
        <f t="shared" si="10"/>
        <v>15.5</v>
      </c>
      <c r="I18" s="142"/>
      <c r="J18" s="254" t="s">
        <v>199</v>
      </c>
      <c r="K18" s="165" t="s">
        <v>262</v>
      </c>
      <c r="L18" s="165" t="s">
        <v>262</v>
      </c>
      <c r="M18" s="165" t="s">
        <v>262</v>
      </c>
      <c r="N18" s="165" t="s">
        <v>262</v>
      </c>
      <c r="O18" s="165" t="s">
        <v>262</v>
      </c>
      <c r="P18" s="165" t="s">
        <v>262</v>
      </c>
      <c r="Q18" s="144"/>
    </row>
    <row r="19" s="112" customFormat="1" ht="29.1" customHeight="1" spans="1:17">
      <c r="A19" s="254" t="s">
        <v>200</v>
      </c>
      <c r="B19" s="255">
        <f>C19</f>
        <v>15.5</v>
      </c>
      <c r="C19" s="255">
        <f>D19-0.5</f>
        <v>15.5</v>
      </c>
      <c r="D19" s="126">
        <v>16</v>
      </c>
      <c r="E19" s="255">
        <f t="shared" ref="E19:H19" si="12">D19</f>
        <v>16</v>
      </c>
      <c r="F19" s="255">
        <f t="shared" si="11"/>
        <v>17.5</v>
      </c>
      <c r="G19" s="255">
        <f t="shared" si="12"/>
        <v>17.5</v>
      </c>
      <c r="H19" s="255">
        <f t="shared" si="12"/>
        <v>17.5</v>
      </c>
      <c r="I19" s="142"/>
      <c r="J19" s="254" t="s">
        <v>200</v>
      </c>
      <c r="K19" s="144" t="s">
        <v>274</v>
      </c>
      <c r="L19" s="166" t="s">
        <v>275</v>
      </c>
      <c r="M19" s="144" t="s">
        <v>274</v>
      </c>
      <c r="N19" s="165" t="s">
        <v>262</v>
      </c>
      <c r="O19" s="144" t="s">
        <v>274</v>
      </c>
      <c r="P19" s="165" t="s">
        <v>262</v>
      </c>
      <c r="Q19" s="144"/>
    </row>
    <row r="20" s="112" customFormat="1" ht="29.1" customHeight="1" spans="1:17">
      <c r="A20" s="254" t="s">
        <v>202</v>
      </c>
      <c r="B20" s="255">
        <f>D20-0.5</f>
        <v>13</v>
      </c>
      <c r="C20" s="255">
        <f t="shared" ref="C20:H20" si="13">B20</f>
        <v>13</v>
      </c>
      <c r="D20" s="126">
        <v>13.5</v>
      </c>
      <c r="E20" s="255">
        <f t="shared" si="13"/>
        <v>13.5</v>
      </c>
      <c r="F20" s="255">
        <f t="shared" si="11"/>
        <v>15</v>
      </c>
      <c r="G20" s="255">
        <f t="shared" si="13"/>
        <v>15</v>
      </c>
      <c r="H20" s="255">
        <f t="shared" si="13"/>
        <v>15</v>
      </c>
      <c r="I20" s="142"/>
      <c r="J20" s="254" t="s">
        <v>202</v>
      </c>
      <c r="K20" s="144" t="s">
        <v>267</v>
      </c>
      <c r="L20" s="165" t="s">
        <v>262</v>
      </c>
      <c r="M20" s="144" t="s">
        <v>267</v>
      </c>
      <c r="N20" s="165" t="s">
        <v>262</v>
      </c>
      <c r="O20" s="144" t="s">
        <v>267</v>
      </c>
      <c r="P20" s="165" t="s">
        <v>262</v>
      </c>
      <c r="Q20" s="144"/>
    </row>
    <row r="21" s="112" customFormat="1" ht="29.1" customHeight="1" spans="1:17">
      <c r="A21" s="254" t="s">
        <v>203</v>
      </c>
      <c r="B21" s="255">
        <f>D21</f>
        <v>4</v>
      </c>
      <c r="C21" s="255">
        <f>D21</f>
        <v>4</v>
      </c>
      <c r="D21" s="126">
        <v>4</v>
      </c>
      <c r="E21" s="255">
        <f>D21</f>
        <v>4</v>
      </c>
      <c r="F21" s="255">
        <f>D21</f>
        <v>4</v>
      </c>
      <c r="G21" s="255">
        <f>D21</f>
        <v>4</v>
      </c>
      <c r="H21" s="255">
        <f>D21</f>
        <v>4</v>
      </c>
      <c r="I21" s="142"/>
      <c r="J21" s="254" t="s">
        <v>203</v>
      </c>
      <c r="K21" s="165" t="s">
        <v>262</v>
      </c>
      <c r="L21" s="165" t="s">
        <v>262</v>
      </c>
      <c r="M21" s="165" t="s">
        <v>262</v>
      </c>
      <c r="N21" s="165" t="s">
        <v>262</v>
      </c>
      <c r="O21" s="165" t="s">
        <v>262</v>
      </c>
      <c r="P21" s="165" t="s">
        <v>262</v>
      </c>
      <c r="Q21" s="144"/>
    </row>
    <row r="22" s="112" customFormat="1" ht="29.1" customHeight="1" spans="1:17">
      <c r="A22" s="254" t="s">
        <v>204</v>
      </c>
      <c r="B22" s="255">
        <f>D22</f>
        <v>4</v>
      </c>
      <c r="C22" s="255">
        <f>D22</f>
        <v>4</v>
      </c>
      <c r="D22" s="126">
        <v>4</v>
      </c>
      <c r="E22" s="255">
        <f>D22</f>
        <v>4</v>
      </c>
      <c r="F22" s="255">
        <f>D22</f>
        <v>4</v>
      </c>
      <c r="G22" s="255">
        <f>D22</f>
        <v>4</v>
      </c>
      <c r="H22" s="255">
        <f>D22</f>
        <v>4</v>
      </c>
      <c r="I22" s="142"/>
      <c r="J22" s="254" t="s">
        <v>204</v>
      </c>
      <c r="K22" s="165"/>
      <c r="L22" s="165" t="s">
        <v>262</v>
      </c>
      <c r="M22" s="165" t="s">
        <v>262</v>
      </c>
      <c r="N22" s="165" t="s">
        <v>262</v>
      </c>
      <c r="O22" s="165" t="s">
        <v>262</v>
      </c>
      <c r="P22" s="165" t="s">
        <v>262</v>
      </c>
      <c r="Q22" s="144"/>
    </row>
    <row r="23" s="112" customFormat="1" ht="29.1" customHeight="1" spans="1:17">
      <c r="A23" s="258"/>
      <c r="B23" s="259"/>
      <c r="C23" s="259"/>
      <c r="D23" s="260"/>
      <c r="E23" s="259"/>
      <c r="F23" s="259"/>
      <c r="G23" s="259"/>
      <c r="H23" s="261"/>
      <c r="I23" s="142"/>
      <c r="J23" s="122"/>
      <c r="K23" s="165"/>
      <c r="L23" s="165"/>
      <c r="M23" s="144"/>
      <c r="N23" s="166"/>
      <c r="O23" s="144"/>
      <c r="P23" s="144"/>
      <c r="Q23" s="144"/>
    </row>
    <row r="24" s="112" customFormat="1" ht="29.1" customHeight="1" spans="1:17">
      <c r="A24" s="262"/>
      <c r="B24" s="263"/>
      <c r="C24" s="263"/>
      <c r="D24" s="260"/>
      <c r="E24" s="263"/>
      <c r="F24" s="263"/>
      <c r="G24" s="263"/>
      <c r="H24" s="264"/>
      <c r="I24" s="142"/>
      <c r="J24" s="262"/>
      <c r="K24" s="165"/>
      <c r="L24" s="165"/>
      <c r="M24" s="144"/>
      <c r="N24" s="165"/>
      <c r="O24" s="144"/>
      <c r="P24" s="165"/>
      <c r="Q24" s="147"/>
    </row>
    <row r="25" s="112" customFormat="1" ht="14.25" spans="1:17">
      <c r="A25" s="112" t="s">
        <v>206</v>
      </c>
      <c r="B25" s="151"/>
      <c r="C25" s="151"/>
      <c r="D25" s="151"/>
      <c r="E25" s="151"/>
      <c r="F25" s="151"/>
      <c r="G25" s="151"/>
      <c r="H25" s="151"/>
      <c r="I25" s="151"/>
      <c r="J25" s="150" t="s">
        <v>330</v>
      </c>
      <c r="K25" s="169"/>
      <c r="L25" s="169" t="s">
        <v>208</v>
      </c>
      <c r="M25" s="169"/>
      <c r="N25" s="169" t="s">
        <v>209</v>
      </c>
      <c r="O25" s="169"/>
      <c r="P25" s="169"/>
      <c r="Q25" s="113"/>
    </row>
    <row r="26" s="112" customFormat="1" customHeight="1" spans="1:17">
      <c r="A26" s="151"/>
      <c r="K26" s="113"/>
      <c r="L26" s="113"/>
      <c r="M26" s="113"/>
      <c r="N26" s="113"/>
      <c r="O26" s="113"/>
      <c r="P26" s="113"/>
      <c r="Q26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2023-06-03T06:19:25Z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