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优溢23FW\QAEEAL94504\5-24首期\"/>
    </mc:Choice>
  </mc:AlternateContent>
  <xr:revisionPtr revIDLastSave="0" documentId="13_ncr:1_{DBF463D9-2CAA-4824-99FE-2A7701254D50}" xr6:coauthVersionLast="47" xr6:coauthVersionMax="47" xr10:uidLastSave="{00000000-0000-0000-0000-000000000000}"/>
  <bookViews>
    <workbookView xWindow="-120" yWindow="-120" windowWidth="20730" windowHeight="11160" tabRatio="864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尾期" sheetId="5" r:id="rId5"/>
    <sheet name="验货尺寸表 (尾期) " sheetId="17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externalReferences>
    <externalReference r:id="rId13"/>
    <externalReference r:id="rId14"/>
    <externalReference r:id="rId15"/>
    <externalReference r:id="rId16"/>
  </externalReferences>
  <definedNames>
    <definedName name="CELL_RANGE">'[1]3-15'!$C$28</definedName>
    <definedName name="D形扣">[2]辅料!#REF!</definedName>
    <definedName name="D形扣编码" localSheetId="3">#REF!</definedName>
    <definedName name="D形扣编码" localSheetId="5">#REF!</definedName>
    <definedName name="TAB_RANGE">'[1]3-15'!$A$8:$S$29</definedName>
    <definedName name="xlbcz001" localSheetId="3">[3]拉链属性!$A$2:$A$46</definedName>
    <definedName name="xlbcz001" localSheetId="5">[3]拉链属性!$A$2:$A$46</definedName>
    <definedName name="xlbqt001" localSheetId="3">[4]拉链属性!$A$44:$A$53</definedName>
    <definedName name="xlbqt001" localSheetId="5">[4]拉链属性!$A$44:$A$53</definedName>
    <definedName name="版型吊牌编码" localSheetId="3">#REF!</definedName>
    <definedName name="版型吊牌编码" localSheetId="5">#REF!</definedName>
    <definedName name="标准" localSheetId="3">#REF!</definedName>
    <definedName name="标准" localSheetId="5">#REF!</definedName>
    <definedName name="标准编码" localSheetId="3">#REF!</definedName>
    <definedName name="标准编码" localSheetId="5">#REF!</definedName>
    <definedName name="标准物料">[2]辅料!#REF!</definedName>
    <definedName name="标准物料编码" localSheetId="3">#REF!</definedName>
    <definedName name="标准物料编码" localSheetId="5">#REF!</definedName>
    <definedName name="插扣">[2]辅料!#REF!</definedName>
    <definedName name="插扣编码" localSheetId="3">#REF!</definedName>
    <definedName name="插扣编码" localSheetId="5">#REF!</definedName>
    <definedName name="尺码唛">[2]辅料!#REF!</definedName>
    <definedName name="尺码唛编码" localSheetId="3">#REF!</definedName>
    <definedName name="尺码唛编码" localSheetId="5">#REF!</definedName>
    <definedName name="抽绳">[2]辅料!#REF!</definedName>
    <definedName name="抽绳编码" localSheetId="3">#REF!</definedName>
    <definedName name="抽绳编码" localSheetId="5">#REF!</definedName>
    <definedName name="粗线">[2]辅料!#REF!</definedName>
    <definedName name="粗线编码" localSheetId="3">#REF!</definedName>
    <definedName name="粗线编码" localSheetId="5">#REF!</definedName>
    <definedName name="大类" localSheetId="3">#REF!</definedName>
    <definedName name="大类" localSheetId="5">#REF!</definedName>
    <definedName name="大类名称" localSheetId="3">#REF!</definedName>
    <definedName name="大类名称" localSheetId="5">#REF!</definedName>
    <definedName name="单位1" localSheetId="3">#REF!</definedName>
    <definedName name="单位1" localSheetId="5">#REF!</definedName>
    <definedName name="单位编码" localSheetId="3">#REF!</definedName>
    <definedName name="单位编码" localSheetId="5">#REF!</definedName>
    <definedName name="吊牌编码" localSheetId="3">#REF!</definedName>
    <definedName name="吊牌编码" localSheetId="5">#REF!</definedName>
    <definedName name="吊钟编码" localSheetId="3">#REF!</definedName>
    <definedName name="吊钟编码" localSheetId="5">#REF!</definedName>
    <definedName name="反光材料编码" localSheetId="3">#REF!</definedName>
    <definedName name="反光材料编码" localSheetId="5">#REF!</definedName>
    <definedName name="辅料" localSheetId="3">#REF!</definedName>
    <definedName name="辅料" localSheetId="5">#REF!</definedName>
    <definedName name="辅料编码" localSheetId="3">#REF!</definedName>
    <definedName name="辅料编码" localSheetId="5">#REF!</definedName>
    <definedName name="工字扣">[2]辅料!#REF!</definedName>
    <definedName name="工字扣编码" localSheetId="3">#REF!</definedName>
    <definedName name="工字扣编码" localSheetId="5">#REF!</definedName>
    <definedName name="功能标">[2]辅料!#REF!</definedName>
    <definedName name="功能标编码" localSheetId="3">#REF!</definedName>
    <definedName name="功能标编码" localSheetId="5">#REF!</definedName>
    <definedName name="钩扣编码" localSheetId="3">#REF!</definedName>
    <definedName name="钩扣编码" localSheetId="5">#REF!</definedName>
    <definedName name="横机" localSheetId="3">#REF!</definedName>
    <definedName name="横机" localSheetId="5">#REF!</definedName>
    <definedName name="横机编码" localSheetId="3">#REF!</definedName>
    <definedName name="横机编码" localSheetId="5">#REF!</definedName>
    <definedName name="胶环">[2]辅料!#REF!</definedName>
    <definedName name="胶环编码" localSheetId="3">#REF!</definedName>
    <definedName name="胶环编码" localSheetId="5">#REF!</definedName>
    <definedName name="胶牌">[2]辅料!#REF!</definedName>
    <definedName name="胶牌编码" localSheetId="3">#REF!</definedName>
    <definedName name="胶牌编码" localSheetId="5">#REF!</definedName>
    <definedName name="金属牌编码" localSheetId="3">#REF!</definedName>
    <definedName name="金属牌编码" localSheetId="5">#REF!</definedName>
    <definedName name="卡头">[2]辅料!#REF!</definedName>
    <definedName name="卡头编码" localSheetId="3">#REF!</definedName>
    <definedName name="卡头编码" localSheetId="5">#REF!</definedName>
    <definedName name="拉链" localSheetId="3">#REF!</definedName>
    <definedName name="拉链" localSheetId="5">#REF!</definedName>
    <definedName name="拉链编码" localSheetId="3">#REF!</definedName>
    <definedName name="拉链编码" localSheetId="5">#REF!</definedName>
    <definedName name="拉头" localSheetId="3">#REF!</definedName>
    <definedName name="拉头" localSheetId="5">#REF!</definedName>
    <definedName name="拉头编码" localSheetId="3">#REF!</definedName>
    <definedName name="拉头编码" localSheetId="5">#REF!</definedName>
    <definedName name="拉头吊坠">[2]辅料!#REF!</definedName>
    <definedName name="拉头吊坠编码" localSheetId="3">#REF!</definedName>
    <definedName name="拉头吊坠编码" localSheetId="5">#REF!</definedName>
    <definedName name="拉头色" localSheetId="3">#REF!</definedName>
    <definedName name="拉头色" localSheetId="5">#REF!</definedName>
    <definedName name="拉头颜色" localSheetId="3">#REF!</definedName>
    <definedName name="拉头颜色" localSheetId="5">#REF!</definedName>
    <definedName name="里料">[2]里料!#REF!</definedName>
    <definedName name="里料编码" localSheetId="3">#REF!</definedName>
    <definedName name="里料编码" localSheetId="5">#REF!</definedName>
    <definedName name="毛皮">[2]辅料!#REF!</definedName>
    <definedName name="毛皮编码" localSheetId="3">#REF!</definedName>
    <definedName name="毛皮编码" localSheetId="5">#REF!</definedName>
    <definedName name="面辅料颜色" localSheetId="3">#REF!</definedName>
    <definedName name="面辅料颜色" localSheetId="5">#REF!</definedName>
    <definedName name="面料编号" localSheetId="3">#REF!</definedName>
    <definedName name="面料编号" localSheetId="5">#REF!</definedName>
    <definedName name="魔术贴">[2]辅料!#REF!</definedName>
    <definedName name="魔术贴编码" localSheetId="3">#REF!</definedName>
    <definedName name="魔术贴编码" localSheetId="5">#REF!</definedName>
    <definedName name="纽扣">[2]辅料!#REF!</definedName>
    <definedName name="纽扣编码" localSheetId="3">#REF!</definedName>
    <definedName name="纽扣编码" localSheetId="5">#REF!</definedName>
    <definedName name="汽眼">[2]辅料!#REF!</definedName>
    <definedName name="汽眼编码" localSheetId="3">#REF!</definedName>
    <definedName name="汽眼编码" localSheetId="5">#REF!</definedName>
    <definedName name="日字扣">[2]辅料!#REF!</definedName>
    <definedName name="日字扣编码" localSheetId="3">#REF!</definedName>
    <definedName name="日字扣编码" localSheetId="5">#REF!</definedName>
    <definedName name="色号" localSheetId="3">#REF!</definedName>
    <definedName name="色号" localSheetId="5">#REF!</definedName>
    <definedName name="色号1" localSheetId="3">#REF!</definedName>
    <definedName name="色号1" localSheetId="5">#REF!</definedName>
    <definedName name="色号颜色" localSheetId="3">#REF!</definedName>
    <definedName name="色号颜色" localSheetId="5">#REF!</definedName>
    <definedName name="色号颜色编码">'[2]颜色色号2007-04-02'!$C$2:$C$112</definedName>
    <definedName name="色名色号" localSheetId="3">#REF!</definedName>
    <definedName name="色名色号" localSheetId="5">#REF!</definedName>
    <definedName name="四件扣">[2]辅料!#REF!</definedName>
    <definedName name="四件扣编码" localSheetId="3">#REF!</definedName>
    <definedName name="四件扣编码" localSheetId="5">#REF!</definedName>
    <definedName name="梭织">[2]梭织面料!#REF!</definedName>
    <definedName name="梭织编码" localSheetId="3">#REF!</definedName>
    <definedName name="梭织编码" localSheetId="5">#REF!</definedName>
    <definedName name="烫花">[2]辅料!#REF!</definedName>
    <definedName name="烫花编码" localSheetId="3">#REF!</definedName>
    <definedName name="烫花编码" localSheetId="5">#REF!</definedName>
    <definedName name="烫唛编码" localSheetId="3">#REF!</definedName>
    <definedName name="烫唛编码" localSheetId="5">#REF!</definedName>
    <definedName name="填充物">[2]辅料!#REF!</definedName>
    <definedName name="五抓扣">[2]辅料!#REF!</definedName>
    <definedName name="五抓扣编码" localSheetId="3">#REF!</definedName>
    <definedName name="五抓扣编码" localSheetId="5">#REF!</definedName>
    <definedName name="洗水" localSheetId="3">#REF!</definedName>
    <definedName name="洗水" localSheetId="5">#REF!</definedName>
    <definedName name="洗水1">[2]洗水!#REF!</definedName>
    <definedName name="洗水编码" localSheetId="3">#REF!</definedName>
    <definedName name="洗水编码" localSheetId="5">#REF!</definedName>
    <definedName name="下拉头">[2]辅料!#REF!</definedName>
    <definedName name="下拉头编码" localSheetId="3">#REF!</definedName>
    <definedName name="下拉头编码" localSheetId="5">#REF!</definedName>
    <definedName name="橡筋">[2]辅料!#REF!</definedName>
    <definedName name="橡筋编码" localSheetId="3">#REF!</definedName>
    <definedName name="橡筋编码" localSheetId="5">#REF!</definedName>
    <definedName name="橡筋绳">[2]辅料!#REF!</definedName>
    <definedName name="橡筋绳编码" localSheetId="3">#REF!</definedName>
    <definedName name="橡筋绳编码" localSheetId="5">#REF!</definedName>
    <definedName name="胸杯编码" localSheetId="3">#REF!</definedName>
    <definedName name="胸杯编码" localSheetId="5">#REF!</definedName>
    <definedName name="绣花" localSheetId="3">#REF!</definedName>
    <definedName name="绣花" localSheetId="5">#REF!</definedName>
    <definedName name="绣花编码" localSheetId="3">#REF!</definedName>
    <definedName name="绣花编码" localSheetId="5">#REF!</definedName>
    <definedName name="绣章">[2]辅料!#REF!</definedName>
    <definedName name="绣章编码" localSheetId="3">#REF!</definedName>
    <definedName name="绣章编码" localSheetId="5">#REF!</definedName>
    <definedName name="颜色" localSheetId="3">#REF!</definedName>
    <definedName name="颜色" localSheetId="5">#REF!</definedName>
    <definedName name="印花" localSheetId="3">#REF!</definedName>
    <definedName name="印花" localSheetId="5">#REF!</definedName>
    <definedName name="印花编码" localSheetId="3">#REF!</definedName>
    <definedName name="印花编码" localSheetId="5">#REF!</definedName>
    <definedName name="针织">[2]针织面料!#REF!</definedName>
    <definedName name="针织编码" localSheetId="3">#REF!</definedName>
    <definedName name="针织编码" localSheetId="5">#REF!</definedName>
    <definedName name="织带">[2]辅料!#REF!</definedName>
    <definedName name="织带编码" localSheetId="3">#REF!</definedName>
    <definedName name="织带编码" localSheetId="5">#REF!</definedName>
    <definedName name="织唛">[2]辅料!#REF!</definedName>
    <definedName name="织唛编码" localSheetId="3">#REF!</definedName>
    <definedName name="织唛编码" localSheetId="5">#REF!</definedName>
    <definedName name="主料" localSheetId="3">#REF!</definedName>
    <definedName name="主料" localSheetId="5">#REF!</definedName>
    <definedName name="主料编码" localSheetId="3">#REF!</definedName>
    <definedName name="主料编码" localSheetId="5">#REF!</definedName>
    <definedName name="主唛">[2]辅料!#REF!</definedName>
    <definedName name="主唛编码" localSheetId="3">#REF!</definedName>
    <definedName name="主唛编码" localSheetId="5">#REF!</definedName>
    <definedName name="撞钉">[2]辅料!#REF!</definedName>
    <definedName name="撞钉编码" localSheetId="3">#REF!</definedName>
    <definedName name="撞钉编码" localSheetId="5">#REF!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K6" i="8"/>
  <c r="K5" i="8"/>
  <c r="K4" i="8"/>
  <c r="N6" i="7"/>
  <c r="N5" i="7"/>
  <c r="N4" i="7"/>
  <c r="D17" i="17"/>
  <c r="E17" i="17"/>
  <c r="F17" i="17"/>
  <c r="G17" i="17"/>
  <c r="B17" i="17"/>
  <c r="E16" i="17"/>
  <c r="F16" i="17"/>
  <c r="G16" i="17"/>
  <c r="D16" i="17"/>
  <c r="B16" i="17"/>
  <c r="D14" i="17"/>
  <c r="E14" i="17"/>
  <c r="F14" i="17"/>
  <c r="G14" i="17"/>
  <c r="B14" i="17"/>
  <c r="E13" i="17"/>
  <c r="F13" i="17"/>
  <c r="G13" i="17"/>
  <c r="D13" i="17"/>
  <c r="B13" i="17"/>
  <c r="D12" i="17"/>
  <c r="E12" i="17"/>
  <c r="F12" i="17"/>
  <c r="G12" i="17"/>
  <c r="B12" i="17"/>
  <c r="E11" i="17"/>
  <c r="F11" i="17"/>
  <c r="G11" i="17"/>
  <c r="D11" i="17"/>
  <c r="B11" i="17"/>
  <c r="D10" i="17"/>
  <c r="E10" i="17"/>
  <c r="F10" i="17"/>
  <c r="G10" i="17"/>
  <c r="B10" i="17"/>
  <c r="E9" i="17"/>
  <c r="F9" i="17"/>
  <c r="G9" i="17"/>
  <c r="D9" i="17"/>
  <c r="B9" i="17"/>
  <c r="D8" i="17"/>
  <c r="E8" i="17"/>
  <c r="F8" i="17"/>
  <c r="G8" i="17"/>
  <c r="B8" i="17"/>
  <c r="E7" i="17"/>
  <c r="F7" i="17"/>
  <c r="G7" i="17"/>
  <c r="D7" i="17"/>
  <c r="B7" i="17"/>
  <c r="D6" i="17"/>
  <c r="E6" i="17"/>
  <c r="F6" i="17"/>
  <c r="G6" i="17"/>
  <c r="B6" i="17"/>
  <c r="E16" i="15"/>
  <c r="F16" i="15"/>
  <c r="G16" i="15"/>
  <c r="D16" i="15"/>
  <c r="B16" i="15"/>
  <c r="D15" i="15"/>
  <c r="E15" i="15"/>
  <c r="F15" i="15"/>
  <c r="G15" i="15"/>
  <c r="B15" i="15"/>
  <c r="D13" i="15"/>
  <c r="E13" i="15"/>
  <c r="F13" i="15"/>
  <c r="G13" i="15"/>
  <c r="B13" i="15"/>
  <c r="D12" i="15"/>
  <c r="E12" i="15"/>
  <c r="F12" i="15"/>
  <c r="G12" i="15"/>
  <c r="B12" i="15"/>
  <c r="D11" i="15"/>
  <c r="E11" i="15"/>
  <c r="F11" i="15"/>
  <c r="G11" i="15"/>
  <c r="B11" i="15"/>
  <c r="D10" i="15"/>
  <c r="E10" i="15"/>
  <c r="F10" i="15"/>
  <c r="G10" i="15"/>
  <c r="B10" i="15"/>
  <c r="D9" i="15"/>
  <c r="E9" i="15"/>
  <c r="F9" i="15"/>
  <c r="G9" i="15"/>
  <c r="B9" i="15"/>
  <c r="D8" i="15"/>
  <c r="E8" i="15"/>
  <c r="F8" i="15"/>
  <c r="G8" i="15"/>
  <c r="B8" i="15"/>
  <c r="E7" i="15"/>
  <c r="F7" i="15"/>
  <c r="G7" i="15"/>
  <c r="D7" i="15"/>
  <c r="B7" i="15"/>
  <c r="D6" i="15"/>
  <c r="E6" i="15"/>
  <c r="F6" i="15"/>
  <c r="G6" i="15"/>
  <c r="B6" i="15"/>
</calcChain>
</file>

<file path=xl/sharedStrings.xml><?xml version="1.0" encoding="utf-8"?>
<sst xmlns="http://schemas.openxmlformats.org/spreadsheetml/2006/main" count="714" uniqueCount="332">
  <si>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</si>
  <si>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</si>
  <si>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</si>
  <si>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</si>
  <si>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</si>
  <si>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</si>
  <si>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</si>
  <si>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</si>
  <si>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</si>
  <si>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</si>
  <si>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</si>
  <si>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</si>
  <si>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</si>
  <si>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</si>
  <si>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</si>
  <si>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</si>
  <si>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</si>
  <si>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</si>
  <si>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</si>
  <si>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</si>
  <si>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</si>
  <si>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</si>
  <si>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</si>
  <si>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</si>
  <si>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</si>
  <si>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</si>
  <si>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</si>
  <si>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</si>
  <si>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</si>
  <si>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</si>
  <si>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</si>
  <si>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</si>
  <si>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</si>
  <si>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</si>
  <si>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</si>
  <si>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</si>
  <si>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</si>
  <si>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</si>
  <si>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</si>
  <si>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</si>
  <si>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</si>
  <si>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</si>
  <si>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</si>
  <si>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</si>
  <si>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</si>
  <si>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</si>
  <si>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</si>
  <si>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</si>
  <si>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</si>
  <si>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</si>
  <si>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</si>
  <si>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</si>
  <si>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</si>
  <si>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</si>
  <si>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</si>
  <si>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</si>
  <si>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</si>
  <si>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</si>
  <si>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</si>
  <si>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</si>
  <si>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</si>
  <si>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</si>
  <si>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QAEEAL94504</t>
  </si>
  <si>
    <t>合同交期</t>
  </si>
  <si>
    <t>产前确认样</t>
  </si>
  <si>
    <t>有</t>
  </si>
  <si>
    <t>无</t>
  </si>
  <si>
    <t>品名</t>
  </si>
  <si>
    <t>儿童针织外套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</si>
  <si>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</si>
  <si>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</si>
  <si>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</si>
  <si>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</si>
  <si>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</si>
  <si>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</si>
  <si>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</si>
  <si>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</si>
  <si>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</si>
  <si>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</si>
  <si>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CGDD23033000085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</si>
  <si>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</si>
  <si>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</si>
  <si>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</si>
  <si>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</si>
  <si>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</si>
  <si>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</si>
  <si>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</si>
  <si>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</si>
  <si>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</si>
  <si>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</si>
  <si>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</si>
  <si>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</si>
  <si>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</si>
  <si>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</si>
  <si>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</si>
  <si>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</si>
  <si>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</si>
  <si>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</si>
  <si>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</si>
  <si>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</si>
  <si>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</si>
  <si>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</si>
  <si>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</si>
  <si>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</si>
  <si>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</si>
  <si>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</si>
  <si>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</si>
  <si>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</si>
  <si>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</si>
  <si>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</si>
  <si>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</si>
  <si>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欢愉红</t>
  </si>
  <si>
    <t>藏蓝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</si>
  <si>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</si>
  <si>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欢愉红2件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</si>
  <si>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</si>
  <si>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</si>
  <si>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</si>
  <si>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</si>
  <si>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</si>
  <si>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</si>
  <si>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</si>
  <si>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</si>
  <si>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</si>
  <si>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</si>
  <si>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</si>
  <si>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</si>
  <si>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</si>
  <si>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</si>
  <si>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</si>
  <si>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</si>
  <si>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</si>
  <si>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</si>
  <si>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【整改结果】</t>
  </si>
  <si>
    <t>已改善</t>
  </si>
  <si>
    <t>复核时间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</si>
  <si>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</si>
  <si>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</si>
  <si>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</si>
  <si>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</si>
  <si>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</si>
  <si>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</si>
  <si>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</si>
  <si>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</si>
  <si>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160/80A</t>
  </si>
  <si>
    <t>165/84A</t>
  </si>
  <si>
    <t>XXXL</t>
  </si>
  <si>
    <t>后中长</t>
  </si>
  <si>
    <t>+1</t>
  </si>
  <si>
    <t>/</t>
  </si>
  <si>
    <t>-0.5</t>
  </si>
  <si>
    <t>180/104B</t>
  </si>
  <si>
    <t>前中长</t>
  </si>
  <si>
    <t>胸围</t>
  </si>
  <si>
    <t>-0.8</t>
  </si>
  <si>
    <t>-1</t>
  </si>
  <si>
    <t>摆围</t>
  </si>
  <si>
    <t>-0.4</t>
  </si>
  <si>
    <t>下领围（不含拉链）</t>
  </si>
  <si>
    <t>后中袖长</t>
  </si>
  <si>
    <t>+0.3</t>
  </si>
  <si>
    <t>袖肥/2</t>
  </si>
  <si>
    <t>-0.3</t>
  </si>
  <si>
    <t>袖肘围/2</t>
  </si>
  <si>
    <t>-0.2</t>
  </si>
  <si>
    <t>袖口围/2</t>
  </si>
  <si>
    <t>+0.2</t>
  </si>
  <si>
    <t>插手袋长</t>
  </si>
  <si>
    <t>14,5</t>
  </si>
  <si>
    <t>帽高</t>
  </si>
  <si>
    <t>帽宽</t>
  </si>
  <si>
    <t xml:space="preserve">     初期请洗测2-3件，有问题的另加测量数量。</t>
  </si>
  <si>
    <t>验货时间：</t>
  </si>
  <si>
    <t>跟单QC:</t>
  </si>
  <si>
    <t>工厂负责人：</t>
  </si>
  <si>
    <t>【附属资料确认】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</si>
  <si>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</si>
  <si>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</si>
  <si>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</si>
  <si>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</si>
  <si>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</si>
  <si>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</si>
  <si>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</si>
  <si>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</si>
  <si>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</si>
  <si>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天津海铂仓库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</si>
  <si>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</si>
  <si>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</si>
  <si>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</si>
  <si>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</si>
  <si>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</si>
  <si>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</si>
  <si>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</si>
  <si>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</si>
  <si>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</si>
  <si>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</si>
  <si>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采购凭证编号：CGDD23033000085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</si>
  <si>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</si>
  <si>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</si>
  <si>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</si>
  <si>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</si>
  <si>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</si>
  <si>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</si>
  <si>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</si>
  <si>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</si>
  <si>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</si>
  <si>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</si>
  <si>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</si>
  <si>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</si>
  <si>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</si>
  <si>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②检验明细：齐色齐码各2件</t>
  </si>
  <si>
    <t>情况说明：</t>
  </si>
  <si>
    <t xml:space="preserve">【问题点描述】  </t>
  </si>
  <si>
    <t>1、包后领织带间线有宽窄</t>
  </si>
  <si>
    <t>2、夹底错位</t>
  </si>
  <si>
    <t>3、线头要清理干净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</si>
  <si>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</si>
  <si>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</si>
  <si>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</si>
  <si>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</si>
  <si>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</si>
  <si>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</si>
  <si>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</si>
  <si>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</si>
  <si>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</si>
  <si>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160/80</t>
  </si>
  <si>
    <t>170/88A</t>
  </si>
  <si>
    <t>/  /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</si>
  <si>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</si>
  <si>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</si>
  <si>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</si>
  <si>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</si>
  <si>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</si>
  <si>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</si>
  <si>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</si>
  <si>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</si>
  <si>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</si>
  <si>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</si>
  <si>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</si>
  <si>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</si>
  <si>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</si>
  <si>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</si>
  <si>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</si>
  <si>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</si>
  <si>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</si>
  <si>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2303Y0311</t>
  </si>
  <si>
    <t>FK08180</t>
  </si>
  <si>
    <t>19SS藏蓝</t>
  </si>
  <si>
    <t>三迈</t>
  </si>
  <si>
    <t>2303Y0310</t>
  </si>
  <si>
    <t>23FW欢愉红</t>
  </si>
  <si>
    <t>FK03701</t>
  </si>
  <si>
    <t>19SS明灰</t>
  </si>
  <si>
    <t>乾丰</t>
  </si>
  <si>
    <t>制表时间：2023/4/15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</si>
  <si>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</si>
  <si>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</si>
  <si>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</si>
  <si>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</si>
  <si>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</si>
  <si>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</si>
  <si>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</si>
  <si>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</si>
  <si>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</si>
  <si>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</si>
  <si>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</si>
  <si>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</si>
  <si>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</si>
  <si>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</si>
  <si>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</si>
  <si>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</si>
  <si>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</si>
  <si>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</si>
  <si>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</si>
  <si>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</si>
  <si>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</si>
  <si>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</si>
  <si>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无互染</t>
  </si>
  <si>
    <t>物料6</t>
  </si>
  <si>
    <t>物料7</t>
  </si>
  <si>
    <t>物料8</t>
  </si>
  <si>
    <t>物料9</t>
  </si>
  <si>
    <t>物料10</t>
  </si>
  <si>
    <t>JB00324</t>
  </si>
  <si>
    <t>硅胶章</t>
  </si>
  <si>
    <t>南京嘉美</t>
  </si>
  <si>
    <t>YK00024</t>
  </si>
  <si>
    <t>拉链</t>
  </si>
  <si>
    <t>YKK</t>
  </si>
  <si>
    <t>BB00019</t>
  </si>
  <si>
    <t>弹力包边带</t>
  </si>
  <si>
    <t>锦湾</t>
  </si>
  <si>
    <t>制表时间：2022/4/1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</si>
  <si>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</si>
  <si>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</si>
  <si>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</si>
  <si>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</si>
  <si>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</si>
  <si>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</si>
  <si>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</si>
  <si>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</si>
  <si>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</si>
  <si>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</si>
  <si>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</si>
  <si>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</si>
  <si>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</si>
  <si>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</si>
  <si>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</si>
  <si>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</si>
  <si>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</si>
  <si>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平车订章仔</t>
  </si>
  <si>
    <t>制表时间：2023/5/16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</si>
  <si>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</si>
  <si>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</si>
  <si>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</si>
  <si>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</si>
  <si>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</si>
  <si>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弹力压花织带</t>
  </si>
  <si>
    <t>制表时间：2023/4/28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</si>
  <si>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</si>
  <si>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</si>
  <si>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欢愉红洗前</t>
    <phoneticPr fontId="48" type="noConversion"/>
  </si>
  <si>
    <t>欢愉红洗后</t>
    <phoneticPr fontId="48" type="noConversion"/>
  </si>
  <si>
    <t>130/64</t>
    <phoneticPr fontId="48" type="noConversion"/>
  </si>
  <si>
    <t>欢愉红</t>
    <phoneticPr fontId="48" type="noConversion"/>
  </si>
  <si>
    <t>+1.5、</t>
    <phoneticPr fontId="48" type="noConversion"/>
  </si>
  <si>
    <t>-2</t>
    <phoneticPr fontId="48" type="noConversion"/>
  </si>
  <si>
    <t>-1</t>
    <phoneticPr fontId="48" type="noConversion"/>
  </si>
  <si>
    <t>-0.5</t>
    <phoneticPr fontId="48" type="noConversion"/>
  </si>
  <si>
    <t>+0</t>
    <phoneticPr fontId="48" type="noConversion"/>
  </si>
  <si>
    <t>+0.5</t>
    <phoneticPr fontId="48" type="noConversion"/>
  </si>
  <si>
    <t>大货首件</t>
    <phoneticPr fontId="4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</si>
</sst>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_ [$¥-804]* #,##0.00_ ;_ [$¥-804]* \-#,##0.00_ ;_ [$¥-804]* &quot;-&quot;??_ ;_ @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12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2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1"/>
      <name val="Arial"/>
      <family val="2"/>
    </font>
    <font>
      <b/>
      <sz val="9"/>
      <name val="宋体"/>
      <family val="3"/>
      <charset val="134"/>
    </font>
    <font>
      <b/>
      <sz val="12"/>
      <name val="宋体"/>
      <family val="3"/>
      <charset val="134"/>
      <scheme val="maj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b/>
      <sz val="10.5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46" fillId="0" borderId="0">
      <alignment horizontal="center"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6" fillId="0" borderId="0">
      <alignment vertical="center"/>
    </xf>
    <xf numFmtId="0" fontId="14" fillId="0" borderId="0"/>
  </cellStyleXfs>
  <cellXfs count="38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12" fillId="0" borderId="2" xfId="0" applyFont="1" applyBorder="1" applyAlignment="1">
      <alignment horizontal="center"/>
    </xf>
    <xf numFmtId="10" fontId="6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left" vertical="center"/>
    </xf>
    <xf numFmtId="9" fontId="6" fillId="0" borderId="2" xfId="0" applyNumberFormat="1" applyFont="1" applyBorder="1" applyAlignment="1">
      <alignment horizontal="center"/>
    </xf>
    <xf numFmtId="0" fontId="13" fillId="0" borderId="0" xfId="5" applyFont="1"/>
    <xf numFmtId="0" fontId="14" fillId="0" borderId="0" xfId="5"/>
    <xf numFmtId="0" fontId="13" fillId="0" borderId="0" xfId="5" applyFont="1" applyAlignment="1">
      <alignment horizontal="left"/>
    </xf>
    <xf numFmtId="0" fontId="16" fillId="0" borderId="9" xfId="4" applyFont="1" applyBorder="1" applyAlignment="1">
      <alignment horizontal="left" vertical="center"/>
    </xf>
    <xf numFmtId="0" fontId="16" fillId="0" borderId="10" xfId="4" applyFont="1" applyBorder="1">
      <alignment vertical="center"/>
    </xf>
    <xf numFmtId="0" fontId="22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0" fontId="26" fillId="0" borderId="11" xfId="0" applyFont="1" applyBorder="1" applyAlignment="1">
      <alignment horizontal="left" shrinkToFit="1"/>
    </xf>
    <xf numFmtId="0" fontId="27" fillId="0" borderId="2" xfId="0" applyFont="1" applyBorder="1" applyAlignment="1">
      <alignment horizontal="center" vertical="center"/>
    </xf>
    <xf numFmtId="0" fontId="27" fillId="0" borderId="11" xfId="0" applyFont="1" applyBorder="1" applyAlignment="1">
      <alignment horizontal="left"/>
    </xf>
    <xf numFmtId="0" fontId="27" fillId="0" borderId="2" xfId="0" applyFont="1" applyBorder="1" applyAlignment="1">
      <alignment horizont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3" applyFont="1" applyAlignment="1">
      <alignment horizontal="center" vertical="center"/>
    </xf>
    <xf numFmtId="176" fontId="27" fillId="0" borderId="0" xfId="0" applyNumberFormat="1" applyFont="1" applyAlignment="1">
      <alignment horizontal="center" vertical="center"/>
    </xf>
    <xf numFmtId="0" fontId="29" fillId="0" borderId="0" xfId="5" applyFont="1"/>
    <xf numFmtId="0" fontId="21" fillId="0" borderId="0" xfId="5" applyFont="1"/>
    <xf numFmtId="0" fontId="0" fillId="0" borderId="0" xfId="0" applyAlignment="1">
      <alignment horizontal="left" vertical="center"/>
    </xf>
    <xf numFmtId="0" fontId="16" fillId="0" borderId="10" xfId="4" applyFont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49" fontId="29" fillId="0" borderId="19" xfId="6" applyNumberFormat="1" applyFont="1" applyBorder="1" applyAlignment="1">
      <alignment horizontal="center" vertical="center"/>
    </xf>
    <xf numFmtId="49" fontId="29" fillId="0" borderId="20" xfId="6" applyNumberFormat="1" applyFont="1" applyBorder="1" applyAlignment="1">
      <alignment horizontal="center" vertical="center"/>
    </xf>
    <xf numFmtId="49" fontId="29" fillId="0" borderId="21" xfId="6" applyNumberFormat="1" applyFont="1" applyBorder="1" applyAlignment="1">
      <alignment horizontal="center" vertical="center"/>
    </xf>
    <xf numFmtId="49" fontId="29" fillId="0" borderId="0" xfId="5" applyNumberFormat="1" applyFont="1"/>
    <xf numFmtId="49" fontId="13" fillId="0" borderId="22" xfId="5" applyNumberFormat="1" applyFont="1" applyBorder="1" applyAlignment="1">
      <alignment horizontal="center"/>
    </xf>
    <xf numFmtId="49" fontId="29" fillId="0" borderId="22" xfId="6" applyNumberFormat="1" applyFont="1" applyBorder="1" applyAlignment="1">
      <alignment horizontal="center" vertical="center"/>
    </xf>
    <xf numFmtId="49" fontId="29" fillId="0" borderId="23" xfId="6" applyNumberFormat="1" applyFont="1" applyBorder="1" applyAlignment="1">
      <alignment horizontal="center" vertical="center"/>
    </xf>
    <xf numFmtId="0" fontId="20" fillId="0" borderId="0" xfId="5" applyFont="1"/>
    <xf numFmtId="14" fontId="20" fillId="0" borderId="0" xfId="5" applyNumberFormat="1" applyFont="1"/>
    <xf numFmtId="0" fontId="14" fillId="0" borderId="0" xfId="4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center" vertical="center"/>
    </xf>
    <xf numFmtId="0" fontId="21" fillId="0" borderId="26" xfId="4" applyFont="1" applyBorder="1">
      <alignment vertical="center"/>
    </xf>
    <xf numFmtId="0" fontId="31" fillId="0" borderId="26" xfId="4" applyFont="1" applyBorder="1" applyAlignment="1">
      <alignment horizontal="right" vertical="center"/>
    </xf>
    <xf numFmtId="0" fontId="31" fillId="0" borderId="27" xfId="4" applyFont="1" applyBorder="1">
      <alignment vertical="center"/>
    </xf>
    <xf numFmtId="0" fontId="26" fillId="0" borderId="20" xfId="4" applyFont="1" applyBorder="1" applyAlignment="1">
      <alignment horizontal="left" vertical="center"/>
    </xf>
    <xf numFmtId="0" fontId="31" fillId="0" borderId="20" xfId="4" applyFont="1" applyBorder="1">
      <alignment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28" xfId="4" applyFont="1" applyBorder="1">
      <alignment vertical="center"/>
    </xf>
    <xf numFmtId="0" fontId="26" fillId="0" borderId="29" xfId="4" applyFont="1" applyBorder="1" applyAlignment="1">
      <alignment horizontal="left" vertical="center"/>
    </xf>
    <xf numFmtId="0" fontId="31" fillId="0" borderId="29" xfId="4" applyFont="1" applyBorder="1">
      <alignment vertical="center"/>
    </xf>
    <xf numFmtId="0" fontId="21" fillId="0" borderId="29" xfId="4" applyFont="1" applyBorder="1">
      <alignment vertical="center"/>
    </xf>
    <xf numFmtId="0" fontId="21" fillId="0" borderId="29" xfId="4" applyFont="1" applyBorder="1" applyAlignment="1">
      <alignment horizontal="left" vertical="center"/>
    </xf>
    <xf numFmtId="0" fontId="31" fillId="0" borderId="0" xfId="4" applyFont="1">
      <alignment vertical="center"/>
    </xf>
    <xf numFmtId="0" fontId="21" fillId="0" borderId="0" xfId="4" applyFont="1">
      <alignment vertical="center"/>
    </xf>
    <xf numFmtId="0" fontId="21" fillId="0" borderId="0" xfId="4" applyFont="1" applyAlignment="1">
      <alignment horizontal="left" vertical="center"/>
    </xf>
    <xf numFmtId="0" fontId="31" fillId="0" borderId="25" xfId="4" applyFont="1" applyBorder="1">
      <alignment vertical="center"/>
    </xf>
    <xf numFmtId="0" fontId="31" fillId="0" borderId="26" xfId="4" applyFont="1" applyBorder="1">
      <alignment vertical="center"/>
    </xf>
    <xf numFmtId="0" fontId="21" fillId="0" borderId="20" xfId="4" applyFont="1" applyBorder="1" applyAlignment="1">
      <alignment horizontal="left" vertical="center"/>
    </xf>
    <xf numFmtId="0" fontId="21" fillId="0" borderId="20" xfId="4" applyFont="1" applyBorder="1">
      <alignment vertical="center"/>
    </xf>
    <xf numFmtId="0" fontId="31" fillId="0" borderId="26" xfId="4" applyFont="1" applyBorder="1" applyAlignment="1">
      <alignment horizontal="left" vertical="center"/>
    </xf>
    <xf numFmtId="0" fontId="31" fillId="0" borderId="28" xfId="4" applyFont="1" applyBorder="1" applyAlignment="1">
      <alignment horizontal="left" vertical="center"/>
    </xf>
    <xf numFmtId="0" fontId="14" fillId="0" borderId="34" xfId="4" applyBorder="1">
      <alignment vertical="center"/>
    </xf>
    <xf numFmtId="0" fontId="14" fillId="0" borderId="33" xfId="4" applyBorder="1">
      <alignment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58" fontId="21" fillId="0" borderId="29" xfId="4" applyNumberFormat="1" applyFont="1" applyBorder="1">
      <alignment vertical="center"/>
    </xf>
    <xf numFmtId="0" fontId="21" fillId="0" borderId="41" xfId="4" applyFont="1" applyBorder="1" applyAlignment="1">
      <alignment horizontal="left" vertical="center"/>
    </xf>
    <xf numFmtId="0" fontId="21" fillId="0" borderId="42" xfId="4" applyFont="1" applyBorder="1" applyAlignment="1">
      <alignment horizontal="left" vertical="center"/>
    </xf>
    <xf numFmtId="0" fontId="31" fillId="0" borderId="41" xfId="4" applyFont="1" applyBorder="1" applyAlignment="1">
      <alignment horizontal="left" vertical="center"/>
    </xf>
    <xf numFmtId="0" fontId="14" fillId="0" borderId="44" xfId="4" applyBorder="1">
      <alignment vertical="center"/>
    </xf>
    <xf numFmtId="0" fontId="14" fillId="0" borderId="44" xfId="4" applyBorder="1" applyAlignment="1">
      <alignment horizontal="left" vertical="center"/>
    </xf>
    <xf numFmtId="177" fontId="22" fillId="0" borderId="2" xfId="0" applyNumberFormat="1" applyFont="1" applyBorder="1" applyAlignment="1">
      <alignment horizontal="center" vertical="center"/>
    </xf>
    <xf numFmtId="0" fontId="32" fillId="0" borderId="50" xfId="4" applyFont="1" applyBorder="1" applyAlignment="1">
      <alignment horizontal="left" vertical="center"/>
    </xf>
    <xf numFmtId="0" fontId="23" fillId="0" borderId="51" xfId="4" applyFont="1" applyBorder="1" applyAlignment="1">
      <alignment horizontal="left" vertical="center"/>
    </xf>
    <xf numFmtId="0" fontId="23" fillId="0" borderId="27" xfId="4" applyFont="1" applyBorder="1" applyAlignment="1">
      <alignment horizontal="left" vertical="center"/>
    </xf>
    <xf numFmtId="0" fontId="26" fillId="0" borderId="20" xfId="4" applyFont="1" applyBorder="1" applyAlignment="1">
      <alignment horizontal="center" vertical="center"/>
    </xf>
    <xf numFmtId="0" fontId="23" fillId="0" borderId="27" xfId="4" applyFont="1" applyBorder="1">
      <alignment vertical="center"/>
    </xf>
    <xf numFmtId="0" fontId="26" fillId="0" borderId="27" xfId="4" applyFont="1" applyBorder="1" applyAlignment="1">
      <alignment horizontal="left" vertical="center"/>
    </xf>
    <xf numFmtId="0" fontId="34" fillId="0" borderId="28" xfId="4" applyFont="1" applyBorder="1">
      <alignment vertical="center"/>
    </xf>
    <xf numFmtId="0" fontId="14" fillId="0" borderId="20" xfId="4" applyBorder="1" applyAlignment="1">
      <alignment horizontal="left" vertical="center"/>
    </xf>
    <xf numFmtId="0" fontId="14" fillId="0" borderId="20" xfId="4" applyBorder="1">
      <alignment vertical="center"/>
    </xf>
    <xf numFmtId="0" fontId="23" fillId="0" borderId="20" xfId="4" applyFont="1" applyBorder="1">
      <alignment vertical="center"/>
    </xf>
    <xf numFmtId="0" fontId="23" fillId="0" borderId="27" xfId="4" applyFont="1" applyBorder="1" applyAlignment="1">
      <alignment horizontal="center" vertical="center"/>
    </xf>
    <xf numFmtId="0" fontId="23" fillId="0" borderId="20" xfId="4" applyFont="1" applyBorder="1" applyAlignment="1">
      <alignment horizontal="center" vertical="center"/>
    </xf>
    <xf numFmtId="0" fontId="26" fillId="0" borderId="41" xfId="4" applyFont="1" applyBorder="1" applyAlignment="1">
      <alignment horizontal="left" vertical="center"/>
    </xf>
    <xf numFmtId="0" fontId="26" fillId="0" borderId="42" xfId="4" applyFont="1" applyBorder="1" applyAlignment="1">
      <alignment horizontal="left" vertical="center"/>
    </xf>
    <xf numFmtId="0" fontId="13" fillId="0" borderId="0" xfId="5" applyFont="1" applyAlignment="1">
      <alignment horizontal="center"/>
    </xf>
    <xf numFmtId="0" fontId="16" fillId="0" borderId="58" xfId="4" applyFont="1" applyBorder="1" applyAlignment="1">
      <alignment horizontal="left" vertical="center"/>
    </xf>
    <xf numFmtId="0" fontId="35" fillId="0" borderId="46" xfId="7" applyFont="1" applyBorder="1"/>
    <xf numFmtId="0" fontId="35" fillId="0" borderId="59" xfId="7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61" xfId="0" applyFont="1" applyBorder="1" applyAlignment="1">
      <alignment horizontal="left"/>
    </xf>
    <xf numFmtId="0" fontId="27" fillId="0" borderId="48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16" fillId="0" borderId="46" xfId="4" applyFont="1" applyBorder="1" applyAlignment="1">
      <alignment horizontal="left" vertical="center"/>
    </xf>
    <xf numFmtId="0" fontId="0" fillId="0" borderId="62" xfId="0" applyBorder="1" applyAlignment="1">
      <alignment horizontal="left" vertical="center"/>
    </xf>
    <xf numFmtId="0" fontId="0" fillId="0" borderId="63" xfId="0" applyBorder="1" applyAlignment="1">
      <alignment horizontal="left" vertical="center"/>
    </xf>
    <xf numFmtId="177" fontId="22" fillId="0" borderId="8" xfId="0" applyNumberFormat="1" applyFont="1" applyBorder="1" applyAlignment="1">
      <alignment horizontal="center" vertical="center"/>
    </xf>
    <xf numFmtId="0" fontId="33" fillId="3" borderId="4" xfId="0" applyFont="1" applyFill="1" applyBorder="1" applyAlignment="1">
      <alignment horizontal="center" vertical="center"/>
    </xf>
    <xf numFmtId="0" fontId="33" fillId="3" borderId="64" xfId="0" applyFont="1" applyFill="1" applyBorder="1" applyAlignment="1">
      <alignment horizontal="center" vertical="center"/>
    </xf>
    <xf numFmtId="0" fontId="22" fillId="0" borderId="65" xfId="0" applyFont="1" applyBorder="1" applyAlignment="1">
      <alignment horizontal="center"/>
    </xf>
    <xf numFmtId="49" fontId="29" fillId="0" borderId="57" xfId="6" applyNumberFormat="1" applyFont="1" applyBorder="1" applyAlignment="1">
      <alignment horizontal="center" vertical="center"/>
    </xf>
    <xf numFmtId="49" fontId="29" fillId="0" borderId="41" xfId="6" applyNumberFormat="1" applyFont="1" applyBorder="1" applyAlignment="1">
      <alignment horizontal="center" vertical="center"/>
    </xf>
    <xf numFmtId="49" fontId="13" fillId="4" borderId="29" xfId="5" applyNumberFormat="1" applyFont="1" applyFill="1" applyBorder="1" applyAlignment="1">
      <alignment horizontal="center"/>
    </xf>
    <xf numFmtId="49" fontId="29" fillId="4" borderId="29" xfId="6" applyNumberFormat="1" applyFont="1" applyFill="1" applyBorder="1" applyAlignment="1">
      <alignment horizontal="center" vertical="center"/>
    </xf>
    <xf numFmtId="49" fontId="29" fillId="4" borderId="42" xfId="6" applyNumberFormat="1" applyFont="1" applyFill="1" applyBorder="1" applyAlignment="1">
      <alignment horizontal="center" vertical="center"/>
    </xf>
    <xf numFmtId="0" fontId="20" fillId="0" borderId="0" xfId="5" applyFont="1" applyAlignment="1">
      <alignment horizontal="center"/>
    </xf>
    <xf numFmtId="49" fontId="26" fillId="0" borderId="20" xfId="4" applyNumberFormat="1" applyFont="1" applyBorder="1">
      <alignment vertical="center"/>
    </xf>
    <xf numFmtId="0" fontId="23" fillId="0" borderId="54" xfId="4" applyFont="1" applyBorder="1">
      <alignment vertical="center"/>
    </xf>
    <xf numFmtId="0" fontId="14" fillId="0" borderId="19" xfId="4" applyBorder="1" applyAlignment="1">
      <alignment horizontal="left" vertical="center"/>
    </xf>
    <xf numFmtId="0" fontId="26" fillId="0" borderId="19" xfId="4" applyFont="1" applyBorder="1" applyAlignment="1">
      <alignment horizontal="left" vertical="center"/>
    </xf>
    <xf numFmtId="0" fontId="14" fillId="0" borderId="19" xfId="4" applyBorder="1">
      <alignment vertical="center"/>
    </xf>
    <xf numFmtId="0" fontId="23" fillId="0" borderId="19" xfId="4" applyFont="1" applyBorder="1">
      <alignment vertical="center"/>
    </xf>
    <xf numFmtId="0" fontId="23" fillId="0" borderId="54" xfId="4" applyFont="1" applyBorder="1" applyAlignment="1">
      <alignment horizontal="center" vertical="center"/>
    </xf>
    <xf numFmtId="0" fontId="26" fillId="0" borderId="19" xfId="4" applyFont="1" applyBorder="1" applyAlignment="1">
      <alignment horizontal="center" vertical="center"/>
    </xf>
    <xf numFmtId="0" fontId="23" fillId="0" borderId="19" xfId="4" applyFont="1" applyBorder="1" applyAlignment="1">
      <alignment horizontal="center" vertical="center"/>
    </xf>
    <xf numFmtId="0" fontId="14" fillId="0" borderId="19" xfId="4" applyBorder="1" applyAlignment="1">
      <alignment horizontal="center" vertical="center"/>
    </xf>
    <xf numFmtId="0" fontId="14" fillId="0" borderId="20" xfId="4" applyBorder="1" applyAlignment="1">
      <alignment horizontal="center" vertical="center"/>
    </xf>
    <xf numFmtId="0" fontId="37" fillId="0" borderId="68" xfId="4" applyFont="1" applyBorder="1" applyAlignment="1">
      <alignment horizontal="left" vertical="center" wrapText="1"/>
    </xf>
    <xf numFmtId="0" fontId="23" fillId="0" borderId="2" xfId="4" applyFont="1" applyBorder="1" applyAlignment="1">
      <alignment horizontal="center" vertical="center"/>
    </xf>
    <xf numFmtId="0" fontId="38" fillId="5" borderId="2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shrinkToFit="1"/>
    </xf>
    <xf numFmtId="9" fontId="26" fillId="0" borderId="2" xfId="4" applyNumberFormat="1" applyFont="1" applyBorder="1" applyAlignment="1">
      <alignment horizontal="center" vertical="center"/>
    </xf>
    <xf numFmtId="9" fontId="26" fillId="0" borderId="19" xfId="4" applyNumberFormat="1" applyFont="1" applyBorder="1" applyAlignment="1">
      <alignment horizontal="center" vertical="center"/>
    </xf>
    <xf numFmtId="9" fontId="26" fillId="0" borderId="20" xfId="4" applyNumberFormat="1" applyFont="1" applyBorder="1" applyAlignment="1">
      <alignment horizontal="center" vertical="center"/>
    </xf>
    <xf numFmtId="0" fontId="26" fillId="0" borderId="70" xfId="4" applyFont="1" applyBorder="1">
      <alignment vertical="center"/>
    </xf>
    <xf numFmtId="0" fontId="26" fillId="0" borderId="71" xfId="4" applyFont="1" applyBorder="1">
      <alignment vertical="center"/>
    </xf>
    <xf numFmtId="0" fontId="26" fillId="0" borderId="34" xfId="4" applyFont="1" applyBorder="1">
      <alignment vertical="center"/>
    </xf>
    <xf numFmtId="0" fontId="26" fillId="0" borderId="33" xfId="4" applyFont="1" applyBorder="1">
      <alignment vertical="center"/>
    </xf>
    <xf numFmtId="0" fontId="32" fillId="0" borderId="50" xfId="4" applyFont="1" applyBorder="1">
      <alignment vertical="center"/>
    </xf>
    <xf numFmtId="0" fontId="32" fillId="0" borderId="51" xfId="4" applyFont="1" applyBorder="1">
      <alignment vertical="center"/>
    </xf>
    <xf numFmtId="0" fontId="26" fillId="0" borderId="72" xfId="4" applyFont="1" applyBorder="1">
      <alignment vertical="center"/>
    </xf>
    <xf numFmtId="0" fontId="32" fillId="0" borderId="72" xfId="4" applyFont="1" applyBorder="1">
      <alignment vertical="center"/>
    </xf>
    <xf numFmtId="58" fontId="14" fillId="0" borderId="51" xfId="4" applyNumberFormat="1" applyBorder="1">
      <alignment vertical="center"/>
    </xf>
    <xf numFmtId="0" fontId="26" fillId="0" borderId="57" xfId="4" applyFont="1" applyBorder="1" applyAlignment="1">
      <alignment horizontal="left" vertical="center"/>
    </xf>
    <xf numFmtId="0" fontId="23" fillId="0" borderId="0" xfId="4" applyFont="1">
      <alignment vertical="center"/>
    </xf>
    <xf numFmtId="0" fontId="40" fillId="0" borderId="41" xfId="4" applyFont="1" applyBorder="1" applyAlignment="1">
      <alignment horizontal="left" vertical="center" wrapText="1"/>
    </xf>
    <xf numFmtId="0" fontId="40" fillId="0" borderId="41" xfId="4" applyFont="1" applyBorder="1" applyAlignment="1">
      <alignment horizontal="left" vertical="center"/>
    </xf>
    <xf numFmtId="0" fontId="26" fillId="0" borderId="74" xfId="4" applyFont="1" applyBorder="1">
      <alignment vertical="center"/>
    </xf>
    <xf numFmtId="0" fontId="26" fillId="0" borderId="44" xfId="4" applyFont="1" applyBorder="1">
      <alignment vertical="center"/>
    </xf>
    <xf numFmtId="0" fontId="42" fillId="0" borderId="60" xfId="0" applyFont="1" applyBorder="1"/>
    <xf numFmtId="0" fontId="42" fillId="0" borderId="2" xfId="0" applyFont="1" applyBorder="1"/>
    <xf numFmtId="0" fontId="42" fillId="6" borderId="2" xfId="0" applyFont="1" applyFill="1" applyBorder="1"/>
    <xf numFmtId="0" fontId="0" fillId="0" borderId="60" xfId="0" applyBorder="1"/>
    <xf numFmtId="0" fontId="0" fillId="6" borderId="2" xfId="0" applyFill="1" applyBorder="1"/>
    <xf numFmtId="0" fontId="0" fillId="0" borderId="61" xfId="0" applyBorder="1"/>
    <xf numFmtId="0" fontId="0" fillId="0" borderId="48" xfId="0" applyBorder="1"/>
    <xf numFmtId="0" fontId="0" fillId="6" borderId="48" xfId="0" applyFill="1" applyBorder="1"/>
    <xf numFmtId="0" fontId="0" fillId="7" borderId="0" xfId="0" applyFill="1"/>
    <xf numFmtId="0" fontId="42" fillId="0" borderId="65" xfId="0" applyFont="1" applyBorder="1"/>
    <xf numFmtId="0" fontId="0" fillId="0" borderId="65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3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42" fillId="8" borderId="2" xfId="0" applyFont="1" applyFill="1" applyBorder="1" applyAlignment="1">
      <alignment vertical="top" wrapText="1"/>
    </xf>
    <xf numFmtId="0" fontId="44" fillId="0" borderId="2" xfId="0" applyFont="1" applyBorder="1" applyAlignment="1">
      <alignment vertical="top" wrapText="1"/>
    </xf>
    <xf numFmtId="0" fontId="45" fillId="0" borderId="0" xfId="0" applyFont="1"/>
    <xf numFmtId="0" fontId="45" fillId="0" borderId="0" xfId="0" applyFont="1" applyAlignment="1">
      <alignment vertical="top" wrapText="1"/>
    </xf>
    <xf numFmtId="0" fontId="12" fillId="0" borderId="2" xfId="0" quotePrefix="1" applyFont="1" applyBorder="1" applyAlignment="1">
      <alignment horizontal="center"/>
    </xf>
    <xf numFmtId="0" fontId="41" fillId="0" borderId="58" xfId="0" applyFont="1" applyBorder="1" applyAlignment="1">
      <alignment horizontal="center" vertical="center" wrapText="1"/>
    </xf>
    <xf numFmtId="0" fontId="41" fillId="0" borderId="46" xfId="0" applyFont="1" applyBorder="1" applyAlignment="1">
      <alignment horizontal="center" vertical="center" wrapText="1"/>
    </xf>
    <xf numFmtId="0" fontId="41" fillId="0" borderId="6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/>
    </xf>
    <xf numFmtId="0" fontId="42" fillId="0" borderId="7" xfId="0" applyFont="1" applyBorder="1" applyAlignment="1">
      <alignment horizontal="center" vertical="center"/>
    </xf>
    <xf numFmtId="0" fontId="42" fillId="6" borderId="5" xfId="0" applyFont="1" applyFill="1" applyBorder="1" applyAlignment="1">
      <alignment horizontal="center" vertical="center"/>
    </xf>
    <xf numFmtId="0" fontId="42" fillId="6" borderId="7" xfId="0" applyFont="1" applyFill="1" applyBorder="1" applyAlignment="1">
      <alignment horizontal="center" vertical="center"/>
    </xf>
    <xf numFmtId="0" fontId="42" fillId="0" borderId="76" xfId="0" applyFont="1" applyBorder="1" applyAlignment="1">
      <alignment horizontal="center" vertical="center"/>
    </xf>
    <xf numFmtId="0" fontId="32" fillId="0" borderId="35" xfId="4" applyFont="1" applyBorder="1" applyAlignment="1">
      <alignment horizontal="left" vertical="center"/>
    </xf>
    <xf numFmtId="0" fontId="26" fillId="0" borderId="66" xfId="4" applyFont="1" applyBorder="1" applyAlignment="1">
      <alignment horizontal="left" vertical="center"/>
    </xf>
    <xf numFmtId="0" fontId="26" fillId="0" borderId="35" xfId="4" applyFont="1" applyBorder="1" applyAlignment="1">
      <alignment horizontal="left" vertical="center"/>
    </xf>
    <xf numFmtId="0" fontId="26" fillId="0" borderId="73" xfId="4" applyFont="1" applyBorder="1" applyAlignment="1">
      <alignment horizontal="left" vertical="center"/>
    </xf>
    <xf numFmtId="0" fontId="39" fillId="0" borderId="52" xfId="4" applyFont="1" applyBorder="1" applyAlignment="1">
      <alignment horizontal="center" vertical="center"/>
    </xf>
    <xf numFmtId="0" fontId="32" fillId="0" borderId="35" xfId="4" applyFont="1" applyBorder="1" applyAlignment="1">
      <alignment horizontal="center" vertical="center"/>
    </xf>
    <xf numFmtId="0" fontId="32" fillId="0" borderId="75" xfId="4" applyFont="1" applyBorder="1" applyAlignment="1">
      <alignment horizontal="center" vertical="center"/>
    </xf>
    <xf numFmtId="0" fontId="26" fillId="0" borderId="72" xfId="4" applyFont="1" applyBorder="1" applyAlignment="1">
      <alignment horizontal="center" vertical="center"/>
    </xf>
    <xf numFmtId="0" fontId="26" fillId="0" borderId="73" xfId="4" applyFont="1" applyBorder="1" applyAlignment="1">
      <alignment horizontal="center" vertical="center"/>
    </xf>
    <xf numFmtId="0" fontId="26" fillId="0" borderId="70" xfId="4" applyFont="1" applyBorder="1" applyAlignment="1">
      <alignment horizontal="left" vertical="center"/>
    </xf>
    <xf numFmtId="0" fontId="26" fillId="0" borderId="71" xfId="4" applyFont="1" applyBorder="1" applyAlignment="1">
      <alignment horizontal="left" vertical="center"/>
    </xf>
    <xf numFmtId="0" fontId="26" fillId="0" borderId="74" xfId="4" applyFont="1" applyBorder="1" applyAlignment="1">
      <alignment horizontal="left" vertical="center"/>
    </xf>
    <xf numFmtId="0" fontId="26" fillId="0" borderId="34" xfId="4" applyFont="1" applyBorder="1" applyAlignment="1">
      <alignment horizontal="left" vertical="center"/>
    </xf>
    <xf numFmtId="0" fontId="26" fillId="0" borderId="33" xfId="4" applyFont="1" applyBorder="1" applyAlignment="1">
      <alignment horizontal="left" vertical="center"/>
    </xf>
    <xf numFmtId="0" fontId="26" fillId="0" borderId="44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/>
    </xf>
    <xf numFmtId="0" fontId="23" fillId="0" borderId="38" xfId="4" applyFont="1" applyBorder="1" applyAlignment="1">
      <alignment horizontal="left" vertical="center"/>
    </xf>
    <xf numFmtId="0" fontId="23" fillId="0" borderId="45" xfId="4" applyFont="1" applyBorder="1" applyAlignment="1">
      <alignment horizontal="left" vertical="center"/>
    </xf>
    <xf numFmtId="0" fontId="32" fillId="0" borderId="53" xfId="4" applyFont="1" applyBorder="1" applyAlignment="1">
      <alignment horizontal="left" vertical="center"/>
    </xf>
    <xf numFmtId="0" fontId="32" fillId="0" borderId="52" xfId="4" applyFont="1" applyBorder="1" applyAlignment="1">
      <alignment horizontal="left" vertical="center"/>
    </xf>
    <xf numFmtId="0" fontId="32" fillId="0" borderId="56" xfId="4" applyFont="1" applyBorder="1" applyAlignment="1">
      <alignment horizontal="left" vertical="center"/>
    </xf>
    <xf numFmtId="0" fontId="23" fillId="0" borderId="28" xfId="4" applyFont="1" applyBorder="1" applyAlignment="1">
      <alignment horizontal="left" vertical="center"/>
    </xf>
    <xf numFmtId="0" fontId="23" fillId="0" borderId="29" xfId="4" applyFont="1" applyBorder="1" applyAlignment="1">
      <alignment horizontal="left" vertical="center"/>
    </xf>
    <xf numFmtId="0" fontId="23" fillId="0" borderId="42" xfId="4" applyFont="1" applyBorder="1" applyAlignment="1">
      <alignment horizontal="left" vertical="center"/>
    </xf>
    <xf numFmtId="0" fontId="32" fillId="0" borderId="53" xfId="0" applyFont="1" applyBorder="1" applyAlignment="1">
      <alignment horizontal="left" vertical="center"/>
    </xf>
    <xf numFmtId="0" fontId="32" fillId="0" borderId="52" xfId="0" applyFont="1" applyBorder="1" applyAlignment="1">
      <alignment horizontal="left" vertical="center"/>
    </xf>
    <xf numFmtId="0" fontId="32" fillId="0" borderId="56" xfId="0" applyFont="1" applyBorder="1" applyAlignment="1">
      <alignment horizontal="left" vertical="center"/>
    </xf>
    <xf numFmtId="0" fontId="31" fillId="0" borderId="54" xfId="4" applyFont="1" applyBorder="1" applyAlignment="1">
      <alignment horizontal="left" vertical="center"/>
    </xf>
    <xf numFmtId="0" fontId="31" fillId="0" borderId="19" xfId="4" applyFont="1" applyBorder="1" applyAlignment="1">
      <alignment horizontal="left" vertical="center"/>
    </xf>
    <xf numFmtId="0" fontId="31" fillId="0" borderId="57" xfId="4" applyFont="1" applyBorder="1" applyAlignment="1">
      <alignment horizontal="left" vertical="center"/>
    </xf>
    <xf numFmtId="0" fontId="31" fillId="0" borderId="27" xfId="4" applyFont="1" applyBorder="1" applyAlignment="1">
      <alignment horizontal="left" vertical="center"/>
    </xf>
    <xf numFmtId="0" fontId="31" fillId="0" borderId="20" xfId="4" applyFont="1" applyBorder="1" applyAlignment="1">
      <alignment horizontal="left" vertical="center"/>
    </xf>
    <xf numFmtId="0" fontId="31" fillId="0" borderId="69" xfId="4" applyFont="1" applyBorder="1" applyAlignment="1">
      <alignment horizontal="left" vertical="center"/>
    </xf>
    <xf numFmtId="0" fontId="31" fillId="0" borderId="38" xfId="4" applyFont="1" applyBorder="1" applyAlignment="1">
      <alignment horizontal="left" vertical="center"/>
    </xf>
    <xf numFmtId="0" fontId="31" fillId="0" borderId="45" xfId="4" applyFont="1" applyBorder="1" applyAlignment="1">
      <alignment horizontal="left" vertical="center"/>
    </xf>
    <xf numFmtId="0" fontId="23" fillId="0" borderId="54" xfId="4" applyFont="1" applyBorder="1" applyAlignment="1">
      <alignment horizontal="left" vertical="center"/>
    </xf>
    <xf numFmtId="0" fontId="23" fillId="0" borderId="67" xfId="4" applyFont="1" applyBorder="1" applyAlignment="1">
      <alignment horizontal="left" vertical="center"/>
    </xf>
    <xf numFmtId="0" fontId="23" fillId="0" borderId="19" xfId="4" applyFont="1" applyBorder="1" applyAlignment="1">
      <alignment horizontal="left" vertical="center"/>
    </xf>
    <xf numFmtId="0" fontId="23" fillId="0" borderId="57" xfId="4" applyFont="1" applyBorder="1" applyAlignment="1">
      <alignment horizontal="left" vertical="center"/>
    </xf>
    <xf numFmtId="9" fontId="26" fillId="0" borderId="36" xfId="4" applyNumberFormat="1" applyFont="1" applyBorder="1" applyAlignment="1">
      <alignment horizontal="left" vertical="center"/>
    </xf>
    <xf numFmtId="9" fontId="26" fillId="0" borderId="31" xfId="4" applyNumberFormat="1" applyFont="1" applyBorder="1" applyAlignment="1">
      <alignment horizontal="left" vertical="center"/>
    </xf>
    <xf numFmtId="9" fontId="26" fillId="0" borderId="43" xfId="4" applyNumberFormat="1" applyFont="1" applyBorder="1" applyAlignment="1">
      <alignment horizontal="left" vertical="center"/>
    </xf>
    <xf numFmtId="9" fontId="26" fillId="0" borderId="37" xfId="4" applyNumberFormat="1" applyFont="1" applyBorder="1" applyAlignment="1">
      <alignment horizontal="left" vertical="center"/>
    </xf>
    <xf numFmtId="9" fontId="26" fillId="0" borderId="38" xfId="4" applyNumberFormat="1" applyFont="1" applyBorder="1" applyAlignment="1">
      <alignment horizontal="left" vertical="center"/>
    </xf>
    <xf numFmtId="9" fontId="26" fillId="0" borderId="45" xfId="4" applyNumberFormat="1" applyFont="1" applyBorder="1" applyAlignment="1">
      <alignment horizontal="left" vertical="center"/>
    </xf>
    <xf numFmtId="0" fontId="23" fillId="0" borderId="66" xfId="4" applyFont="1" applyBorder="1" applyAlignment="1">
      <alignment horizontal="left" vertical="center"/>
    </xf>
    <xf numFmtId="0" fontId="23" fillId="0" borderId="35" xfId="4" applyFont="1" applyBorder="1" applyAlignment="1">
      <alignment horizontal="left" vertical="center"/>
    </xf>
    <xf numFmtId="0" fontId="23" fillId="0" borderId="73" xfId="4" applyFont="1" applyBorder="1" applyAlignment="1">
      <alignment horizontal="left" vertical="center"/>
    </xf>
    <xf numFmtId="0" fontId="23" fillId="0" borderId="37" xfId="4" applyFont="1" applyBorder="1" applyAlignment="1">
      <alignment horizontal="left" vertical="center" wrapText="1"/>
    </xf>
    <xf numFmtId="0" fontId="23" fillId="0" borderId="38" xfId="4" applyFont="1" applyBorder="1" applyAlignment="1">
      <alignment horizontal="left" vertical="center" wrapText="1"/>
    </xf>
    <xf numFmtId="0" fontId="23" fillId="0" borderId="45" xfId="4" applyFont="1" applyBorder="1" applyAlignment="1">
      <alignment horizontal="left" vertical="center" wrapText="1"/>
    </xf>
    <xf numFmtId="0" fontId="26" fillId="0" borderId="32" xfId="4" applyFont="1" applyBorder="1" applyAlignment="1">
      <alignment horizontal="left" vertical="center"/>
    </xf>
    <xf numFmtId="14" fontId="26" fillId="0" borderId="20" xfId="4" applyNumberFormat="1" applyFont="1" applyBorder="1" applyAlignment="1">
      <alignment horizontal="center" vertical="center"/>
    </xf>
    <xf numFmtId="14" fontId="26" fillId="0" borderId="41" xfId="4" applyNumberFormat="1" applyFont="1" applyBorder="1" applyAlignment="1">
      <alignment horizontal="center" vertical="center"/>
    </xf>
    <xf numFmtId="0" fontId="23" fillId="0" borderId="27" xfId="4" applyFont="1" applyBorder="1" applyAlignment="1">
      <alignment horizontal="left" vertical="center"/>
    </xf>
    <xf numFmtId="0" fontId="23" fillId="0" borderId="20" xfId="4" applyFont="1" applyBorder="1" applyAlignment="1">
      <alignment horizontal="left" vertical="center"/>
    </xf>
    <xf numFmtId="0" fontId="26" fillId="0" borderId="29" xfId="4" applyFont="1" applyBorder="1" applyAlignment="1">
      <alignment horizontal="center" vertical="center"/>
    </xf>
    <xf numFmtId="0" fontId="26" fillId="0" borderId="42" xfId="4" applyFont="1" applyBorder="1" applyAlignment="1">
      <alignment horizontal="center" vertical="center"/>
    </xf>
    <xf numFmtId="14" fontId="26" fillId="0" borderId="29" xfId="4" applyNumberFormat="1" applyFont="1" applyBorder="1" applyAlignment="1">
      <alignment horizontal="center" vertical="center"/>
    </xf>
    <xf numFmtId="14" fontId="26" fillId="0" borderId="42" xfId="4" applyNumberFormat="1" applyFont="1" applyBorder="1" applyAlignment="1">
      <alignment horizontal="center" vertical="center"/>
    </xf>
    <xf numFmtId="0" fontId="26" fillId="0" borderId="20" xfId="4" applyFont="1" applyBorder="1" applyAlignment="1">
      <alignment horizontal="left" vertical="center"/>
    </xf>
    <xf numFmtId="0" fontId="26" fillId="0" borderId="41" xfId="4" applyFont="1" applyBorder="1" applyAlignment="1">
      <alignment horizontal="left" vertical="center"/>
    </xf>
    <xf numFmtId="0" fontId="23" fillId="0" borderId="25" xfId="4" applyFont="1" applyBorder="1" applyAlignment="1">
      <alignment horizontal="center" vertical="center"/>
    </xf>
    <xf numFmtId="0" fontId="23" fillId="0" borderId="26" xfId="4" applyFont="1" applyBorder="1" applyAlignment="1">
      <alignment horizontal="center" vertical="center"/>
    </xf>
    <xf numFmtId="0" fontId="23" fillId="0" borderId="40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/>
    </xf>
    <xf numFmtId="0" fontId="32" fillId="0" borderId="26" xfId="4" applyFont="1" applyBorder="1" applyAlignment="1">
      <alignment horizontal="center" vertical="center"/>
    </xf>
    <xf numFmtId="0" fontId="32" fillId="0" borderId="40" xfId="4" applyFont="1" applyBorder="1" applyAlignment="1">
      <alignment horizontal="center" vertical="center"/>
    </xf>
    <xf numFmtId="0" fontId="36" fillId="0" borderId="24" xfId="4" applyFont="1" applyBorder="1" applyAlignment="1">
      <alignment horizontal="center" vertical="top"/>
    </xf>
    <xf numFmtId="0" fontId="26" fillId="0" borderId="51" xfId="4" applyFont="1" applyBorder="1" applyAlignment="1">
      <alignment horizontal="center" vertical="center"/>
    </xf>
    <xf numFmtId="0" fontId="32" fillId="0" borderId="51" xfId="4" applyFont="1" applyBorder="1" applyAlignment="1">
      <alignment horizontal="center" vertical="center"/>
    </xf>
    <xf numFmtId="0" fontId="14" fillId="0" borderId="51" xfId="4" applyBorder="1" applyAlignment="1">
      <alignment horizontal="center" vertical="center"/>
    </xf>
    <xf numFmtId="0" fontId="14" fillId="0" borderId="55" xfId="4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4" fillId="0" borderId="0" xfId="5" applyAlignment="1">
      <alignment horizontal="center" vertical="center"/>
    </xf>
    <xf numFmtId="0" fontId="0" fillId="0" borderId="46" xfId="4" applyFont="1" applyBorder="1" applyAlignment="1">
      <alignment horizontal="center" vertical="center"/>
    </xf>
    <xf numFmtId="0" fontId="17" fillId="0" borderId="46" xfId="4" applyFont="1" applyBorder="1" applyAlignment="1">
      <alignment horizontal="center" vertical="center"/>
    </xf>
    <xf numFmtId="0" fontId="18" fillId="0" borderId="46" xfId="4" applyFont="1" applyBorder="1" applyAlignment="1">
      <alignment horizontal="center" vertical="center"/>
    </xf>
    <xf numFmtId="0" fontId="13" fillId="0" borderId="46" xfId="4" applyFont="1" applyBorder="1" applyAlignment="1">
      <alignment horizontal="center" vertical="center"/>
    </xf>
    <xf numFmtId="0" fontId="13" fillId="0" borderId="47" xfId="4" applyFont="1" applyBorder="1" applyAlignment="1">
      <alignment horizontal="center" vertical="center"/>
    </xf>
    <xf numFmtId="0" fontId="20" fillId="0" borderId="2" xfId="5" applyFont="1" applyBorder="1" applyAlignment="1">
      <alignment horizontal="center" vertical="center"/>
    </xf>
    <xf numFmtId="0" fontId="21" fillId="0" borderId="2" xfId="5" applyFont="1" applyBorder="1" applyAlignment="1">
      <alignment horizontal="center" vertical="center"/>
    </xf>
    <xf numFmtId="0" fontId="20" fillId="0" borderId="48" xfId="5" applyFont="1" applyBorder="1" applyAlignment="1">
      <alignment horizontal="center" vertical="center"/>
    </xf>
    <xf numFmtId="0" fontId="20" fillId="0" borderId="49" xfId="5" applyFont="1" applyBorder="1" applyAlignment="1">
      <alignment horizontal="center" vertical="center"/>
    </xf>
    <xf numFmtId="0" fontId="19" fillId="0" borderId="60" xfId="5" applyFont="1" applyBorder="1" applyAlignment="1">
      <alignment horizontal="center" vertical="center"/>
    </xf>
    <xf numFmtId="0" fontId="31" fillId="0" borderId="41" xfId="4" applyFont="1" applyBorder="1" applyAlignment="1">
      <alignment horizontal="left" vertical="center"/>
    </xf>
    <xf numFmtId="0" fontId="21" fillId="0" borderId="29" xfId="4" applyFont="1" applyBorder="1" applyAlignment="1">
      <alignment horizontal="center" vertical="center"/>
    </xf>
    <xf numFmtId="0" fontId="31" fillId="0" borderId="29" xfId="4" applyFont="1" applyBorder="1" applyAlignment="1">
      <alignment horizontal="center" vertical="center"/>
    </xf>
    <xf numFmtId="0" fontId="21" fillId="0" borderId="42" xfId="4" applyFont="1" applyBorder="1" applyAlignment="1">
      <alignment horizontal="center" vertical="center"/>
    </xf>
    <xf numFmtId="0" fontId="32" fillId="0" borderId="34" xfId="4" applyFont="1" applyBorder="1" applyAlignment="1">
      <alignment horizontal="left" vertical="center"/>
    </xf>
    <xf numFmtId="0" fontId="21" fillId="0" borderId="33" xfId="4" applyFont="1" applyBorder="1" applyAlignment="1">
      <alignment horizontal="left" vertical="center"/>
    </xf>
    <xf numFmtId="0" fontId="21" fillId="0" borderId="44" xfId="4" applyFont="1" applyBorder="1" applyAlignment="1">
      <alignment horizontal="left" vertical="center"/>
    </xf>
    <xf numFmtId="0" fontId="21" fillId="0" borderId="37" xfId="4" applyFont="1" applyBorder="1" applyAlignment="1">
      <alignment horizontal="left" vertical="center"/>
    </xf>
    <xf numFmtId="0" fontId="21" fillId="0" borderId="38" xfId="4" applyFont="1" applyBorder="1" applyAlignment="1">
      <alignment horizontal="left" vertical="center"/>
    </xf>
    <xf numFmtId="0" fontId="21" fillId="0" borderId="45" xfId="4" applyFont="1" applyBorder="1" applyAlignment="1">
      <alignment horizontal="left" vertical="center"/>
    </xf>
    <xf numFmtId="0" fontId="23" fillId="0" borderId="25" xfId="4" applyFont="1" applyBorder="1" applyAlignment="1">
      <alignment horizontal="left" vertical="center"/>
    </xf>
    <xf numFmtId="0" fontId="23" fillId="0" borderId="26" xfId="4" applyFont="1" applyBorder="1" applyAlignment="1">
      <alignment horizontal="left" vertical="center"/>
    </xf>
    <xf numFmtId="0" fontId="23" fillId="0" borderId="40" xfId="4" applyFont="1" applyBorder="1" applyAlignment="1">
      <alignment horizontal="left" vertical="center"/>
    </xf>
    <xf numFmtId="0" fontId="31" fillId="0" borderId="20" xfId="4" applyFont="1" applyBorder="1" applyAlignment="1">
      <alignment horizontal="center" vertical="center"/>
    </xf>
    <xf numFmtId="0" fontId="31" fillId="0" borderId="32" xfId="4" applyFont="1" applyBorder="1" applyAlignment="1">
      <alignment horizontal="left" vertical="center"/>
    </xf>
    <xf numFmtId="0" fontId="31" fillId="0" borderId="39" xfId="4" applyFont="1" applyBorder="1" applyAlignment="1">
      <alignment horizontal="left" vertical="center"/>
    </xf>
    <xf numFmtId="0" fontId="14" fillId="0" borderId="29" xfId="4" applyBorder="1" applyAlignment="1">
      <alignment horizontal="center" vertical="center"/>
    </xf>
    <xf numFmtId="0" fontId="14" fillId="0" borderId="42" xfId="4" applyBorder="1" applyAlignment="1">
      <alignment horizontal="center" vertical="center"/>
    </xf>
    <xf numFmtId="0" fontId="31" fillId="0" borderId="35" xfId="4" applyFont="1" applyBorder="1" applyAlignment="1">
      <alignment horizontal="center" vertical="center"/>
    </xf>
    <xf numFmtId="0" fontId="31" fillId="0" borderId="36" xfId="4" applyFont="1" applyBorder="1" applyAlignment="1">
      <alignment horizontal="left" vertical="center"/>
    </xf>
    <xf numFmtId="0" fontId="31" fillId="0" borderId="31" xfId="4" applyFont="1" applyBorder="1" applyAlignment="1">
      <alignment horizontal="left" vertical="center"/>
    </xf>
    <xf numFmtId="0" fontId="31" fillId="0" borderId="43" xfId="4" applyFont="1" applyBorder="1" applyAlignment="1">
      <alignment horizontal="left" vertical="center"/>
    </xf>
    <xf numFmtId="0" fontId="14" fillId="0" borderId="34" xfId="4" applyBorder="1" applyAlignment="1">
      <alignment horizontal="left" vertical="center"/>
    </xf>
    <xf numFmtId="0" fontId="14" fillId="0" borderId="33" xfId="4" applyBorder="1" applyAlignment="1">
      <alignment horizontal="left" vertical="center"/>
    </xf>
    <xf numFmtId="0" fontId="14" fillId="0" borderId="44" xfId="4" applyBorder="1" applyAlignment="1">
      <alignment horizontal="left" vertical="center"/>
    </xf>
    <xf numFmtId="0" fontId="21" fillId="0" borderId="34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41" xfId="4" applyFont="1" applyBorder="1" applyAlignment="1">
      <alignment horizontal="left" vertical="center" wrapText="1"/>
    </xf>
    <xf numFmtId="0" fontId="31" fillId="0" borderId="41" xfId="4" applyFont="1" applyBorder="1" applyAlignment="1">
      <alignment horizontal="center" vertical="center"/>
    </xf>
    <xf numFmtId="0" fontId="23" fillId="0" borderId="34" xfId="4" applyFont="1" applyBorder="1" applyAlignment="1">
      <alignment horizontal="left" vertical="center"/>
    </xf>
    <xf numFmtId="0" fontId="23" fillId="0" borderId="33" xfId="4" applyFont="1" applyBorder="1" applyAlignment="1">
      <alignment horizontal="left" vertical="center"/>
    </xf>
    <xf numFmtId="0" fontId="23" fillId="0" borderId="44" xfId="4" applyFont="1" applyBorder="1" applyAlignment="1">
      <alignment horizontal="left" vertical="center"/>
    </xf>
    <xf numFmtId="0" fontId="31" fillId="0" borderId="25" xfId="4" applyFont="1" applyBorder="1" applyAlignment="1">
      <alignment horizontal="left" vertical="center"/>
    </xf>
    <xf numFmtId="0" fontId="31" fillId="0" borderId="26" xfId="4" applyFont="1" applyBorder="1" applyAlignment="1">
      <alignment horizontal="left" vertical="center"/>
    </xf>
    <xf numFmtId="0" fontId="31" fillId="0" borderId="40" xfId="4" applyFont="1" applyBorder="1" applyAlignment="1">
      <alignment horizontal="left" vertical="center"/>
    </xf>
    <xf numFmtId="0" fontId="21" fillId="0" borderId="27" xfId="4" applyFont="1" applyBorder="1" applyAlignment="1">
      <alignment horizontal="left" vertical="center"/>
    </xf>
    <xf numFmtId="0" fontId="21" fillId="0" borderId="20" xfId="4" applyFont="1" applyBorder="1" applyAlignment="1">
      <alignment horizontal="left" vertical="center"/>
    </xf>
    <xf numFmtId="0" fontId="21" fillId="0" borderId="41" xfId="4" applyFont="1" applyBorder="1" applyAlignment="1">
      <alignment horizontal="left" vertical="center"/>
    </xf>
    <xf numFmtId="0" fontId="31" fillId="0" borderId="30" xfId="4" applyFont="1" applyBorder="1" applyAlignment="1">
      <alignment horizontal="left" vertical="center"/>
    </xf>
    <xf numFmtId="0" fontId="21" fillId="0" borderId="32" xfId="4" applyFont="1" applyBorder="1" applyAlignment="1">
      <alignment horizontal="center" vertical="center"/>
    </xf>
    <xf numFmtId="0" fontId="21" fillId="0" borderId="33" xfId="4" applyFont="1" applyBorder="1" applyAlignment="1">
      <alignment horizontal="center" vertical="center"/>
    </xf>
    <xf numFmtId="0" fontId="21" fillId="0" borderId="44" xfId="4" applyFont="1" applyBorder="1" applyAlignment="1">
      <alignment horizontal="center" vertical="center"/>
    </xf>
    <xf numFmtId="0" fontId="21" fillId="0" borderId="20" xfId="4" applyFont="1" applyBorder="1" applyAlignment="1">
      <alignment horizontal="center" vertical="center"/>
    </xf>
    <xf numFmtId="0" fontId="26" fillId="0" borderId="29" xfId="4" applyFont="1" applyBorder="1" applyAlignment="1">
      <alignment horizontal="left" vertical="center"/>
    </xf>
    <xf numFmtId="0" fontId="31" fillId="0" borderId="29" xfId="4" applyFont="1" applyBorder="1" applyAlignment="1">
      <alignment horizontal="left" vertical="center"/>
    </xf>
    <xf numFmtId="0" fontId="30" fillId="0" borderId="24" xfId="4" applyFont="1" applyBorder="1" applyAlignment="1">
      <alignment horizontal="center" vertical="top"/>
    </xf>
    <xf numFmtId="0" fontId="26" fillId="0" borderId="26" xfId="4" applyFont="1" applyBorder="1" applyAlignment="1">
      <alignment horizontal="center" vertical="center"/>
    </xf>
    <xf numFmtId="0" fontId="21" fillId="0" borderId="26" xfId="4" applyFont="1" applyBorder="1" applyAlignment="1">
      <alignment horizontal="center" vertical="center"/>
    </xf>
    <xf numFmtId="0" fontId="21" fillId="0" borderId="40" xfId="4" applyFont="1" applyBorder="1" applyAlignment="1">
      <alignment horizontal="center" vertical="center"/>
    </xf>
    <xf numFmtId="58" fontId="21" fillId="0" borderId="20" xfId="4" applyNumberFormat="1" applyFont="1" applyBorder="1" applyAlignment="1">
      <alignment horizontal="center" vertical="center"/>
    </xf>
    <xf numFmtId="0" fontId="0" fillId="0" borderId="10" xfId="4" applyFont="1" applyBorder="1" applyAlignment="1">
      <alignment horizontal="center" vertical="center"/>
    </xf>
    <xf numFmtId="0" fontId="17" fillId="0" borderId="10" xfId="4" applyFont="1" applyBorder="1" applyAlignment="1">
      <alignment horizontal="center" vertical="center"/>
    </xf>
    <xf numFmtId="0" fontId="18" fillId="0" borderId="10" xfId="4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5" xfId="4" applyFont="1" applyBorder="1" applyAlignment="1">
      <alignment horizontal="center" vertical="center"/>
    </xf>
    <xf numFmtId="0" fontId="20" fillId="0" borderId="17" xfId="5" applyFont="1" applyBorder="1" applyAlignment="1">
      <alignment horizontal="center" vertical="center"/>
    </xf>
    <xf numFmtId="0" fontId="19" fillId="0" borderId="11" xfId="5" applyFont="1" applyBorder="1" applyAlignment="1">
      <alignment horizontal="center" vertical="center"/>
    </xf>
    <xf numFmtId="0" fontId="13" fillId="0" borderId="10" xfId="5" applyFont="1" applyBorder="1" applyAlignment="1">
      <alignment horizontal="center"/>
    </xf>
    <xf numFmtId="0" fontId="13" fillId="0" borderId="2" xfId="5" applyFont="1" applyBorder="1" applyAlignment="1">
      <alignment horizontal="center"/>
    </xf>
    <xf numFmtId="0" fontId="13" fillId="0" borderId="5" xfId="5" applyFont="1" applyBorder="1" applyAlignment="1">
      <alignment horizontal="center"/>
    </xf>
    <xf numFmtId="0" fontId="13" fillId="0" borderId="14" xfId="5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8">
    <cellStyle name="S16" xfId="1" xr:uid="{00000000-0005-0000-0000-000005000000}"/>
    <cellStyle name="常规" xfId="0" builtinId="0"/>
    <cellStyle name="常规 2" xfId="4" xr:uid="{00000000-0005-0000-0000-000034000000}"/>
    <cellStyle name="常规 23" xfId="7" xr:uid="{00000000-0005-0000-0000-000037000000}"/>
    <cellStyle name="常规 3" xfId="5" xr:uid="{00000000-0005-0000-0000-000035000000}"/>
    <cellStyle name="常规 4" xfId="6" xr:uid="{00000000-0005-0000-0000-000036000000}"/>
    <cellStyle name="常规 40" xfId="2" xr:uid="{00000000-0005-0000-0000-00000C000000}"/>
    <cellStyle name="常规_110509_2006-09-28" xfId="3" xr:uid="{00000000-0005-0000-0000-00001D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50133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5" name="直接连接符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 macro="">
      <xdr:nvCxnSpPr>
        <xdr:cNvPr id="16" name="直接连接符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CxnSpPr/>
      </xdr:nvCxnSpPr>
      <xdr:spPr>
        <a:xfrm>
          <a:off x="0" y="628650"/>
          <a:ext cx="1514475" cy="42227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17" name="直接连接符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ShapeType="1"/>
        </xdr:cNvSpPr>
      </xdr:nvSpPr>
      <xdr:spPr>
        <a:xfrm>
          <a:off x="0" y="622300"/>
          <a:ext cx="1514475" cy="4286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4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4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4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4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4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4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4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4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4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4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4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9525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4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4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4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4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4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4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4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4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4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4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4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4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4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4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4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4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4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4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4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4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4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57150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4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4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4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4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4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4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4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660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180" customWidth="1"/>
    <col min="3" max="3" width="10.125" customWidth="1"/>
  </cols>
  <sheetData>
    <row r="1" spans="1:2" ht="21" customHeight="1">
      <c r="A1" s="181"/>
      <c r="B1" s="182" t="s">
        <v>0</v>
      </c>
    </row>
    <row r="2" spans="1:2">
      <c r="A2" s="6">
        <v>1</v>
      </c>
      <c r="B2" s="183" t="s">
        <v>1</v>
      </c>
    </row>
    <row r="3" spans="1:2">
      <c r="A3" s="6">
        <v>2</v>
      </c>
      <c r="B3" s="183" t="s">
        <v>2</v>
      </c>
    </row>
    <row r="4" spans="1:2">
      <c r="A4" s="6">
        <v>3</v>
      </c>
      <c r="B4" s="183" t="s">
        <v>3</v>
      </c>
    </row>
    <row r="5" spans="1:2">
      <c r="A5" s="6">
        <v>4</v>
      </c>
      <c r="B5" s="183" t="s">
        <v>4</v>
      </c>
    </row>
    <row r="6" spans="1:2">
      <c r="A6" s="6">
        <v>5</v>
      </c>
      <c r="B6" s="183" t="s">
        <v>5</v>
      </c>
    </row>
    <row r="7" spans="1:2">
      <c r="A7" s="6">
        <v>6</v>
      </c>
      <c r="B7" s="183" t="s">
        <v>6</v>
      </c>
    </row>
    <row r="8" spans="1:2" s="179" customFormat="1" ht="15" customHeight="1">
      <c r="A8" s="184">
        <v>7</v>
      </c>
      <c r="B8" s="185" t="s">
        <v>7</v>
      </c>
    </row>
    <row r="9" spans="1:2" ht="18.95" customHeight="1">
      <c r="A9" s="181"/>
      <c r="B9" s="186" t="s">
        <v>8</v>
      </c>
    </row>
    <row r="10" spans="1:2" ht="15.95" customHeight="1">
      <c r="A10" s="6">
        <v>1</v>
      </c>
      <c r="B10" s="187" t="s">
        <v>9</v>
      </c>
    </row>
    <row r="11" spans="1:2">
      <c r="A11" s="6">
        <v>2</v>
      </c>
      <c r="B11" s="183" t="s">
        <v>10</v>
      </c>
    </row>
    <row r="12" spans="1:2">
      <c r="A12" s="6">
        <v>3</v>
      </c>
      <c r="B12" s="185" t="s">
        <v>11</v>
      </c>
    </row>
    <row r="13" spans="1:2">
      <c r="A13" s="6">
        <v>4</v>
      </c>
      <c r="B13" s="183" t="s">
        <v>12</v>
      </c>
    </row>
    <row r="14" spans="1:2">
      <c r="A14" s="6">
        <v>5</v>
      </c>
      <c r="B14" s="183" t="s">
        <v>13</v>
      </c>
    </row>
    <row r="15" spans="1:2">
      <c r="A15" s="6">
        <v>6</v>
      </c>
      <c r="B15" s="183" t="s">
        <v>14</v>
      </c>
    </row>
    <row r="16" spans="1:2">
      <c r="A16" s="6">
        <v>7</v>
      </c>
      <c r="B16" s="183" t="s">
        <v>15</v>
      </c>
    </row>
    <row r="17" spans="1:2">
      <c r="A17" s="6">
        <v>8</v>
      </c>
      <c r="B17" s="183" t="s">
        <v>16</v>
      </c>
    </row>
    <row r="18" spans="1:2">
      <c r="A18" s="6">
        <v>9</v>
      </c>
      <c r="B18" s="183" t="s">
        <v>17</v>
      </c>
    </row>
    <row r="19" spans="1:2">
      <c r="A19" s="6"/>
      <c r="B19" s="183"/>
    </row>
    <row r="20" spans="1:2" ht="20.25">
      <c r="A20" s="181"/>
      <c r="B20" s="182" t="s">
        <v>18</v>
      </c>
    </row>
    <row r="21" spans="1:2">
      <c r="A21" s="6">
        <v>1</v>
      </c>
      <c r="B21" s="183" t="s">
        <v>19</v>
      </c>
    </row>
    <row r="22" spans="1:2">
      <c r="A22" s="6">
        <v>2</v>
      </c>
      <c r="B22" s="183" t="s">
        <v>20</v>
      </c>
    </row>
    <row r="23" spans="1:2">
      <c r="A23" s="6">
        <v>3</v>
      </c>
      <c r="B23" s="183" t="s">
        <v>21</v>
      </c>
    </row>
    <row r="24" spans="1:2">
      <c r="A24" s="6">
        <v>4</v>
      </c>
      <c r="B24" s="183" t="s">
        <v>22</v>
      </c>
    </row>
    <row r="25" spans="1:2">
      <c r="A25" s="6">
        <v>5</v>
      </c>
      <c r="B25" s="183" t="s">
        <v>23</v>
      </c>
    </row>
    <row r="26" spans="1:2">
      <c r="A26" s="6">
        <v>6</v>
      </c>
      <c r="B26" s="183" t="s">
        <v>24</v>
      </c>
    </row>
    <row r="27" spans="1:2">
      <c r="A27" s="6">
        <v>7</v>
      </c>
      <c r="B27" s="183" t="s">
        <v>25</v>
      </c>
    </row>
    <row r="28" spans="1:2">
      <c r="A28" s="6"/>
      <c r="B28" s="183"/>
    </row>
    <row r="29" spans="1:2" ht="20.25">
      <c r="A29" s="181"/>
      <c r="B29" s="182" t="s">
        <v>26</v>
      </c>
    </row>
    <row r="30" spans="1:2">
      <c r="A30" s="6">
        <v>1</v>
      </c>
      <c r="B30" s="183" t="s">
        <v>27</v>
      </c>
    </row>
    <row r="31" spans="1:2">
      <c r="A31" s="6">
        <v>2</v>
      </c>
      <c r="B31" s="183" t="s">
        <v>28</v>
      </c>
    </row>
    <row r="32" spans="1:2">
      <c r="A32" s="6">
        <v>3</v>
      </c>
      <c r="B32" s="183" t="s">
        <v>29</v>
      </c>
    </row>
    <row r="33" spans="1:2" ht="28.5">
      <c r="A33" s="6">
        <v>4</v>
      </c>
      <c r="B33" s="183" t="s">
        <v>30</v>
      </c>
    </row>
    <row r="34" spans="1:2">
      <c r="A34" s="6">
        <v>5</v>
      </c>
      <c r="B34" s="183" t="s">
        <v>31</v>
      </c>
    </row>
    <row r="35" spans="1:2">
      <c r="A35" s="6">
        <v>6</v>
      </c>
      <c r="B35" s="183" t="s">
        <v>32</v>
      </c>
    </row>
    <row r="36" spans="1:2">
      <c r="A36" s="6">
        <v>7</v>
      </c>
      <c r="B36" s="183" t="s">
        <v>33</v>
      </c>
    </row>
    <row r="37" spans="1:2">
      <c r="A37" s="6"/>
      <c r="B37" s="183"/>
    </row>
    <row r="39" spans="1:2">
      <c r="A39" s="188" t="s">
        <v>34</v>
      </c>
      <c r="B39" s="189"/>
    </row>
  </sheetData>
  <phoneticPr fontId="48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7" t="s">
        <v>294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</row>
    <row r="2" spans="1:14" s="1" customFormat="1" ht="16.5">
      <c r="A2" s="18" t="s">
        <v>295</v>
      </c>
      <c r="B2" s="19" t="s">
        <v>230</v>
      </c>
      <c r="C2" s="19" t="s">
        <v>231</v>
      </c>
      <c r="D2" s="19" t="s">
        <v>232</v>
      </c>
      <c r="E2" s="19" t="s">
        <v>233</v>
      </c>
      <c r="F2" s="19" t="s">
        <v>234</v>
      </c>
      <c r="G2" s="18" t="s">
        <v>296</v>
      </c>
      <c r="H2" s="18" t="s">
        <v>297</v>
      </c>
      <c r="I2" s="18" t="s">
        <v>298</v>
      </c>
      <c r="J2" s="18" t="s">
        <v>297</v>
      </c>
      <c r="K2" s="18" t="s">
        <v>299</v>
      </c>
      <c r="L2" s="18" t="s">
        <v>297</v>
      </c>
      <c r="M2" s="19" t="s">
        <v>274</v>
      </c>
      <c r="N2" s="19" t="s">
        <v>243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20" t="s">
        <v>295</v>
      </c>
      <c r="B4" s="21" t="s">
        <v>300</v>
      </c>
      <c r="C4" s="21" t="s">
        <v>275</v>
      </c>
      <c r="D4" s="21" t="s">
        <v>232</v>
      </c>
      <c r="E4" s="19" t="s">
        <v>233</v>
      </c>
      <c r="F4" s="19" t="s">
        <v>234</v>
      </c>
      <c r="G4" s="18" t="s">
        <v>296</v>
      </c>
      <c r="H4" s="18" t="s">
        <v>297</v>
      </c>
      <c r="I4" s="18" t="s">
        <v>298</v>
      </c>
      <c r="J4" s="18" t="s">
        <v>297</v>
      </c>
      <c r="K4" s="18" t="s">
        <v>299</v>
      </c>
      <c r="L4" s="18" t="s">
        <v>297</v>
      </c>
      <c r="M4" s="19" t="s">
        <v>274</v>
      </c>
      <c r="N4" s="19" t="s">
        <v>243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48" t="s">
        <v>301</v>
      </c>
      <c r="B11" s="349"/>
      <c r="C11" s="349"/>
      <c r="D11" s="350"/>
      <c r="E11" s="351"/>
      <c r="F11" s="352"/>
      <c r="G11" s="353"/>
      <c r="H11" s="22"/>
      <c r="I11" s="348" t="s">
        <v>302</v>
      </c>
      <c r="J11" s="349"/>
      <c r="K11" s="349"/>
      <c r="L11" s="9"/>
      <c r="M11" s="9"/>
      <c r="N11" s="11"/>
    </row>
    <row r="12" spans="1:14" ht="16.5">
      <c r="A12" s="354" t="s">
        <v>303</v>
      </c>
      <c r="B12" s="355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  <c r="N12" s="355"/>
    </row>
  </sheetData>
  <mergeCells count="5">
    <mergeCell ref="A1:N1"/>
    <mergeCell ref="A11:D11"/>
    <mergeCell ref="E11:G11"/>
    <mergeCell ref="I11:K11"/>
    <mergeCell ref="A12:N12"/>
  </mergeCells>
  <phoneticPr fontId="48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4" sqref="I23:I24"/>
    </sheetView>
  </sheetViews>
  <sheetFormatPr defaultColWidth="9" defaultRowHeight="14.25"/>
  <cols>
    <col min="1" max="1" width="8.6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7" t="s">
        <v>304</v>
      </c>
      <c r="B1" s="347"/>
      <c r="C1" s="347"/>
      <c r="D1" s="347"/>
      <c r="E1" s="347"/>
      <c r="F1" s="347"/>
      <c r="G1" s="347"/>
      <c r="H1" s="347"/>
      <c r="I1" s="347"/>
      <c r="J1" s="347"/>
    </row>
    <row r="2" spans="1:12" s="1" customFormat="1" ht="16.5">
      <c r="A2" s="3" t="s">
        <v>268</v>
      </c>
      <c r="B2" s="4" t="s">
        <v>234</v>
      </c>
      <c r="C2" s="4" t="s">
        <v>230</v>
      </c>
      <c r="D2" s="4" t="s">
        <v>231</v>
      </c>
      <c r="E2" s="4" t="s">
        <v>232</v>
      </c>
      <c r="F2" s="4" t="s">
        <v>233</v>
      </c>
      <c r="G2" s="3" t="s">
        <v>305</v>
      </c>
      <c r="H2" s="3" t="s">
        <v>306</v>
      </c>
      <c r="I2" s="3" t="s">
        <v>307</v>
      </c>
      <c r="J2" s="3" t="s">
        <v>308</v>
      </c>
      <c r="K2" s="4" t="s">
        <v>274</v>
      </c>
      <c r="L2" s="4" t="s">
        <v>243</v>
      </c>
    </row>
    <row r="3" spans="1:12">
      <c r="A3" s="6" t="s">
        <v>276</v>
      </c>
      <c r="B3" s="12"/>
      <c r="C3" s="13" t="s">
        <v>245</v>
      </c>
      <c r="D3" s="13" t="s">
        <v>246</v>
      </c>
      <c r="E3" s="13" t="s">
        <v>247</v>
      </c>
      <c r="F3" s="8" t="s">
        <v>62</v>
      </c>
      <c r="G3" s="5" t="s">
        <v>309</v>
      </c>
      <c r="H3" s="14" t="s">
        <v>310</v>
      </c>
      <c r="I3" s="17"/>
      <c r="J3" s="5"/>
      <c r="K3" s="5"/>
      <c r="L3" s="5" t="s">
        <v>265</v>
      </c>
    </row>
    <row r="4" spans="1:12">
      <c r="A4" s="6" t="s">
        <v>276</v>
      </c>
      <c r="B4" s="12"/>
      <c r="C4" s="13" t="s">
        <v>245</v>
      </c>
      <c r="D4" s="13" t="s">
        <v>246</v>
      </c>
      <c r="E4" s="13" t="s">
        <v>250</v>
      </c>
      <c r="F4" s="8" t="s">
        <v>62</v>
      </c>
      <c r="G4" s="5" t="s">
        <v>309</v>
      </c>
      <c r="H4" s="14" t="s">
        <v>310</v>
      </c>
      <c r="I4" s="17"/>
      <c r="J4" s="5"/>
      <c r="K4" s="5"/>
      <c r="L4" s="5" t="s">
        <v>265</v>
      </c>
    </row>
    <row r="5" spans="1:12">
      <c r="A5" s="6"/>
      <c r="B5" s="12"/>
      <c r="C5" s="8"/>
      <c r="D5" s="13"/>
      <c r="E5" s="8"/>
      <c r="F5" s="8"/>
      <c r="G5" s="5"/>
      <c r="H5" s="14"/>
      <c r="I5" s="5"/>
      <c r="J5" s="5"/>
      <c r="K5" s="5"/>
      <c r="L5" s="5"/>
    </row>
    <row r="6" spans="1:12">
      <c r="A6" s="6"/>
      <c r="B6" s="15"/>
      <c r="C6" s="8"/>
      <c r="D6" s="16"/>
      <c r="E6" s="8"/>
      <c r="F6" s="8"/>
      <c r="G6" s="5"/>
      <c r="H6" s="5"/>
      <c r="I6" s="6"/>
      <c r="J6" s="6"/>
      <c r="K6" s="6"/>
      <c r="L6" s="5"/>
    </row>
    <row r="7" spans="1:12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</row>
    <row r="9" spans="1:1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</row>
    <row r="10" spans="1:12" s="2" customFormat="1" ht="18.75">
      <c r="A10" s="348" t="s">
        <v>311</v>
      </c>
      <c r="B10" s="349"/>
      <c r="C10" s="349"/>
      <c r="D10" s="349"/>
      <c r="E10" s="350"/>
      <c r="F10" s="351"/>
      <c r="G10" s="353"/>
      <c r="H10" s="348" t="s">
        <v>312</v>
      </c>
      <c r="I10" s="349"/>
      <c r="J10" s="349"/>
      <c r="K10" s="9"/>
      <c r="L10" s="11"/>
    </row>
    <row r="11" spans="1:12" ht="16.5">
      <c r="A11" s="354" t="s">
        <v>313</v>
      </c>
      <c r="B11" s="354"/>
      <c r="C11" s="355"/>
      <c r="D11" s="355"/>
      <c r="E11" s="355"/>
      <c r="F11" s="355"/>
      <c r="G11" s="355"/>
      <c r="H11" s="355"/>
      <c r="I11" s="355"/>
      <c r="J11" s="355"/>
      <c r="K11" s="355"/>
      <c r="L11" s="355"/>
    </row>
  </sheetData>
  <mergeCells count="5">
    <mergeCell ref="A1:J1"/>
    <mergeCell ref="A10:E10"/>
    <mergeCell ref="F10:G10"/>
    <mergeCell ref="H10:J10"/>
    <mergeCell ref="A11:L11"/>
  </mergeCells>
  <phoneticPr fontId="48" type="noConversion"/>
  <dataValidations count="1">
    <dataValidation type="list" allowBlank="1" showInputMessage="1" showErrorMessage="1" sqref="L3:L11" xr:uid="{00000000-0002-0000-0C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workbookViewId="0">
      <selection activeCell="L12" sqref="L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7" t="s">
        <v>314</v>
      </c>
      <c r="B1" s="347"/>
      <c r="C1" s="347"/>
      <c r="D1" s="347"/>
      <c r="E1" s="347"/>
      <c r="F1" s="347"/>
      <c r="G1" s="347"/>
      <c r="H1" s="347"/>
      <c r="I1" s="347"/>
    </row>
    <row r="2" spans="1:9" s="1" customFormat="1" ht="16.5">
      <c r="A2" s="356" t="s">
        <v>229</v>
      </c>
      <c r="B2" s="357" t="s">
        <v>234</v>
      </c>
      <c r="C2" s="357" t="s">
        <v>275</v>
      </c>
      <c r="D2" s="357" t="s">
        <v>232</v>
      </c>
      <c r="E2" s="357" t="s">
        <v>233</v>
      </c>
      <c r="F2" s="3" t="s">
        <v>315</v>
      </c>
      <c r="G2" s="3" t="s">
        <v>259</v>
      </c>
      <c r="H2" s="360" t="s">
        <v>260</v>
      </c>
      <c r="I2" s="364" t="s">
        <v>262</v>
      </c>
    </row>
    <row r="3" spans="1:9" s="1" customFormat="1" ht="16.5">
      <c r="A3" s="356"/>
      <c r="B3" s="358"/>
      <c r="C3" s="358"/>
      <c r="D3" s="358"/>
      <c r="E3" s="358"/>
      <c r="F3" s="3" t="s">
        <v>316</v>
      </c>
      <c r="G3" s="3" t="s">
        <v>263</v>
      </c>
      <c r="H3" s="361"/>
      <c r="I3" s="365"/>
    </row>
    <row r="4" spans="1:9">
      <c r="A4" s="5">
        <v>1</v>
      </c>
      <c r="B4" s="6" t="s">
        <v>291</v>
      </c>
      <c r="C4" s="5" t="s">
        <v>317</v>
      </c>
      <c r="D4" s="7" t="s">
        <v>111</v>
      </c>
      <c r="E4" s="8" t="s">
        <v>62</v>
      </c>
      <c r="F4" s="5">
        <v>-6</v>
      </c>
      <c r="G4" s="5">
        <v>-4</v>
      </c>
      <c r="H4" s="5">
        <f>SUM(F4:G4)</f>
        <v>-10</v>
      </c>
      <c r="I4" s="5" t="s">
        <v>265</v>
      </c>
    </row>
    <row r="5" spans="1:9">
      <c r="A5" s="5">
        <v>2</v>
      </c>
      <c r="B5" s="6" t="s">
        <v>291</v>
      </c>
      <c r="C5" s="5" t="s">
        <v>317</v>
      </c>
      <c r="D5" s="7" t="s">
        <v>112</v>
      </c>
      <c r="E5" s="8" t="s">
        <v>62</v>
      </c>
      <c r="F5" s="5">
        <v>-8</v>
      </c>
      <c r="G5" s="5">
        <v>-3</v>
      </c>
      <c r="H5" s="5">
        <f>SUM(F5:G5)</f>
        <v>-11</v>
      </c>
      <c r="I5" s="5" t="s">
        <v>265</v>
      </c>
    </row>
    <row r="6" spans="1:9">
      <c r="A6" s="5"/>
      <c r="B6" s="6"/>
      <c r="C6" s="5"/>
      <c r="D6" s="7"/>
      <c r="E6" s="8"/>
      <c r="F6" s="5"/>
      <c r="G6" s="5"/>
      <c r="H6" s="5"/>
      <c r="I6" s="5"/>
    </row>
    <row r="7" spans="1:9">
      <c r="A7" s="6"/>
      <c r="B7" s="6"/>
      <c r="C7" s="5"/>
      <c r="D7" s="5"/>
      <c r="E7" s="5"/>
      <c r="F7" s="5"/>
      <c r="G7" s="5"/>
      <c r="H7" s="5"/>
      <c r="I7" s="5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>
      <c r="A10" s="6"/>
      <c r="B10" s="6"/>
      <c r="C10" s="6"/>
      <c r="D10" s="6"/>
      <c r="E10" s="6"/>
      <c r="F10" s="6"/>
      <c r="G10" s="6"/>
      <c r="H10" s="6"/>
      <c r="I10" s="6"/>
    </row>
    <row r="11" spans="1:9">
      <c r="A11" s="6"/>
      <c r="B11" s="6"/>
      <c r="C11" s="6"/>
      <c r="D11" s="6"/>
      <c r="E11" s="6"/>
      <c r="F11" s="6"/>
      <c r="G11" s="6"/>
      <c r="H11" s="6"/>
      <c r="I11" s="6"/>
    </row>
    <row r="12" spans="1:9" s="2" customFormat="1" ht="18.75">
      <c r="A12" s="348" t="s">
        <v>318</v>
      </c>
      <c r="B12" s="349"/>
      <c r="C12" s="349"/>
      <c r="D12" s="350"/>
      <c r="E12" s="10"/>
      <c r="F12" s="348" t="s">
        <v>319</v>
      </c>
      <c r="G12" s="349"/>
      <c r="H12" s="350"/>
      <c r="I12" s="11"/>
    </row>
    <row r="13" spans="1:9" ht="16.5">
      <c r="A13" s="354" t="s">
        <v>320</v>
      </c>
      <c r="B13" s="354"/>
      <c r="C13" s="355"/>
      <c r="D13" s="355"/>
      <c r="E13" s="355"/>
      <c r="F13" s="355"/>
      <c r="G13" s="355"/>
      <c r="H13" s="355"/>
      <c r="I13" s="355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8" type="noConversion"/>
  <dataValidations count="1">
    <dataValidation type="list" allowBlank="1" showInputMessage="1" showErrorMessage="1" sqref="I1:I3 I4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1" t="s">
        <v>35</v>
      </c>
      <c r="C2" s="192"/>
      <c r="D2" s="192"/>
      <c r="E2" s="192"/>
      <c r="F2" s="192"/>
      <c r="G2" s="192"/>
      <c r="H2" s="192"/>
      <c r="I2" s="193"/>
    </row>
    <row r="3" spans="2:9" ht="27.95" customHeight="1">
      <c r="B3" s="167"/>
      <c r="C3" s="168"/>
      <c r="D3" s="194" t="s">
        <v>36</v>
      </c>
      <c r="E3" s="195"/>
      <c r="F3" s="196" t="s">
        <v>37</v>
      </c>
      <c r="G3" s="197"/>
      <c r="H3" s="194" t="s">
        <v>38</v>
      </c>
      <c r="I3" s="198"/>
    </row>
    <row r="4" spans="2:9" ht="27.95" customHeight="1">
      <c r="B4" s="167" t="s">
        <v>39</v>
      </c>
      <c r="C4" s="168" t="s">
        <v>40</v>
      </c>
      <c r="D4" s="168" t="s">
        <v>41</v>
      </c>
      <c r="E4" s="168" t="s">
        <v>42</v>
      </c>
      <c r="F4" s="169" t="s">
        <v>41</v>
      </c>
      <c r="G4" s="169" t="s">
        <v>42</v>
      </c>
      <c r="H4" s="168" t="s">
        <v>41</v>
      </c>
      <c r="I4" s="176" t="s">
        <v>42</v>
      </c>
    </row>
    <row r="5" spans="2:9" ht="27.95" customHeight="1">
      <c r="B5" s="170" t="s">
        <v>43</v>
      </c>
      <c r="C5" s="6">
        <v>13</v>
      </c>
      <c r="D5" s="6">
        <v>0</v>
      </c>
      <c r="E5" s="6">
        <v>1</v>
      </c>
      <c r="F5" s="171">
        <v>0</v>
      </c>
      <c r="G5" s="171">
        <v>1</v>
      </c>
      <c r="H5" s="6">
        <v>1</v>
      </c>
      <c r="I5" s="177">
        <v>2</v>
      </c>
    </row>
    <row r="6" spans="2:9" ht="27.95" customHeight="1">
      <c r="B6" s="170" t="s">
        <v>44</v>
      </c>
      <c r="C6" s="6">
        <v>20</v>
      </c>
      <c r="D6" s="6">
        <v>0</v>
      </c>
      <c r="E6" s="6">
        <v>1</v>
      </c>
      <c r="F6" s="171">
        <v>1</v>
      </c>
      <c r="G6" s="171">
        <v>2</v>
      </c>
      <c r="H6" s="6">
        <v>2</v>
      </c>
      <c r="I6" s="177">
        <v>3</v>
      </c>
    </row>
    <row r="7" spans="2:9" ht="27.95" customHeight="1">
      <c r="B7" s="170" t="s">
        <v>45</v>
      </c>
      <c r="C7" s="6">
        <v>32</v>
      </c>
      <c r="D7" s="6">
        <v>0</v>
      </c>
      <c r="E7" s="6">
        <v>1</v>
      </c>
      <c r="F7" s="171">
        <v>2</v>
      </c>
      <c r="G7" s="171">
        <v>3</v>
      </c>
      <c r="H7" s="6">
        <v>3</v>
      </c>
      <c r="I7" s="177">
        <v>4</v>
      </c>
    </row>
    <row r="8" spans="2:9" ht="27.95" customHeight="1">
      <c r="B8" s="170" t="s">
        <v>46</v>
      </c>
      <c r="C8" s="6">
        <v>50</v>
      </c>
      <c r="D8" s="6">
        <v>1</v>
      </c>
      <c r="E8" s="6">
        <v>2</v>
      </c>
      <c r="F8" s="171">
        <v>3</v>
      </c>
      <c r="G8" s="171">
        <v>4</v>
      </c>
      <c r="H8" s="6">
        <v>5</v>
      </c>
      <c r="I8" s="177">
        <v>6</v>
      </c>
    </row>
    <row r="9" spans="2:9" ht="27.95" customHeight="1">
      <c r="B9" s="170" t="s">
        <v>47</v>
      </c>
      <c r="C9" s="6">
        <v>80</v>
      </c>
      <c r="D9" s="6">
        <v>2</v>
      </c>
      <c r="E9" s="6">
        <v>3</v>
      </c>
      <c r="F9" s="171">
        <v>5</v>
      </c>
      <c r="G9" s="171">
        <v>6</v>
      </c>
      <c r="H9" s="6">
        <v>7</v>
      </c>
      <c r="I9" s="177">
        <v>8</v>
      </c>
    </row>
    <row r="10" spans="2:9" ht="27.95" customHeight="1">
      <c r="B10" s="170" t="s">
        <v>48</v>
      </c>
      <c r="C10" s="6">
        <v>125</v>
      </c>
      <c r="D10" s="6">
        <v>3</v>
      </c>
      <c r="E10" s="6">
        <v>4</v>
      </c>
      <c r="F10" s="171">
        <v>7</v>
      </c>
      <c r="G10" s="171">
        <v>8</v>
      </c>
      <c r="H10" s="6">
        <v>10</v>
      </c>
      <c r="I10" s="177">
        <v>11</v>
      </c>
    </row>
    <row r="11" spans="2:9" ht="27.95" customHeight="1">
      <c r="B11" s="170" t="s">
        <v>49</v>
      </c>
      <c r="C11" s="6">
        <v>200</v>
      </c>
      <c r="D11" s="6">
        <v>5</v>
      </c>
      <c r="E11" s="6">
        <v>6</v>
      </c>
      <c r="F11" s="171">
        <v>10</v>
      </c>
      <c r="G11" s="171">
        <v>11</v>
      </c>
      <c r="H11" s="6">
        <v>14</v>
      </c>
      <c r="I11" s="177">
        <v>15</v>
      </c>
    </row>
    <row r="12" spans="2:9" ht="27.95" customHeight="1">
      <c r="B12" s="172" t="s">
        <v>50</v>
      </c>
      <c r="C12" s="173">
        <v>315</v>
      </c>
      <c r="D12" s="173">
        <v>7</v>
      </c>
      <c r="E12" s="173">
        <v>8</v>
      </c>
      <c r="F12" s="174">
        <v>14</v>
      </c>
      <c r="G12" s="174">
        <v>15</v>
      </c>
      <c r="H12" s="173">
        <v>21</v>
      </c>
      <c r="I12" s="178">
        <v>22</v>
      </c>
    </row>
    <row r="14" spans="2:9">
      <c r="B14" s="175" t="s">
        <v>51</v>
      </c>
      <c r="C14" s="175"/>
      <c r="D14" s="175"/>
    </row>
  </sheetData>
  <mergeCells count="4">
    <mergeCell ref="B2:I2"/>
    <mergeCell ref="D3:E3"/>
    <mergeCell ref="F3:G3"/>
    <mergeCell ref="H3:I3"/>
  </mergeCells>
  <phoneticPr fontId="48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workbookViewId="0">
      <selection activeCell="O26" sqref="O26"/>
    </sheetView>
  </sheetViews>
  <sheetFormatPr defaultColWidth="10.375" defaultRowHeight="16.5" customHeight="1"/>
  <cols>
    <col min="1" max="1" width="11.125" style="63" customWidth="1"/>
    <col min="2" max="9" width="10.375" style="63"/>
    <col min="10" max="10" width="8.875" style="63" customWidth="1"/>
    <col min="11" max="11" width="12" style="63" customWidth="1"/>
    <col min="12" max="16384" width="10.375" style="63"/>
  </cols>
  <sheetData>
    <row r="1" spans="1:11" ht="20.25">
      <c r="A1" s="267" t="s">
        <v>52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spans="1:11" ht="14.25">
      <c r="A2" s="98" t="s">
        <v>53</v>
      </c>
      <c r="B2" s="268" t="s">
        <v>54</v>
      </c>
      <c r="C2" s="268"/>
      <c r="D2" s="269" t="s">
        <v>55</v>
      </c>
      <c r="E2" s="269"/>
      <c r="F2" s="268"/>
      <c r="G2" s="268"/>
      <c r="H2" s="99" t="s">
        <v>56</v>
      </c>
      <c r="I2" s="270" t="s">
        <v>57</v>
      </c>
      <c r="J2" s="270"/>
      <c r="K2" s="271"/>
    </row>
    <row r="3" spans="1:11" ht="14.25">
      <c r="A3" s="261" t="s">
        <v>58</v>
      </c>
      <c r="B3" s="262"/>
      <c r="C3" s="263"/>
      <c r="D3" s="264" t="s">
        <v>59</v>
      </c>
      <c r="E3" s="265"/>
      <c r="F3" s="265"/>
      <c r="G3" s="266"/>
      <c r="H3" s="264" t="s">
        <v>60</v>
      </c>
      <c r="I3" s="265"/>
      <c r="J3" s="265"/>
      <c r="K3" s="266"/>
    </row>
    <row r="4" spans="1:11" ht="14.25">
      <c r="A4" s="100" t="s">
        <v>61</v>
      </c>
      <c r="B4" s="259" t="s">
        <v>62</v>
      </c>
      <c r="C4" s="260"/>
      <c r="D4" s="253" t="s">
        <v>63</v>
      </c>
      <c r="E4" s="254"/>
      <c r="F4" s="251">
        <v>45072</v>
      </c>
      <c r="G4" s="252"/>
      <c r="H4" s="253" t="s">
        <v>64</v>
      </c>
      <c r="I4" s="254"/>
      <c r="J4" s="69" t="s">
        <v>65</v>
      </c>
      <c r="K4" s="110" t="s">
        <v>66</v>
      </c>
    </row>
    <row r="5" spans="1:11" ht="14.25">
      <c r="A5" s="102" t="s">
        <v>67</v>
      </c>
      <c r="B5" s="259" t="s">
        <v>68</v>
      </c>
      <c r="C5" s="260"/>
      <c r="D5" s="253" t="s">
        <v>69</v>
      </c>
      <c r="E5" s="254"/>
      <c r="F5" s="251">
        <v>45061</v>
      </c>
      <c r="G5" s="252"/>
      <c r="H5" s="253" t="s">
        <v>70</v>
      </c>
      <c r="I5" s="254"/>
      <c r="J5" s="69" t="s">
        <v>65</v>
      </c>
      <c r="K5" s="110" t="s">
        <v>66</v>
      </c>
    </row>
    <row r="6" spans="1:11" ht="14.25">
      <c r="A6" s="100" t="s">
        <v>71</v>
      </c>
      <c r="B6" s="134" t="s">
        <v>72</v>
      </c>
      <c r="C6" s="110">
        <v>6</v>
      </c>
      <c r="D6" s="102" t="s">
        <v>73</v>
      </c>
      <c r="E6" s="107"/>
      <c r="F6" s="251">
        <v>45068</v>
      </c>
      <c r="G6" s="252"/>
      <c r="H6" s="253" t="s">
        <v>74</v>
      </c>
      <c r="I6" s="254"/>
      <c r="J6" s="69" t="s">
        <v>65</v>
      </c>
      <c r="K6" s="110" t="s">
        <v>66</v>
      </c>
    </row>
    <row r="7" spans="1:11" ht="14.25">
      <c r="A7" s="100" t="s">
        <v>75</v>
      </c>
      <c r="B7" s="250">
        <v>700</v>
      </c>
      <c r="C7" s="213"/>
      <c r="D7" s="102" t="s">
        <v>76</v>
      </c>
      <c r="E7" s="106"/>
      <c r="F7" s="251">
        <v>45069</v>
      </c>
      <c r="G7" s="252"/>
      <c r="H7" s="253" t="s">
        <v>77</v>
      </c>
      <c r="I7" s="254"/>
      <c r="J7" s="69" t="s">
        <v>65</v>
      </c>
      <c r="K7" s="110" t="s">
        <v>66</v>
      </c>
    </row>
    <row r="8" spans="1:11" ht="14.25">
      <c r="A8" s="104" t="s">
        <v>78</v>
      </c>
      <c r="B8" s="255" t="s">
        <v>79</v>
      </c>
      <c r="C8" s="256"/>
      <c r="D8" s="220" t="s">
        <v>80</v>
      </c>
      <c r="E8" s="221"/>
      <c r="F8" s="257">
        <v>45070</v>
      </c>
      <c r="G8" s="258"/>
      <c r="H8" s="220" t="s">
        <v>81</v>
      </c>
      <c r="I8" s="221"/>
      <c r="J8" s="74" t="s">
        <v>65</v>
      </c>
      <c r="K8" s="111" t="s">
        <v>66</v>
      </c>
    </row>
    <row r="9" spans="1:11" ht="14.25">
      <c r="A9" s="244" t="s">
        <v>82</v>
      </c>
      <c r="B9" s="245"/>
      <c r="C9" s="245"/>
      <c r="D9" s="245"/>
      <c r="E9" s="245"/>
      <c r="F9" s="245"/>
      <c r="G9" s="245"/>
      <c r="H9" s="245"/>
      <c r="I9" s="245"/>
      <c r="J9" s="245"/>
      <c r="K9" s="246"/>
    </row>
    <row r="10" spans="1:11" ht="14.25">
      <c r="A10" s="217" t="s">
        <v>83</v>
      </c>
      <c r="B10" s="218"/>
      <c r="C10" s="218"/>
      <c r="D10" s="218"/>
      <c r="E10" s="218"/>
      <c r="F10" s="218"/>
      <c r="G10" s="218"/>
      <c r="H10" s="218"/>
      <c r="I10" s="218"/>
      <c r="J10" s="218"/>
      <c r="K10" s="219"/>
    </row>
    <row r="11" spans="1:11" ht="14.25">
      <c r="A11" s="135" t="s">
        <v>84</v>
      </c>
      <c r="B11" s="136" t="s">
        <v>85</v>
      </c>
      <c r="C11" s="137" t="s">
        <v>86</v>
      </c>
      <c r="D11" s="138"/>
      <c r="E11" s="139" t="s">
        <v>87</v>
      </c>
      <c r="F11" s="136" t="s">
        <v>85</v>
      </c>
      <c r="G11" s="137" t="s">
        <v>86</v>
      </c>
      <c r="H11" s="137" t="s">
        <v>88</v>
      </c>
      <c r="I11" s="139" t="s">
        <v>89</v>
      </c>
      <c r="J11" s="136" t="s">
        <v>85</v>
      </c>
      <c r="K11" s="161" t="s">
        <v>86</v>
      </c>
    </row>
    <row r="12" spans="1:11" ht="14.25">
      <c r="A12" s="102" t="s">
        <v>90</v>
      </c>
      <c r="B12" s="105" t="s">
        <v>85</v>
      </c>
      <c r="C12" s="69" t="s">
        <v>86</v>
      </c>
      <c r="D12" s="106"/>
      <c r="E12" s="107" t="s">
        <v>91</v>
      </c>
      <c r="F12" s="105" t="s">
        <v>85</v>
      </c>
      <c r="G12" s="69" t="s">
        <v>86</v>
      </c>
      <c r="H12" s="69" t="s">
        <v>88</v>
      </c>
      <c r="I12" s="107" t="s">
        <v>92</v>
      </c>
      <c r="J12" s="105" t="s">
        <v>85</v>
      </c>
      <c r="K12" s="110" t="s">
        <v>86</v>
      </c>
    </row>
    <row r="13" spans="1:11" ht="14.25">
      <c r="A13" s="102" t="s">
        <v>93</v>
      </c>
      <c r="B13" s="105" t="s">
        <v>85</v>
      </c>
      <c r="C13" s="69" t="s">
        <v>86</v>
      </c>
      <c r="D13" s="106"/>
      <c r="E13" s="107" t="s">
        <v>94</v>
      </c>
      <c r="F13" s="69" t="s">
        <v>95</v>
      </c>
      <c r="G13" s="69" t="s">
        <v>96</v>
      </c>
      <c r="H13" s="69" t="s">
        <v>88</v>
      </c>
      <c r="I13" s="107" t="s">
        <v>97</v>
      </c>
      <c r="J13" s="105" t="s">
        <v>85</v>
      </c>
      <c r="K13" s="110" t="s">
        <v>86</v>
      </c>
    </row>
    <row r="14" spans="1:11" ht="14.25">
      <c r="A14" s="220" t="s">
        <v>98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2"/>
    </row>
    <row r="15" spans="1:11" ht="14.25">
      <c r="A15" s="217" t="s">
        <v>99</v>
      </c>
      <c r="B15" s="218"/>
      <c r="C15" s="218"/>
      <c r="D15" s="218"/>
      <c r="E15" s="218"/>
      <c r="F15" s="218"/>
      <c r="G15" s="218"/>
      <c r="H15" s="218"/>
      <c r="I15" s="218"/>
      <c r="J15" s="218"/>
      <c r="K15" s="219"/>
    </row>
    <row r="16" spans="1:11" ht="14.25">
      <c r="A16" s="140" t="s">
        <v>100</v>
      </c>
      <c r="B16" s="137" t="s">
        <v>95</v>
      </c>
      <c r="C16" s="137" t="s">
        <v>96</v>
      </c>
      <c r="D16" s="141"/>
      <c r="E16" s="142" t="s">
        <v>101</v>
      </c>
      <c r="F16" s="137" t="s">
        <v>95</v>
      </c>
      <c r="G16" s="137" t="s">
        <v>96</v>
      </c>
      <c r="H16" s="143"/>
      <c r="I16" s="142" t="s">
        <v>102</v>
      </c>
      <c r="J16" s="137" t="s">
        <v>95</v>
      </c>
      <c r="K16" s="161" t="s">
        <v>96</v>
      </c>
    </row>
    <row r="17" spans="1:22" ht="16.5" customHeight="1">
      <c r="A17" s="108" t="s">
        <v>103</v>
      </c>
      <c r="B17" s="69" t="s">
        <v>95</v>
      </c>
      <c r="C17" s="69" t="s">
        <v>96</v>
      </c>
      <c r="D17" s="101"/>
      <c r="E17" s="109" t="s">
        <v>104</v>
      </c>
      <c r="F17" s="69" t="s">
        <v>95</v>
      </c>
      <c r="G17" s="69" t="s">
        <v>96</v>
      </c>
      <c r="H17" s="144"/>
      <c r="I17" s="109" t="s">
        <v>105</v>
      </c>
      <c r="J17" s="69" t="s">
        <v>95</v>
      </c>
      <c r="K17" s="110" t="s">
        <v>96</v>
      </c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</row>
    <row r="18" spans="1:22" ht="18" customHeight="1">
      <c r="A18" s="247" t="s">
        <v>106</v>
      </c>
      <c r="B18" s="248"/>
      <c r="C18" s="248"/>
      <c r="D18" s="248"/>
      <c r="E18" s="248"/>
      <c r="F18" s="248"/>
      <c r="G18" s="248"/>
      <c r="H18" s="248"/>
      <c r="I18" s="248"/>
      <c r="J18" s="248"/>
      <c r="K18" s="249"/>
    </row>
    <row r="19" spans="1:22" ht="18" customHeight="1">
      <c r="A19" s="217" t="s">
        <v>107</v>
      </c>
      <c r="B19" s="218"/>
      <c r="C19" s="218"/>
      <c r="D19" s="218"/>
      <c r="E19" s="218"/>
      <c r="F19" s="218"/>
      <c r="G19" s="218"/>
      <c r="H19" s="218"/>
      <c r="I19" s="218"/>
      <c r="J19" s="218"/>
      <c r="K19" s="219"/>
    </row>
    <row r="20" spans="1:22" ht="16.5" customHeight="1">
      <c r="A20" s="234" t="s">
        <v>108</v>
      </c>
      <c r="B20" s="235"/>
      <c r="C20" s="236"/>
      <c r="D20" s="236"/>
      <c r="E20" s="236"/>
      <c r="F20" s="236"/>
      <c r="G20" s="236"/>
      <c r="H20" s="236"/>
      <c r="I20" s="236"/>
      <c r="J20" s="236"/>
      <c r="K20" s="237"/>
    </row>
    <row r="21" spans="1:22" ht="21.75" customHeight="1">
      <c r="A21" s="145" t="s">
        <v>109</v>
      </c>
      <c r="B21" s="146"/>
      <c r="C21" s="147">
        <v>120</v>
      </c>
      <c r="D21" s="147">
        <v>130</v>
      </c>
      <c r="E21" s="147">
        <v>140</v>
      </c>
      <c r="F21" s="147">
        <v>150</v>
      </c>
      <c r="G21" s="147">
        <v>160</v>
      </c>
      <c r="H21" s="147">
        <v>170</v>
      </c>
      <c r="J21" s="109"/>
      <c r="K21" s="94" t="s">
        <v>110</v>
      </c>
    </row>
    <row r="22" spans="1:22" ht="23.1" customHeight="1">
      <c r="A22" s="148" t="s">
        <v>111</v>
      </c>
      <c r="B22" s="149"/>
      <c r="C22" s="8" t="s">
        <v>95</v>
      </c>
      <c r="D22" s="8" t="s">
        <v>95</v>
      </c>
      <c r="E22" s="8" t="s">
        <v>95</v>
      </c>
      <c r="F22" s="8" t="s">
        <v>95</v>
      </c>
      <c r="G22" s="8" t="s">
        <v>95</v>
      </c>
      <c r="H22" s="8" t="s">
        <v>95</v>
      </c>
      <c r="I22" s="151"/>
      <c r="J22" s="151"/>
      <c r="K22" s="163"/>
    </row>
    <row r="23" spans="1:22" ht="23.1" customHeight="1">
      <c r="A23" s="148" t="s">
        <v>112</v>
      </c>
      <c r="B23" s="149"/>
      <c r="C23" s="8" t="s">
        <v>95</v>
      </c>
      <c r="D23" s="8" t="s">
        <v>95</v>
      </c>
      <c r="E23" s="8" t="s">
        <v>95</v>
      </c>
      <c r="F23" s="8" t="s">
        <v>95</v>
      </c>
      <c r="G23" s="8" t="s">
        <v>95</v>
      </c>
      <c r="H23" s="8" t="s">
        <v>95</v>
      </c>
      <c r="I23" s="151"/>
      <c r="J23" s="151"/>
      <c r="K23" s="164"/>
    </row>
    <row r="24" spans="1:22" ht="23.1" customHeight="1">
      <c r="A24" s="148"/>
      <c r="B24" s="149"/>
      <c r="C24" s="8"/>
      <c r="D24" s="8"/>
      <c r="E24" s="8"/>
      <c r="F24" s="8"/>
      <c r="G24" s="8"/>
      <c r="H24" s="8"/>
      <c r="I24" s="151"/>
      <c r="J24" s="151"/>
      <c r="K24" s="164"/>
    </row>
    <row r="25" spans="1:22" ht="23.1" customHeight="1">
      <c r="A25" s="103"/>
      <c r="B25" s="150"/>
      <c r="C25" s="151"/>
      <c r="D25" s="151"/>
      <c r="E25" s="151"/>
      <c r="F25" s="151"/>
      <c r="G25" s="151"/>
      <c r="H25" s="151"/>
      <c r="I25" s="151"/>
      <c r="J25" s="151"/>
      <c r="K25" s="92"/>
    </row>
    <row r="26" spans="1:22" ht="23.1" customHeight="1">
      <c r="A26" s="103"/>
      <c r="B26" s="151"/>
      <c r="C26" s="151"/>
      <c r="D26" s="151"/>
      <c r="E26" s="151"/>
      <c r="F26" s="151"/>
      <c r="G26" s="151"/>
      <c r="H26" s="151"/>
      <c r="I26" s="151"/>
      <c r="J26" s="151"/>
      <c r="K26" s="92"/>
    </row>
    <row r="27" spans="1:22" ht="23.1" customHeight="1">
      <c r="A27" s="103"/>
      <c r="B27" s="151"/>
      <c r="C27" s="151"/>
      <c r="D27" s="151"/>
      <c r="E27" s="151"/>
      <c r="F27" s="151"/>
      <c r="G27" s="151"/>
      <c r="H27" s="151"/>
      <c r="I27" s="151"/>
      <c r="J27" s="151"/>
      <c r="K27" s="92"/>
    </row>
    <row r="28" spans="1:22" ht="23.1" customHeight="1">
      <c r="A28" s="103"/>
      <c r="B28" s="151"/>
      <c r="C28" s="151"/>
      <c r="D28" s="151"/>
      <c r="E28" s="151"/>
      <c r="F28" s="151"/>
      <c r="G28" s="151"/>
      <c r="H28" s="151"/>
      <c r="I28" s="151"/>
      <c r="J28" s="151"/>
      <c r="K28" s="92"/>
    </row>
    <row r="29" spans="1:22" ht="18" customHeight="1">
      <c r="A29" s="223" t="s">
        <v>113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25"/>
    </row>
    <row r="30" spans="1:22" ht="18.75" customHeight="1">
      <c r="A30" s="238" t="s">
        <v>114</v>
      </c>
      <c r="B30" s="239"/>
      <c r="C30" s="239"/>
      <c r="D30" s="239"/>
      <c r="E30" s="239"/>
      <c r="F30" s="239"/>
      <c r="G30" s="239"/>
      <c r="H30" s="239"/>
      <c r="I30" s="239"/>
      <c r="J30" s="239"/>
      <c r="K30" s="240"/>
    </row>
    <row r="31" spans="1:22" ht="18.75" customHeight="1">
      <c r="A31" s="241"/>
      <c r="B31" s="242"/>
      <c r="C31" s="242"/>
      <c r="D31" s="242"/>
      <c r="E31" s="242"/>
      <c r="F31" s="242"/>
      <c r="G31" s="242"/>
      <c r="H31" s="242"/>
      <c r="I31" s="242"/>
      <c r="J31" s="242"/>
      <c r="K31" s="243"/>
    </row>
    <row r="32" spans="1:22" ht="18" customHeight="1">
      <c r="A32" s="223" t="s">
        <v>115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5"/>
    </row>
    <row r="33" spans="1:11" ht="14.25">
      <c r="A33" s="226" t="s">
        <v>116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8"/>
    </row>
    <row r="34" spans="1:11" ht="14.25">
      <c r="A34" s="229" t="s">
        <v>117</v>
      </c>
      <c r="B34" s="230"/>
      <c r="C34" s="69" t="s">
        <v>65</v>
      </c>
      <c r="D34" s="69" t="s">
        <v>66</v>
      </c>
      <c r="E34" s="231" t="s">
        <v>118</v>
      </c>
      <c r="F34" s="232"/>
      <c r="G34" s="232"/>
      <c r="H34" s="232"/>
      <c r="I34" s="232"/>
      <c r="J34" s="232"/>
      <c r="K34" s="233"/>
    </row>
    <row r="35" spans="1:11" ht="14.25">
      <c r="A35" s="199" t="s">
        <v>119</v>
      </c>
      <c r="B35" s="199"/>
      <c r="C35" s="199"/>
      <c r="D35" s="199"/>
      <c r="E35" s="199"/>
      <c r="F35" s="199"/>
      <c r="G35" s="199"/>
      <c r="H35" s="199"/>
      <c r="I35" s="199"/>
      <c r="J35" s="199"/>
      <c r="K35" s="199"/>
    </row>
    <row r="36" spans="1:11" ht="21" customHeight="1">
      <c r="A36" s="152"/>
      <c r="B36" s="153"/>
      <c r="C36" s="153"/>
      <c r="D36" s="153"/>
      <c r="E36" s="153"/>
      <c r="F36" s="153"/>
      <c r="G36" s="153"/>
      <c r="H36" s="153"/>
      <c r="I36" s="153"/>
      <c r="J36" s="153">
        <v>1</v>
      </c>
      <c r="K36" s="165"/>
    </row>
    <row r="37" spans="1:11" ht="21" customHeight="1">
      <c r="A37" s="154"/>
      <c r="B37" s="155"/>
      <c r="C37" s="155"/>
      <c r="D37" s="155"/>
      <c r="E37" s="155"/>
      <c r="F37" s="155"/>
      <c r="G37" s="155"/>
      <c r="H37" s="155"/>
      <c r="I37" s="155"/>
      <c r="J37" s="153">
        <v>1</v>
      </c>
      <c r="K37" s="166"/>
    </row>
    <row r="38" spans="1:11" ht="21" customHeight="1">
      <c r="A38" s="154"/>
      <c r="B38" s="155"/>
      <c r="C38" s="155"/>
      <c r="D38" s="155"/>
      <c r="E38" s="155"/>
      <c r="F38" s="155"/>
      <c r="G38" s="155"/>
      <c r="H38" s="155"/>
      <c r="I38" s="155"/>
      <c r="J38" s="153">
        <v>1</v>
      </c>
      <c r="K38" s="166"/>
    </row>
    <row r="39" spans="1:11" ht="21" customHeight="1">
      <c r="A39" s="154"/>
      <c r="B39" s="155"/>
      <c r="C39" s="155"/>
      <c r="D39" s="155"/>
      <c r="E39" s="155"/>
      <c r="F39" s="155"/>
      <c r="G39" s="155"/>
      <c r="H39" s="155"/>
      <c r="I39" s="155"/>
      <c r="J39" s="153">
        <v>1</v>
      </c>
      <c r="K39" s="166"/>
    </row>
    <row r="40" spans="1:11" ht="21" customHeight="1">
      <c r="A40" s="154"/>
      <c r="B40" s="155"/>
      <c r="C40" s="155"/>
      <c r="D40" s="155"/>
      <c r="E40" s="155"/>
      <c r="F40" s="155"/>
      <c r="G40" s="155"/>
      <c r="H40" s="155"/>
      <c r="I40" s="155"/>
      <c r="J40" s="153">
        <v>1</v>
      </c>
      <c r="K40" s="166"/>
    </row>
    <row r="41" spans="1:11" ht="21" customHeight="1">
      <c r="A41" s="211"/>
      <c r="B41" s="212"/>
      <c r="C41" s="212"/>
      <c r="D41" s="212"/>
      <c r="E41" s="212"/>
      <c r="F41" s="212"/>
      <c r="G41" s="212"/>
      <c r="H41" s="212"/>
      <c r="I41" s="212"/>
      <c r="J41" s="212"/>
      <c r="K41" s="213"/>
    </row>
    <row r="42" spans="1:11" ht="21" customHeight="1">
      <c r="A42" s="211"/>
      <c r="B42" s="212"/>
      <c r="C42" s="212"/>
      <c r="D42" s="212"/>
      <c r="E42" s="212"/>
      <c r="F42" s="212"/>
      <c r="G42" s="212"/>
      <c r="H42" s="212"/>
      <c r="I42" s="212"/>
      <c r="J42" s="212"/>
      <c r="K42" s="213"/>
    </row>
    <row r="43" spans="1:11" ht="14.25">
      <c r="A43" s="214" t="s">
        <v>120</v>
      </c>
      <c r="B43" s="215"/>
      <c r="C43" s="215"/>
      <c r="D43" s="215"/>
      <c r="E43" s="215"/>
      <c r="F43" s="215"/>
      <c r="G43" s="215"/>
      <c r="H43" s="215"/>
      <c r="I43" s="215"/>
      <c r="J43" s="215"/>
      <c r="K43" s="216"/>
    </row>
    <row r="44" spans="1:11" ht="14.25">
      <c r="A44" s="217" t="s">
        <v>121</v>
      </c>
      <c r="B44" s="218"/>
      <c r="C44" s="218"/>
      <c r="D44" s="218"/>
      <c r="E44" s="218"/>
      <c r="F44" s="218"/>
      <c r="G44" s="218"/>
      <c r="H44" s="218"/>
      <c r="I44" s="218"/>
      <c r="J44" s="218"/>
      <c r="K44" s="219"/>
    </row>
    <row r="45" spans="1:11" ht="14.25">
      <c r="A45" s="140" t="s">
        <v>122</v>
      </c>
      <c r="B45" s="137" t="s">
        <v>95</v>
      </c>
      <c r="C45" s="137" t="s">
        <v>96</v>
      </c>
      <c r="D45" s="137" t="s">
        <v>88</v>
      </c>
      <c r="E45" s="142" t="s">
        <v>123</v>
      </c>
      <c r="F45" s="137" t="s">
        <v>95</v>
      </c>
      <c r="G45" s="137" t="s">
        <v>96</v>
      </c>
      <c r="H45" s="137" t="s">
        <v>88</v>
      </c>
      <c r="I45" s="142" t="s">
        <v>124</v>
      </c>
      <c r="J45" s="137" t="s">
        <v>95</v>
      </c>
      <c r="K45" s="161" t="s">
        <v>96</v>
      </c>
    </row>
    <row r="46" spans="1:11" ht="14.25">
      <c r="A46" s="108" t="s">
        <v>87</v>
      </c>
      <c r="B46" s="69" t="s">
        <v>95</v>
      </c>
      <c r="C46" s="69" t="s">
        <v>96</v>
      </c>
      <c r="D46" s="69" t="s">
        <v>88</v>
      </c>
      <c r="E46" s="109" t="s">
        <v>94</v>
      </c>
      <c r="F46" s="69" t="s">
        <v>95</v>
      </c>
      <c r="G46" s="69" t="s">
        <v>96</v>
      </c>
      <c r="H46" s="69" t="s">
        <v>88</v>
      </c>
      <c r="I46" s="109" t="s">
        <v>105</v>
      </c>
      <c r="J46" s="69" t="s">
        <v>95</v>
      </c>
      <c r="K46" s="110" t="s">
        <v>96</v>
      </c>
    </row>
    <row r="47" spans="1:11" ht="14.25">
      <c r="A47" s="220" t="s">
        <v>98</v>
      </c>
      <c r="B47" s="221"/>
      <c r="C47" s="221"/>
      <c r="D47" s="221"/>
      <c r="E47" s="221"/>
      <c r="F47" s="221"/>
      <c r="G47" s="221"/>
      <c r="H47" s="221"/>
      <c r="I47" s="221"/>
      <c r="J47" s="221"/>
      <c r="K47" s="222"/>
    </row>
    <row r="48" spans="1:11" ht="14.25">
      <c r="A48" s="199" t="s">
        <v>125</v>
      </c>
      <c r="B48" s="199"/>
      <c r="C48" s="199"/>
      <c r="D48" s="199"/>
      <c r="E48" s="199"/>
      <c r="F48" s="199"/>
      <c r="G48" s="199"/>
      <c r="H48" s="199"/>
      <c r="I48" s="199"/>
      <c r="J48" s="199"/>
      <c r="K48" s="199"/>
    </row>
    <row r="49" spans="1:11" ht="14.25">
      <c r="A49" s="208"/>
      <c r="B49" s="209"/>
      <c r="C49" s="209"/>
      <c r="D49" s="209"/>
      <c r="E49" s="209"/>
      <c r="F49" s="209"/>
      <c r="G49" s="209"/>
      <c r="H49" s="209"/>
      <c r="I49" s="209"/>
      <c r="J49" s="209"/>
      <c r="K49" s="210"/>
    </row>
    <row r="50" spans="1:11" ht="14.25">
      <c r="A50" s="156" t="s">
        <v>126</v>
      </c>
      <c r="B50" s="203" t="s">
        <v>127</v>
      </c>
      <c r="C50" s="203"/>
      <c r="D50" s="157" t="s">
        <v>128</v>
      </c>
      <c r="E50" s="158" t="s">
        <v>129</v>
      </c>
      <c r="F50" s="159" t="s">
        <v>130</v>
      </c>
      <c r="G50" s="160">
        <v>45062</v>
      </c>
      <c r="H50" s="204" t="s">
        <v>131</v>
      </c>
      <c r="I50" s="205"/>
      <c r="J50" s="206" t="s">
        <v>132</v>
      </c>
      <c r="K50" s="207"/>
    </row>
    <row r="51" spans="1:11" ht="14.25">
      <c r="A51" s="199" t="s">
        <v>133</v>
      </c>
      <c r="B51" s="199"/>
      <c r="C51" s="199"/>
      <c r="D51" s="199"/>
      <c r="E51" s="199"/>
      <c r="F51" s="199"/>
      <c r="G51" s="199"/>
      <c r="H51" s="199"/>
      <c r="I51" s="199"/>
      <c r="J51" s="199"/>
      <c r="K51" s="199"/>
    </row>
    <row r="52" spans="1:11" ht="14.25">
      <c r="A52" s="200" t="s">
        <v>134</v>
      </c>
      <c r="B52" s="201"/>
      <c r="C52" s="201"/>
      <c r="D52" s="201"/>
      <c r="E52" s="201"/>
      <c r="F52" s="201"/>
      <c r="G52" s="201"/>
      <c r="H52" s="201"/>
      <c r="I52" s="201"/>
      <c r="J52" s="201"/>
      <c r="K52" s="202"/>
    </row>
    <row r="53" spans="1:11" ht="14.25">
      <c r="A53" s="156" t="s">
        <v>126</v>
      </c>
      <c r="B53" s="203" t="s">
        <v>127</v>
      </c>
      <c r="C53" s="203"/>
      <c r="D53" s="157" t="s">
        <v>128</v>
      </c>
      <c r="E53" s="158"/>
      <c r="F53" s="159" t="s">
        <v>135</v>
      </c>
      <c r="G53" s="160"/>
      <c r="H53" s="204" t="s">
        <v>131</v>
      </c>
      <c r="I53" s="205"/>
      <c r="J53" s="206" t="s">
        <v>132</v>
      </c>
      <c r="K53" s="207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8" type="noConversion"/>
  <pageMargins left="0.196527777777778" right="7.8472222222222193E-2" top="0.39305555555555599" bottom="0" header="0.5" footer="0.5"/>
  <pageSetup paperSize="9" scale="82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20"/>
  <sheetViews>
    <sheetView tabSelected="1" workbookViewId="0">
      <selection activeCell="O9" sqref="O9"/>
    </sheetView>
  </sheetViews>
  <sheetFormatPr defaultColWidth="9" defaultRowHeight="14.25"/>
  <cols>
    <col min="1" max="1" width="19.875" style="28" customWidth="1"/>
    <col min="2" max="2" width="9.75" style="28" customWidth="1"/>
    <col min="3" max="3" width="9.75" style="29" customWidth="1"/>
    <col min="4" max="7" width="9.75" style="28" customWidth="1"/>
    <col min="8" max="8" width="4.125" style="28" customWidth="1"/>
    <col min="9" max="9" width="10.75" style="28" customWidth="1"/>
    <col min="10" max="10" width="9.75" style="28" customWidth="1"/>
    <col min="11" max="11" width="9.75" style="112" customWidth="1"/>
    <col min="12" max="12" width="9.75" style="28" customWidth="1"/>
    <col min="13" max="13" width="9.75" style="112" customWidth="1"/>
    <col min="14" max="14" width="9.75" style="28" customWidth="1"/>
    <col min="15" max="15" width="9.75" style="30" customWidth="1"/>
    <col min="16" max="253" width="9" style="28"/>
    <col min="254" max="16384" width="9" style="2"/>
  </cols>
  <sheetData>
    <row r="1" spans="1:256" s="28" customFormat="1" ht="29.1" customHeight="1">
      <c r="A1" s="272" t="s">
        <v>136</v>
      </c>
      <c r="B1" s="273"/>
      <c r="C1" s="274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113" t="s">
        <v>61</v>
      </c>
      <c r="B2" s="275" t="s">
        <v>62</v>
      </c>
      <c r="C2" s="276"/>
      <c r="D2" s="277" t="s">
        <v>68</v>
      </c>
      <c r="E2" s="277"/>
      <c r="F2" s="277"/>
      <c r="G2" s="114"/>
      <c r="H2" s="115"/>
      <c r="I2" s="121" t="s">
        <v>56</v>
      </c>
      <c r="J2" s="278" t="s">
        <v>57</v>
      </c>
      <c r="K2" s="278"/>
      <c r="L2" s="278"/>
      <c r="M2" s="278"/>
      <c r="N2" s="279"/>
      <c r="O2" s="12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 ht="17.25">
      <c r="A3" s="284" t="s">
        <v>137</v>
      </c>
      <c r="B3" s="280" t="s">
        <v>138</v>
      </c>
      <c r="C3" s="281"/>
      <c r="D3" s="280"/>
      <c r="E3" s="280"/>
      <c r="F3" s="280"/>
      <c r="G3" s="33"/>
      <c r="H3" s="116"/>
      <c r="I3" s="282" t="s">
        <v>139</v>
      </c>
      <c r="J3" s="282"/>
      <c r="K3" s="282"/>
      <c r="L3" s="282"/>
      <c r="M3" s="282"/>
      <c r="N3" s="283"/>
      <c r="O3" s="12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7.25">
      <c r="A4" s="284"/>
      <c r="B4" s="33"/>
      <c r="C4" s="33"/>
      <c r="D4" s="33"/>
      <c r="E4" s="33"/>
      <c r="F4" s="33"/>
      <c r="G4" s="33"/>
      <c r="H4" s="116"/>
      <c r="I4" s="124"/>
      <c r="J4" s="125">
        <v>120</v>
      </c>
      <c r="K4" s="125">
        <v>130</v>
      </c>
      <c r="L4" s="125">
        <v>130</v>
      </c>
      <c r="M4" s="125" t="s">
        <v>323</v>
      </c>
      <c r="N4" s="125"/>
      <c r="O4" s="126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 ht="24" customHeight="1">
      <c r="A5" s="284"/>
      <c r="B5" s="34" t="s">
        <v>140</v>
      </c>
      <c r="C5" s="34" t="s">
        <v>141</v>
      </c>
      <c r="D5" s="34" t="s">
        <v>142</v>
      </c>
      <c r="E5" s="34" t="s">
        <v>143</v>
      </c>
      <c r="F5" s="34" t="s">
        <v>144</v>
      </c>
      <c r="G5" s="34" t="s">
        <v>145</v>
      </c>
      <c r="H5" s="117"/>
      <c r="I5" s="97"/>
      <c r="J5" s="33" t="s">
        <v>321</v>
      </c>
      <c r="K5" s="33" t="s">
        <v>321</v>
      </c>
      <c r="L5" s="33" t="s">
        <v>322</v>
      </c>
      <c r="M5" s="33" t="s">
        <v>324</v>
      </c>
      <c r="N5" s="33"/>
      <c r="O5" s="127"/>
      <c r="P5" s="2"/>
      <c r="Q5" s="2"/>
      <c r="X5" s="33" t="s">
        <v>146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1" customHeight="1">
      <c r="A6" s="35" t="s">
        <v>147</v>
      </c>
      <c r="B6" s="34">
        <f t="shared" ref="B6:B8" si="0">C6-4</f>
        <v>44</v>
      </c>
      <c r="C6" s="34">
        <v>48</v>
      </c>
      <c r="D6" s="34">
        <f t="shared" ref="D6:D8" si="1">C6+4</f>
        <v>52</v>
      </c>
      <c r="E6" s="34">
        <f>D6+4</f>
        <v>56</v>
      </c>
      <c r="F6" s="34">
        <f>E6+4</f>
        <v>60</v>
      </c>
      <c r="G6" s="34">
        <f>F6+2</f>
        <v>62</v>
      </c>
      <c r="H6" s="117"/>
      <c r="I6" s="54"/>
      <c r="J6" s="54" t="s">
        <v>148</v>
      </c>
      <c r="K6" s="55" t="s">
        <v>149</v>
      </c>
      <c r="L6" s="54" t="s">
        <v>150</v>
      </c>
      <c r="M6" s="54" t="s">
        <v>325</v>
      </c>
      <c r="N6" s="54"/>
      <c r="O6" s="128"/>
      <c r="P6" s="2"/>
      <c r="Q6" s="2"/>
      <c r="X6" s="33" t="s">
        <v>151</v>
      </c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1" customHeight="1">
      <c r="A7" s="35" t="s">
        <v>153</v>
      </c>
      <c r="B7" s="34">
        <f t="shared" si="0"/>
        <v>72</v>
      </c>
      <c r="C7" s="34">
        <v>76</v>
      </c>
      <c r="D7" s="34">
        <f t="shared" si="1"/>
        <v>80</v>
      </c>
      <c r="E7" s="34">
        <f>D7+6</f>
        <v>86</v>
      </c>
      <c r="F7" s="34">
        <f>E7+6</f>
        <v>92</v>
      </c>
      <c r="G7" s="34">
        <f>F7+4</f>
        <v>96</v>
      </c>
      <c r="H7" s="117"/>
      <c r="I7" s="55"/>
      <c r="J7" s="55" t="s">
        <v>154</v>
      </c>
      <c r="K7" s="55" t="s">
        <v>149</v>
      </c>
      <c r="L7" s="55" t="s">
        <v>155</v>
      </c>
      <c r="M7" s="55" t="s">
        <v>326</v>
      </c>
      <c r="N7" s="55"/>
      <c r="O7" s="129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1" customHeight="1">
      <c r="A8" s="35" t="s">
        <v>156</v>
      </c>
      <c r="B8" s="34">
        <f t="shared" si="0"/>
        <v>73</v>
      </c>
      <c r="C8" s="34">
        <v>77</v>
      </c>
      <c r="D8" s="34">
        <f t="shared" si="1"/>
        <v>81</v>
      </c>
      <c r="E8" s="34">
        <f>D8+6</f>
        <v>87</v>
      </c>
      <c r="F8" s="34">
        <f>E8+6</f>
        <v>93</v>
      </c>
      <c r="G8" s="34">
        <f>F8+4</f>
        <v>97</v>
      </c>
      <c r="H8" s="117"/>
      <c r="I8" s="55"/>
      <c r="J8" s="55" t="s">
        <v>154</v>
      </c>
      <c r="K8" s="55" t="s">
        <v>149</v>
      </c>
      <c r="L8" s="55" t="s">
        <v>157</v>
      </c>
      <c r="M8" s="55" t="s">
        <v>327</v>
      </c>
      <c r="N8" s="55"/>
      <c r="O8" s="129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1" customHeight="1">
      <c r="A9" s="35" t="s">
        <v>158</v>
      </c>
      <c r="B9" s="34">
        <f>C9-1</f>
        <v>42</v>
      </c>
      <c r="C9" s="34">
        <v>43</v>
      </c>
      <c r="D9" s="34">
        <f>C9+1</f>
        <v>44</v>
      </c>
      <c r="E9" s="34">
        <f>D9+1.5</f>
        <v>45.5</v>
      </c>
      <c r="F9" s="34">
        <f>E9+1.5</f>
        <v>47</v>
      </c>
      <c r="G9" s="34">
        <f>F9+1</f>
        <v>48</v>
      </c>
      <c r="H9" s="117"/>
      <c r="I9" s="55"/>
      <c r="J9" s="55" t="s">
        <v>149</v>
      </c>
      <c r="K9" s="55" t="s">
        <v>149</v>
      </c>
      <c r="L9" s="55" t="s">
        <v>149</v>
      </c>
      <c r="M9" s="55" t="s">
        <v>328</v>
      </c>
      <c r="N9" s="55"/>
      <c r="O9" s="129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1" customHeight="1">
      <c r="A10" s="35" t="s">
        <v>159</v>
      </c>
      <c r="B10" s="34">
        <f>C10-4.75</f>
        <v>57.75</v>
      </c>
      <c r="C10" s="36">
        <v>62.5</v>
      </c>
      <c r="D10" s="34">
        <f>C10+4.15</f>
        <v>66.650000000000006</v>
      </c>
      <c r="E10" s="34">
        <f>D10+4.3</f>
        <v>70.95</v>
      </c>
      <c r="F10" s="34">
        <f>E10+4.3</f>
        <v>75.25</v>
      </c>
      <c r="G10" s="34">
        <f>F10+2.55</f>
        <v>77.8</v>
      </c>
      <c r="H10" s="117"/>
      <c r="I10" s="55"/>
      <c r="J10" s="55" t="s">
        <v>160</v>
      </c>
      <c r="K10" s="55" t="s">
        <v>149</v>
      </c>
      <c r="L10" s="55" t="s">
        <v>149</v>
      </c>
      <c r="M10" s="55" t="s">
        <v>329</v>
      </c>
      <c r="N10" s="55"/>
      <c r="O10" s="12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1" customHeight="1">
      <c r="A11" s="35" t="s">
        <v>161</v>
      </c>
      <c r="B11" s="34">
        <f>C11-1.2</f>
        <v>13.8</v>
      </c>
      <c r="C11" s="34">
        <v>15</v>
      </c>
      <c r="D11" s="34">
        <f>C11+1.2</f>
        <v>16.2</v>
      </c>
      <c r="E11" s="34">
        <f>D11+1.2</f>
        <v>17.399999999999999</v>
      </c>
      <c r="F11" s="34">
        <f>E11+1.2</f>
        <v>18.599999999999998</v>
      </c>
      <c r="G11" s="34">
        <f>F11+0.8</f>
        <v>19.399999999999999</v>
      </c>
      <c r="H11" s="117"/>
      <c r="I11" s="55"/>
      <c r="J11" s="55" t="s">
        <v>149</v>
      </c>
      <c r="K11" s="55" t="s">
        <v>162</v>
      </c>
      <c r="L11" s="55" t="s">
        <v>162</v>
      </c>
      <c r="M11" s="55" t="s">
        <v>328</v>
      </c>
      <c r="N11" s="55"/>
      <c r="O11" s="129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1" customHeight="1">
      <c r="A12" s="35" t="s">
        <v>163</v>
      </c>
      <c r="B12" s="34">
        <f>C12-0.8</f>
        <v>11.2</v>
      </c>
      <c r="C12" s="34">
        <v>12</v>
      </c>
      <c r="D12" s="34">
        <f>C12+0.8</f>
        <v>12.8</v>
      </c>
      <c r="E12" s="34">
        <f>D12+1</f>
        <v>13.8</v>
      </c>
      <c r="F12" s="34">
        <f>E12+1</f>
        <v>14.8</v>
      </c>
      <c r="G12" s="34">
        <f>F12+0.6</f>
        <v>15.4</v>
      </c>
      <c r="H12" s="117"/>
      <c r="I12" s="55"/>
      <c r="J12" s="55" t="s">
        <v>149</v>
      </c>
      <c r="K12" s="55" t="s">
        <v>164</v>
      </c>
      <c r="L12" s="55" t="s">
        <v>149</v>
      </c>
      <c r="M12" s="55" t="s">
        <v>330</v>
      </c>
      <c r="N12" s="55"/>
      <c r="O12" s="12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1" customHeight="1">
      <c r="A13" s="35" t="s">
        <v>165</v>
      </c>
      <c r="B13" s="35">
        <f>C13-0.2</f>
        <v>8.8000000000000007</v>
      </c>
      <c r="C13" s="35">
        <v>9</v>
      </c>
      <c r="D13" s="35">
        <f>C13+0.2</f>
        <v>9.1999999999999993</v>
      </c>
      <c r="E13" s="35">
        <f>D13+0.4</f>
        <v>9.6</v>
      </c>
      <c r="F13" s="35">
        <f>E13+0.4</f>
        <v>10</v>
      </c>
      <c r="G13" s="35">
        <f>F13+0.2</f>
        <v>10.199999999999999</v>
      </c>
      <c r="H13" s="117"/>
      <c r="I13" s="55"/>
      <c r="J13" s="55" t="s">
        <v>166</v>
      </c>
      <c r="K13" s="55" t="s">
        <v>160</v>
      </c>
      <c r="L13" s="55" t="s">
        <v>149</v>
      </c>
      <c r="M13" s="55" t="s">
        <v>329</v>
      </c>
      <c r="N13" s="55"/>
      <c r="O13" s="129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1" customHeight="1">
      <c r="A14" s="35" t="s">
        <v>167</v>
      </c>
      <c r="B14" s="37">
        <v>12.5</v>
      </c>
      <c r="C14" s="35">
        <v>13</v>
      </c>
      <c r="D14" s="35">
        <v>13</v>
      </c>
      <c r="E14" s="35">
        <v>14.5</v>
      </c>
      <c r="F14" s="35" t="s">
        <v>168</v>
      </c>
      <c r="G14" s="35">
        <v>15.5</v>
      </c>
      <c r="H14" s="117"/>
      <c r="I14" s="55"/>
      <c r="J14" s="55" t="s">
        <v>149</v>
      </c>
      <c r="K14" s="55" t="s">
        <v>149</v>
      </c>
      <c r="L14" s="55" t="s">
        <v>149</v>
      </c>
      <c r="M14" s="55" t="s">
        <v>328</v>
      </c>
      <c r="N14" s="55"/>
      <c r="O14" s="12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1" customHeight="1">
      <c r="A15" s="35" t="s">
        <v>169</v>
      </c>
      <c r="B15" s="35">
        <f>C15-0.5</f>
        <v>31.5</v>
      </c>
      <c r="C15" s="35">
        <v>32</v>
      </c>
      <c r="D15" s="35">
        <f>C15+0.8</f>
        <v>32.799999999999997</v>
      </c>
      <c r="E15" s="35">
        <f>D15+0.8</f>
        <v>33.599999999999994</v>
      </c>
      <c r="F15" s="35">
        <f>E15+0.8</f>
        <v>34.399999999999991</v>
      </c>
      <c r="G15" s="35">
        <f>F15+0.5</f>
        <v>34.899999999999991</v>
      </c>
      <c r="H15" s="117"/>
      <c r="I15" s="55"/>
      <c r="J15" s="55" t="s">
        <v>166</v>
      </c>
      <c r="K15" s="55" t="s">
        <v>149</v>
      </c>
      <c r="L15" s="55" t="s">
        <v>149</v>
      </c>
      <c r="M15" s="55" t="s">
        <v>328</v>
      </c>
      <c r="N15" s="55"/>
      <c r="O15" s="129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1" customHeight="1">
      <c r="A16" s="35" t="s">
        <v>170</v>
      </c>
      <c r="B16" s="35">
        <f>C16-0.8</f>
        <v>22.2</v>
      </c>
      <c r="C16" s="35">
        <v>23</v>
      </c>
      <c r="D16" s="35">
        <f>C16+0.5</f>
        <v>23.5</v>
      </c>
      <c r="E16" s="35">
        <f>D16+0.75</f>
        <v>24.25</v>
      </c>
      <c r="F16" s="35">
        <f>E16+0.75</f>
        <v>25</v>
      </c>
      <c r="G16" s="35">
        <f>F16+0.5</f>
        <v>25.5</v>
      </c>
      <c r="H16" s="117"/>
      <c r="I16" s="55"/>
      <c r="J16" s="55" t="s">
        <v>149</v>
      </c>
      <c r="K16" s="55" t="s">
        <v>149</v>
      </c>
      <c r="L16" s="55" t="s">
        <v>149</v>
      </c>
      <c r="M16" s="55" t="s">
        <v>327</v>
      </c>
      <c r="N16" s="55"/>
      <c r="O16" s="12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4" customHeight="1">
      <c r="A17" s="118"/>
      <c r="B17" s="119"/>
      <c r="C17" s="119"/>
      <c r="D17" s="119"/>
      <c r="E17" s="119"/>
      <c r="F17" s="119"/>
      <c r="G17" s="119"/>
      <c r="H17" s="120"/>
      <c r="I17" s="130"/>
      <c r="J17" s="130"/>
      <c r="K17" s="131"/>
      <c r="L17" s="130"/>
      <c r="M17" s="130" t="s">
        <v>331</v>
      </c>
      <c r="N17" s="131"/>
      <c r="O17" s="13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4" customHeight="1">
      <c r="A18" s="45"/>
      <c r="B18" s="45"/>
      <c r="C18" s="45"/>
      <c r="D18" s="45"/>
      <c r="E18" s="45"/>
      <c r="F18" s="47"/>
      <c r="K18" s="112"/>
      <c r="M18" s="112"/>
      <c r="O18" s="50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>
      <c r="A19" s="48" t="s">
        <v>171</v>
      </c>
      <c r="B19" s="48"/>
      <c r="C19" s="49"/>
      <c r="K19" s="112"/>
      <c r="M19" s="112"/>
      <c r="O19" s="50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>
      <c r="C20" s="29"/>
      <c r="E20" s="61" t="s">
        <v>172</v>
      </c>
      <c r="F20" s="62">
        <v>45062</v>
      </c>
      <c r="I20" s="61" t="s">
        <v>173</v>
      </c>
      <c r="J20" s="61" t="s">
        <v>129</v>
      </c>
      <c r="K20" s="112"/>
      <c r="M20" s="133" t="s">
        <v>174</v>
      </c>
      <c r="N20" s="48" t="s">
        <v>132</v>
      </c>
      <c r="O20" s="5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</sheetData>
  <mergeCells count="7">
    <mergeCell ref="A1:N1"/>
    <mergeCell ref="B2:C2"/>
    <mergeCell ref="D2:F2"/>
    <mergeCell ref="J2:N2"/>
    <mergeCell ref="B3:F3"/>
    <mergeCell ref="I3:N3"/>
    <mergeCell ref="A3:A5"/>
  </mergeCells>
  <phoneticPr fontId="48" type="noConversion"/>
  <pageMargins left="0.27500000000000002" right="0.118055555555556" top="0.47222222222222199" bottom="0.196527777777778" header="0.5" footer="7.8472222222222193E-2"/>
  <pageSetup paperSize="9" scale="87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workbookViewId="0">
      <selection activeCell="M13" sqref="M13"/>
    </sheetView>
  </sheetViews>
  <sheetFormatPr defaultColWidth="10.125" defaultRowHeight="14.25"/>
  <cols>
    <col min="1" max="1" width="9.625" style="63" customWidth="1"/>
    <col min="2" max="2" width="11.125" style="63" customWidth="1"/>
    <col min="3" max="3" width="9.125" style="63" customWidth="1"/>
    <col min="4" max="4" width="9.5" style="63" customWidth="1"/>
    <col min="5" max="5" width="12.75" style="63" customWidth="1"/>
    <col min="6" max="6" width="10.375" style="63" customWidth="1"/>
    <col min="7" max="7" width="9.5" style="63" customWidth="1"/>
    <col min="8" max="8" width="9.125" style="63" customWidth="1"/>
    <col min="9" max="9" width="8.125" style="63" customWidth="1"/>
    <col min="10" max="10" width="10.5" style="63" customWidth="1"/>
    <col min="11" max="11" width="12.125" style="63" customWidth="1"/>
    <col min="12" max="16384" width="10.125" style="63"/>
  </cols>
  <sheetData>
    <row r="1" spans="1:11" ht="22.5">
      <c r="A1" s="331" t="s">
        <v>176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spans="1:11" ht="18" customHeight="1">
      <c r="A2" s="64" t="s">
        <v>53</v>
      </c>
      <c r="B2" s="332" t="s">
        <v>54</v>
      </c>
      <c r="C2" s="332"/>
      <c r="D2" s="65" t="s">
        <v>61</v>
      </c>
      <c r="E2" s="66" t="s">
        <v>62</v>
      </c>
      <c r="F2" s="67" t="s">
        <v>177</v>
      </c>
      <c r="G2" s="333" t="s">
        <v>68</v>
      </c>
      <c r="H2" s="333"/>
      <c r="I2" s="85" t="s">
        <v>56</v>
      </c>
      <c r="J2" s="333" t="s">
        <v>57</v>
      </c>
      <c r="K2" s="334"/>
    </row>
    <row r="3" spans="1:11" ht="18" customHeight="1">
      <c r="A3" s="68" t="s">
        <v>75</v>
      </c>
      <c r="B3" s="259">
        <v>700</v>
      </c>
      <c r="C3" s="259"/>
      <c r="D3" s="70" t="s">
        <v>178</v>
      </c>
      <c r="E3" s="335">
        <v>45072</v>
      </c>
      <c r="F3" s="328"/>
      <c r="G3" s="328"/>
      <c r="H3" s="298" t="s">
        <v>179</v>
      </c>
      <c r="I3" s="298"/>
      <c r="J3" s="298"/>
      <c r="K3" s="314"/>
    </row>
    <row r="4" spans="1:11" ht="18" customHeight="1">
      <c r="A4" s="71" t="s">
        <v>71</v>
      </c>
      <c r="B4" s="69">
        <v>2</v>
      </c>
      <c r="C4" s="69">
        <v>6</v>
      </c>
      <c r="D4" s="72" t="s">
        <v>180</v>
      </c>
      <c r="E4" s="328" t="s">
        <v>181</v>
      </c>
      <c r="F4" s="328"/>
      <c r="G4" s="328"/>
      <c r="H4" s="230" t="s">
        <v>182</v>
      </c>
      <c r="I4" s="230"/>
      <c r="J4" s="83" t="s">
        <v>65</v>
      </c>
      <c r="K4" s="92" t="s">
        <v>66</v>
      </c>
    </row>
    <row r="5" spans="1:11" ht="18" customHeight="1">
      <c r="A5" s="71" t="s">
        <v>183</v>
      </c>
      <c r="B5" s="259">
        <v>2</v>
      </c>
      <c r="C5" s="259"/>
      <c r="D5" s="70" t="s">
        <v>184</v>
      </c>
      <c r="E5" s="70" t="s">
        <v>185</v>
      </c>
      <c r="F5" s="70"/>
      <c r="G5" s="70"/>
      <c r="H5" s="230" t="s">
        <v>186</v>
      </c>
      <c r="I5" s="230"/>
      <c r="J5" s="83" t="s">
        <v>65</v>
      </c>
      <c r="K5" s="92" t="s">
        <v>66</v>
      </c>
    </row>
    <row r="6" spans="1:11" ht="18" customHeight="1">
      <c r="A6" s="73" t="s">
        <v>187</v>
      </c>
      <c r="B6" s="329">
        <v>24</v>
      </c>
      <c r="C6" s="329"/>
      <c r="D6" s="75" t="s">
        <v>188</v>
      </c>
      <c r="E6" s="76"/>
      <c r="F6" s="77"/>
      <c r="G6" s="75"/>
      <c r="H6" s="330" t="s">
        <v>189</v>
      </c>
      <c r="I6" s="330"/>
      <c r="J6" s="77" t="s">
        <v>65</v>
      </c>
      <c r="K6" s="93" t="s">
        <v>66</v>
      </c>
    </row>
    <row r="7" spans="1:11" ht="18" customHeight="1">
      <c r="A7" s="78"/>
      <c r="B7" s="79"/>
      <c r="C7" s="79"/>
      <c r="D7" s="78"/>
      <c r="E7" s="79"/>
      <c r="F7" s="80"/>
      <c r="G7" s="78"/>
      <c r="H7" s="80"/>
      <c r="I7" s="79"/>
      <c r="J7" s="79"/>
      <c r="K7" s="79"/>
    </row>
    <row r="8" spans="1:11" ht="18" customHeight="1">
      <c r="A8" s="81" t="s">
        <v>190</v>
      </c>
      <c r="B8" s="82" t="s">
        <v>191</v>
      </c>
      <c r="C8" s="82" t="s">
        <v>192</v>
      </c>
      <c r="D8" s="82" t="s">
        <v>193</v>
      </c>
      <c r="E8" s="82" t="s">
        <v>194</v>
      </c>
      <c r="F8" s="82" t="s">
        <v>195</v>
      </c>
      <c r="G8" s="324" t="s">
        <v>196</v>
      </c>
      <c r="H8" s="305"/>
      <c r="I8" s="305"/>
      <c r="J8" s="305"/>
      <c r="K8" s="306"/>
    </row>
    <row r="9" spans="1:11" ht="18" customHeight="1">
      <c r="A9" s="229" t="s">
        <v>197</v>
      </c>
      <c r="B9" s="230"/>
      <c r="C9" s="83" t="s">
        <v>65</v>
      </c>
      <c r="D9" s="83" t="s">
        <v>66</v>
      </c>
      <c r="E9" s="70" t="s">
        <v>198</v>
      </c>
      <c r="F9" s="84" t="s">
        <v>134</v>
      </c>
      <c r="G9" s="325"/>
      <c r="H9" s="326"/>
      <c r="I9" s="326"/>
      <c r="J9" s="326"/>
      <c r="K9" s="327"/>
    </row>
    <row r="10" spans="1:11" ht="18" customHeight="1">
      <c r="A10" s="229" t="s">
        <v>199</v>
      </c>
      <c r="B10" s="230"/>
      <c r="C10" s="83" t="s">
        <v>65</v>
      </c>
      <c r="D10" s="83" t="s">
        <v>66</v>
      </c>
      <c r="E10" s="70" t="s">
        <v>200</v>
      </c>
      <c r="F10" s="84" t="s">
        <v>201</v>
      </c>
      <c r="G10" s="325" t="s">
        <v>202</v>
      </c>
      <c r="H10" s="326"/>
      <c r="I10" s="326"/>
      <c r="J10" s="326"/>
      <c r="K10" s="327"/>
    </row>
    <row r="11" spans="1:11" ht="18" customHeight="1">
      <c r="A11" s="315" t="s">
        <v>175</v>
      </c>
      <c r="B11" s="316"/>
      <c r="C11" s="316"/>
      <c r="D11" s="316"/>
      <c r="E11" s="316"/>
      <c r="F11" s="316"/>
      <c r="G11" s="316"/>
      <c r="H11" s="316"/>
      <c r="I11" s="316"/>
      <c r="J11" s="316"/>
      <c r="K11" s="317"/>
    </row>
    <row r="12" spans="1:11" ht="18" customHeight="1">
      <c r="A12" s="68" t="s">
        <v>89</v>
      </c>
      <c r="B12" s="83" t="s">
        <v>85</v>
      </c>
      <c r="C12" s="83" t="s">
        <v>86</v>
      </c>
      <c r="D12" s="84"/>
      <c r="E12" s="70" t="s">
        <v>87</v>
      </c>
      <c r="F12" s="83" t="s">
        <v>85</v>
      </c>
      <c r="G12" s="83" t="s">
        <v>86</v>
      </c>
      <c r="H12" s="83"/>
      <c r="I12" s="70" t="s">
        <v>203</v>
      </c>
      <c r="J12" s="83" t="s">
        <v>85</v>
      </c>
      <c r="K12" s="92" t="s">
        <v>86</v>
      </c>
    </row>
    <row r="13" spans="1:11" ht="18" customHeight="1">
      <c r="A13" s="68" t="s">
        <v>92</v>
      </c>
      <c r="B13" s="83" t="s">
        <v>85</v>
      </c>
      <c r="C13" s="83" t="s">
        <v>86</v>
      </c>
      <c r="D13" s="84"/>
      <c r="E13" s="70" t="s">
        <v>97</v>
      </c>
      <c r="F13" s="83" t="s">
        <v>85</v>
      </c>
      <c r="G13" s="83" t="s">
        <v>86</v>
      </c>
      <c r="H13" s="83"/>
      <c r="I13" s="70" t="s">
        <v>204</v>
      </c>
      <c r="J13" s="83" t="s">
        <v>85</v>
      </c>
      <c r="K13" s="92" t="s">
        <v>86</v>
      </c>
    </row>
    <row r="14" spans="1:11" ht="18" customHeight="1">
      <c r="A14" s="73" t="s">
        <v>205</v>
      </c>
      <c r="B14" s="77" t="s">
        <v>85</v>
      </c>
      <c r="C14" s="77" t="s">
        <v>86</v>
      </c>
      <c r="D14" s="76"/>
      <c r="E14" s="75" t="s">
        <v>206</v>
      </c>
      <c r="F14" s="77" t="s">
        <v>85</v>
      </c>
      <c r="G14" s="77" t="s">
        <v>86</v>
      </c>
      <c r="H14" s="77"/>
      <c r="I14" s="75" t="s">
        <v>207</v>
      </c>
      <c r="J14" s="77" t="s">
        <v>85</v>
      </c>
      <c r="K14" s="93" t="s">
        <v>86</v>
      </c>
    </row>
    <row r="15" spans="1:11" ht="18" customHeight="1">
      <c r="A15" s="78"/>
      <c r="B15" s="80"/>
      <c r="C15" s="80"/>
      <c r="D15" s="79"/>
      <c r="E15" s="78"/>
      <c r="F15" s="80"/>
      <c r="G15" s="80"/>
      <c r="H15" s="80"/>
      <c r="I15" s="78"/>
      <c r="J15" s="80"/>
      <c r="K15" s="80"/>
    </row>
    <row r="16" spans="1:11" ht="18" customHeight="1">
      <c r="A16" s="318" t="s">
        <v>208</v>
      </c>
      <c r="B16" s="319"/>
      <c r="C16" s="319"/>
      <c r="D16" s="319"/>
      <c r="E16" s="319"/>
      <c r="F16" s="319"/>
      <c r="G16" s="319"/>
      <c r="H16" s="319"/>
      <c r="I16" s="319"/>
      <c r="J16" s="319"/>
      <c r="K16" s="320"/>
    </row>
    <row r="17" spans="1:11" ht="18" customHeight="1">
      <c r="A17" s="229" t="s">
        <v>209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85"/>
    </row>
    <row r="18" spans="1:11" ht="18" customHeight="1">
      <c r="A18" s="229" t="s">
        <v>210</v>
      </c>
      <c r="B18" s="230"/>
      <c r="C18" s="230"/>
      <c r="D18" s="230"/>
      <c r="E18" s="230"/>
      <c r="F18" s="230"/>
      <c r="G18" s="230"/>
      <c r="H18" s="230"/>
      <c r="I18" s="230"/>
      <c r="J18" s="230"/>
      <c r="K18" s="285"/>
    </row>
    <row r="19" spans="1:11" ht="21.95" customHeight="1">
      <c r="A19" s="321"/>
      <c r="B19" s="322"/>
      <c r="C19" s="322"/>
      <c r="D19" s="322"/>
      <c r="E19" s="322"/>
      <c r="F19" s="322"/>
      <c r="G19" s="322"/>
      <c r="H19" s="322"/>
      <c r="I19" s="322"/>
      <c r="J19" s="322"/>
      <c r="K19" s="323"/>
    </row>
    <row r="20" spans="1:11" ht="21.95" customHeight="1">
      <c r="A20" s="310"/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11" ht="21.95" customHeight="1">
      <c r="A21" s="310"/>
      <c r="B21" s="290"/>
      <c r="C21" s="290"/>
      <c r="D21" s="290"/>
      <c r="E21" s="290"/>
      <c r="F21" s="290"/>
      <c r="G21" s="290"/>
      <c r="H21" s="290"/>
      <c r="I21" s="290"/>
      <c r="J21" s="290"/>
      <c r="K21" s="291"/>
    </row>
    <row r="22" spans="1:11" ht="21.95" customHeight="1">
      <c r="A22" s="310"/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21.95" customHeight="1">
      <c r="A23" s="311"/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 ht="18" customHeight="1">
      <c r="A24" s="229" t="s">
        <v>117</v>
      </c>
      <c r="B24" s="230"/>
      <c r="C24" s="83" t="s">
        <v>65</v>
      </c>
      <c r="D24" s="83" t="s">
        <v>66</v>
      </c>
      <c r="E24" s="298"/>
      <c r="F24" s="298"/>
      <c r="G24" s="298"/>
      <c r="H24" s="298"/>
      <c r="I24" s="298"/>
      <c r="J24" s="298"/>
      <c r="K24" s="314"/>
    </row>
    <row r="25" spans="1:11" ht="18" customHeight="1">
      <c r="A25" s="86" t="s">
        <v>211</v>
      </c>
      <c r="B25" s="301"/>
      <c r="C25" s="301"/>
      <c r="D25" s="301"/>
      <c r="E25" s="301"/>
      <c r="F25" s="301"/>
      <c r="G25" s="301"/>
      <c r="H25" s="301"/>
      <c r="I25" s="301"/>
      <c r="J25" s="301"/>
      <c r="K25" s="302"/>
    </row>
    <row r="26" spans="1:11">
      <c r="A26" s="303"/>
      <c r="B26" s="303"/>
      <c r="C26" s="303"/>
      <c r="D26" s="303"/>
      <c r="E26" s="303"/>
      <c r="F26" s="303"/>
      <c r="G26" s="303"/>
      <c r="H26" s="303"/>
      <c r="I26" s="303"/>
      <c r="J26" s="303"/>
      <c r="K26" s="303"/>
    </row>
    <row r="27" spans="1:11" ht="20.100000000000001" customHeight="1">
      <c r="A27" s="304" t="s">
        <v>212</v>
      </c>
      <c r="B27" s="305"/>
      <c r="C27" s="305"/>
      <c r="D27" s="305"/>
      <c r="E27" s="305"/>
      <c r="F27" s="305"/>
      <c r="G27" s="305"/>
      <c r="H27" s="305"/>
      <c r="I27" s="305"/>
      <c r="J27" s="305"/>
      <c r="K27" s="306"/>
    </row>
    <row r="28" spans="1:11" ht="23.1" customHeight="1">
      <c r="A28" s="87" t="s">
        <v>213</v>
      </c>
      <c r="B28" s="88"/>
      <c r="C28" s="88"/>
      <c r="D28" s="88"/>
      <c r="E28" s="88"/>
      <c r="F28" s="88"/>
      <c r="G28" s="88"/>
      <c r="H28" s="88"/>
      <c r="I28" s="88"/>
      <c r="J28" s="88">
        <v>1</v>
      </c>
      <c r="K28" s="95"/>
    </row>
    <row r="29" spans="1:11" ht="23.1" customHeight="1">
      <c r="A29" s="89" t="s">
        <v>214</v>
      </c>
      <c r="B29" s="90"/>
      <c r="C29" s="90"/>
      <c r="D29" s="90"/>
      <c r="E29" s="90"/>
      <c r="F29" s="90"/>
      <c r="G29" s="90"/>
      <c r="H29" s="90"/>
      <c r="I29" s="90"/>
      <c r="J29" s="88">
        <v>1</v>
      </c>
      <c r="K29" s="96"/>
    </row>
    <row r="30" spans="1:11" ht="23.1" customHeight="1">
      <c r="A30" s="89" t="s">
        <v>215</v>
      </c>
      <c r="B30" s="90"/>
      <c r="C30" s="90"/>
      <c r="D30" s="90"/>
      <c r="E30" s="90"/>
      <c r="F30" s="90"/>
      <c r="G30" s="90"/>
      <c r="H30" s="90"/>
      <c r="I30" s="90"/>
      <c r="J30" s="88">
        <v>1</v>
      </c>
      <c r="K30" s="96"/>
    </row>
    <row r="31" spans="1:11" ht="23.1" customHeight="1">
      <c r="A31" s="89"/>
      <c r="B31" s="90"/>
      <c r="C31" s="90"/>
      <c r="D31" s="90"/>
      <c r="E31" s="90"/>
      <c r="F31" s="90"/>
      <c r="G31" s="90"/>
      <c r="H31" s="90"/>
      <c r="I31" s="90"/>
      <c r="J31" s="88"/>
      <c r="K31" s="96"/>
    </row>
    <row r="32" spans="1:11" ht="23.1" customHeight="1">
      <c r="A32" s="89"/>
      <c r="B32" s="90"/>
      <c r="C32" s="90"/>
      <c r="D32" s="90"/>
      <c r="E32" s="90"/>
      <c r="F32" s="90"/>
      <c r="G32" s="90"/>
      <c r="H32" s="90"/>
      <c r="I32" s="90"/>
      <c r="J32" s="88"/>
      <c r="K32" s="96"/>
    </row>
    <row r="33" spans="1:11" ht="23.1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23.1" customHeight="1">
      <c r="A34" s="310"/>
      <c r="B34" s="290"/>
      <c r="C34" s="290"/>
      <c r="D34" s="290"/>
      <c r="E34" s="290"/>
      <c r="F34" s="290"/>
      <c r="G34" s="290"/>
      <c r="H34" s="290"/>
      <c r="I34" s="290"/>
      <c r="J34" s="290"/>
      <c r="K34" s="291"/>
    </row>
    <row r="35" spans="1:11" ht="23.1" customHeight="1">
      <c r="A35" s="289"/>
      <c r="B35" s="290"/>
      <c r="C35" s="290"/>
      <c r="D35" s="290"/>
      <c r="E35" s="290"/>
      <c r="F35" s="290"/>
      <c r="G35" s="290"/>
      <c r="H35" s="290"/>
      <c r="I35" s="290"/>
      <c r="J35" s="290"/>
      <c r="K35" s="291"/>
    </row>
    <row r="36" spans="1:11" ht="23.1" customHeight="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spans="1:11" ht="18.75" customHeight="1">
      <c r="A37" s="295" t="s">
        <v>216</v>
      </c>
      <c r="B37" s="296"/>
      <c r="C37" s="296"/>
      <c r="D37" s="296"/>
      <c r="E37" s="296"/>
      <c r="F37" s="296"/>
      <c r="G37" s="296"/>
      <c r="H37" s="296"/>
      <c r="I37" s="296"/>
      <c r="J37" s="296"/>
      <c r="K37" s="297"/>
    </row>
    <row r="38" spans="1:11" ht="18.75" customHeight="1">
      <c r="A38" s="229" t="s">
        <v>217</v>
      </c>
      <c r="B38" s="230"/>
      <c r="C38" s="230"/>
      <c r="D38" s="298" t="s">
        <v>218</v>
      </c>
      <c r="E38" s="298"/>
      <c r="F38" s="299" t="s">
        <v>219</v>
      </c>
      <c r="G38" s="300"/>
      <c r="H38" s="230" t="s">
        <v>220</v>
      </c>
      <c r="I38" s="230"/>
      <c r="J38" s="230" t="s">
        <v>221</v>
      </c>
      <c r="K38" s="285"/>
    </row>
    <row r="39" spans="1:11" ht="18.75" customHeight="1">
      <c r="A39" s="71" t="s">
        <v>118</v>
      </c>
      <c r="B39" s="230" t="s">
        <v>222</v>
      </c>
      <c r="C39" s="230"/>
      <c r="D39" s="230"/>
      <c r="E39" s="230"/>
      <c r="F39" s="230"/>
      <c r="G39" s="230"/>
      <c r="H39" s="230"/>
      <c r="I39" s="230"/>
      <c r="J39" s="230"/>
      <c r="K39" s="285"/>
    </row>
    <row r="40" spans="1:11" ht="24" customHeight="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285"/>
    </row>
    <row r="41" spans="1:11" ht="24" customHeight="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285"/>
    </row>
    <row r="42" spans="1:11" ht="32.1" customHeight="1">
      <c r="A42" s="73" t="s">
        <v>126</v>
      </c>
      <c r="B42" s="286" t="s">
        <v>223</v>
      </c>
      <c r="C42" s="286"/>
      <c r="D42" s="75" t="s">
        <v>224</v>
      </c>
      <c r="E42" s="76" t="s">
        <v>129</v>
      </c>
      <c r="F42" s="75" t="s">
        <v>130</v>
      </c>
      <c r="G42" s="91">
        <v>45066</v>
      </c>
      <c r="H42" s="287" t="s">
        <v>131</v>
      </c>
      <c r="I42" s="287"/>
      <c r="J42" s="286" t="s">
        <v>132</v>
      </c>
      <c r="K42" s="288"/>
    </row>
    <row r="43" spans="1:11" ht="16.5" customHeight="1"/>
    <row r="44" spans="1:11" ht="16.5" customHeight="1"/>
    <row r="45" spans="1:11" ht="16.5" customHeight="1"/>
  </sheetData>
  <mergeCells count="48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8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V23"/>
  <sheetViews>
    <sheetView workbookViewId="0">
      <selection activeCell="F27" sqref="F27"/>
    </sheetView>
  </sheetViews>
  <sheetFormatPr defaultColWidth="9" defaultRowHeight="14.25"/>
  <cols>
    <col min="1" max="1" width="13.625" style="28" customWidth="1"/>
    <col min="2" max="2" width="8.5" style="28" customWidth="1"/>
    <col min="3" max="3" width="8.5" style="29" customWidth="1"/>
    <col min="4" max="7" width="8.5" style="28" customWidth="1"/>
    <col min="8" max="8" width="2.75" style="28" customWidth="1"/>
    <col min="9" max="9" width="9.125" style="28" customWidth="1"/>
    <col min="10" max="14" width="9.75" style="28" customWidth="1"/>
    <col min="15" max="15" width="9.75" style="30" customWidth="1"/>
    <col min="16" max="253" width="9" style="28"/>
    <col min="254" max="16384" width="9" style="2"/>
  </cols>
  <sheetData>
    <row r="1" spans="1:256" s="28" customFormat="1" ht="29.1" customHeight="1">
      <c r="A1" s="272" t="s">
        <v>136</v>
      </c>
      <c r="B1" s="273"/>
      <c r="C1" s="274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50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8" customFormat="1" ht="20.100000000000001" customHeight="1">
      <c r="A2" s="31" t="s">
        <v>61</v>
      </c>
      <c r="B2" s="336" t="s">
        <v>62</v>
      </c>
      <c r="C2" s="337"/>
      <c r="D2" s="32" t="s">
        <v>67</v>
      </c>
      <c r="E2" s="338" t="s">
        <v>68</v>
      </c>
      <c r="F2" s="338"/>
      <c r="G2" s="338"/>
      <c r="H2" s="343"/>
      <c r="I2" s="51" t="s">
        <v>56</v>
      </c>
      <c r="J2" s="339" t="s">
        <v>57</v>
      </c>
      <c r="K2" s="339"/>
      <c r="L2" s="339"/>
      <c r="M2" s="339"/>
      <c r="N2" s="340"/>
      <c r="O2" s="5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spans="1:256" s="28" customFormat="1">
      <c r="A3" s="342" t="s">
        <v>137</v>
      </c>
      <c r="B3" s="280" t="s">
        <v>138</v>
      </c>
      <c r="C3" s="281"/>
      <c r="D3" s="280"/>
      <c r="E3" s="280"/>
      <c r="F3" s="280"/>
      <c r="G3" s="280"/>
      <c r="H3" s="344"/>
      <c r="I3" s="280" t="s">
        <v>139</v>
      </c>
      <c r="J3" s="280"/>
      <c r="K3" s="280"/>
      <c r="L3" s="280"/>
      <c r="M3" s="280"/>
      <c r="N3" s="341"/>
      <c r="O3" s="53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28" customFormat="1" ht="17.25">
      <c r="A4" s="342"/>
      <c r="B4" s="33"/>
      <c r="C4" s="33"/>
      <c r="D4" s="33"/>
      <c r="E4" s="33"/>
      <c r="F4" s="33"/>
      <c r="G4" s="33"/>
      <c r="H4" s="344"/>
      <c r="I4" s="54"/>
      <c r="J4" s="55" t="s">
        <v>140</v>
      </c>
      <c r="K4" s="55" t="s">
        <v>141</v>
      </c>
      <c r="L4" s="55" t="s">
        <v>142</v>
      </c>
      <c r="M4" s="55" t="s">
        <v>143</v>
      </c>
      <c r="N4" s="55" t="s">
        <v>225</v>
      </c>
      <c r="O4" s="56" t="s">
        <v>226</v>
      </c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spans="1:256" s="28" customFormat="1">
      <c r="A5" s="342"/>
      <c r="B5" s="34" t="s">
        <v>140</v>
      </c>
      <c r="C5" s="34" t="s">
        <v>141</v>
      </c>
      <c r="D5" s="34" t="s">
        <v>142</v>
      </c>
      <c r="E5" s="34" t="s">
        <v>143</v>
      </c>
      <c r="F5" s="34" t="s">
        <v>144</v>
      </c>
      <c r="G5" s="34" t="s">
        <v>145</v>
      </c>
      <c r="H5" s="345"/>
      <c r="I5" s="55"/>
      <c r="J5" s="55" t="s">
        <v>111</v>
      </c>
      <c r="K5" s="55" t="s">
        <v>111</v>
      </c>
      <c r="L5" s="55" t="s">
        <v>112</v>
      </c>
      <c r="M5" s="55" t="s">
        <v>111</v>
      </c>
      <c r="N5" s="55" t="s">
        <v>112</v>
      </c>
      <c r="O5" s="56" t="s">
        <v>112</v>
      </c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spans="1:256" s="28" customFormat="1" ht="21" customHeight="1">
      <c r="A6" s="35" t="s">
        <v>147</v>
      </c>
      <c r="B6" s="34">
        <f t="shared" ref="B6:B9" si="0">C6-4</f>
        <v>44</v>
      </c>
      <c r="C6" s="34">
        <v>48</v>
      </c>
      <c r="D6" s="34">
        <f t="shared" ref="D6:D9" si="1">C6+4</f>
        <v>52</v>
      </c>
      <c r="E6" s="34">
        <f>D6+4</f>
        <v>56</v>
      </c>
      <c r="F6" s="34">
        <f>E6+4</f>
        <v>60</v>
      </c>
      <c r="G6" s="34">
        <f>F6+2</f>
        <v>62</v>
      </c>
      <c r="H6" s="345"/>
      <c r="I6" s="55"/>
      <c r="J6" s="55"/>
      <c r="K6" s="55"/>
      <c r="L6" s="55"/>
      <c r="M6" s="55"/>
      <c r="N6" s="55"/>
      <c r="O6" s="56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spans="1:256" s="28" customFormat="1" ht="21" customHeight="1">
      <c r="A7" s="35" t="s">
        <v>152</v>
      </c>
      <c r="B7" s="34">
        <f t="shared" si="0"/>
        <v>42</v>
      </c>
      <c r="C7" s="34">
        <v>46</v>
      </c>
      <c r="D7" s="34">
        <f t="shared" si="1"/>
        <v>50</v>
      </c>
      <c r="E7" s="34">
        <f>D7+4</f>
        <v>54</v>
      </c>
      <c r="F7" s="34">
        <f>E7+4</f>
        <v>58</v>
      </c>
      <c r="G7" s="34">
        <f>F7+2</f>
        <v>60</v>
      </c>
      <c r="H7" s="345"/>
      <c r="I7" s="55"/>
      <c r="J7" s="55"/>
      <c r="K7" s="55"/>
      <c r="L7" s="55"/>
      <c r="M7" s="55"/>
      <c r="N7" s="55"/>
      <c r="O7" s="56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pans="1:256" s="28" customFormat="1" ht="21" customHeight="1">
      <c r="A8" s="35" t="s">
        <v>153</v>
      </c>
      <c r="B8" s="34">
        <f t="shared" si="0"/>
        <v>72</v>
      </c>
      <c r="C8" s="34">
        <v>76</v>
      </c>
      <c r="D8" s="34">
        <f t="shared" si="1"/>
        <v>80</v>
      </c>
      <c r="E8" s="34">
        <f>D8+6</f>
        <v>86</v>
      </c>
      <c r="F8" s="34">
        <f>E8+6</f>
        <v>92</v>
      </c>
      <c r="G8" s="34">
        <f>F8+4</f>
        <v>96</v>
      </c>
      <c r="H8" s="345"/>
      <c r="I8" s="55"/>
      <c r="J8" s="55"/>
      <c r="K8" s="55"/>
      <c r="L8" s="55"/>
      <c r="M8" s="55"/>
      <c r="N8" s="55"/>
      <c r="O8" s="56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</row>
    <row r="9" spans="1:256" s="28" customFormat="1" ht="21" customHeight="1">
      <c r="A9" s="35" t="s">
        <v>156</v>
      </c>
      <c r="B9" s="34">
        <f t="shared" si="0"/>
        <v>73</v>
      </c>
      <c r="C9" s="34">
        <v>77</v>
      </c>
      <c r="D9" s="34">
        <f t="shared" si="1"/>
        <v>81</v>
      </c>
      <c r="E9" s="34">
        <f>D9+6</f>
        <v>87</v>
      </c>
      <c r="F9" s="34">
        <f>E9+6</f>
        <v>93</v>
      </c>
      <c r="G9" s="34">
        <f>F9+4</f>
        <v>97</v>
      </c>
      <c r="H9" s="345"/>
      <c r="I9" s="55"/>
      <c r="J9" s="55"/>
      <c r="K9" s="55"/>
      <c r="L9" s="55"/>
      <c r="M9" s="55"/>
      <c r="N9" s="55"/>
      <c r="O9" s="56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spans="1:256" s="28" customFormat="1" ht="21" customHeight="1">
      <c r="A10" s="35" t="s">
        <v>158</v>
      </c>
      <c r="B10" s="34">
        <f>C10-1</f>
        <v>42</v>
      </c>
      <c r="C10" s="34">
        <v>43</v>
      </c>
      <c r="D10" s="34">
        <f>C10+1</f>
        <v>44</v>
      </c>
      <c r="E10" s="34">
        <f>D10+1.5</f>
        <v>45.5</v>
      </c>
      <c r="F10" s="34">
        <f>E10+1.5</f>
        <v>47</v>
      </c>
      <c r="G10" s="34">
        <f>F10+1</f>
        <v>48</v>
      </c>
      <c r="H10" s="345"/>
      <c r="I10" s="55"/>
      <c r="J10" s="55"/>
      <c r="K10" s="55"/>
      <c r="L10" s="55"/>
      <c r="M10" s="55"/>
      <c r="N10" s="55"/>
      <c r="O10" s="55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spans="1:256" s="28" customFormat="1" ht="21" customHeight="1">
      <c r="A11" s="35" t="s">
        <v>159</v>
      </c>
      <c r="B11" s="34">
        <f>C11-4.75</f>
        <v>57.75</v>
      </c>
      <c r="C11" s="36">
        <v>62.5</v>
      </c>
      <c r="D11" s="34">
        <f>C11+4.15</f>
        <v>66.650000000000006</v>
      </c>
      <c r="E11" s="34">
        <f>D11+4.3</f>
        <v>70.95</v>
      </c>
      <c r="F11" s="34">
        <f>E11+4.3</f>
        <v>75.25</v>
      </c>
      <c r="G11" s="34">
        <f>F11+2.55</f>
        <v>77.8</v>
      </c>
      <c r="H11" s="345"/>
      <c r="I11" s="55"/>
      <c r="J11" s="55"/>
      <c r="K11" s="55"/>
      <c r="L11" s="55"/>
      <c r="M11" s="55"/>
      <c r="N11" s="55"/>
      <c r="O11" s="56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spans="1:256" s="28" customFormat="1" ht="21" customHeight="1">
      <c r="A12" s="35" t="s">
        <v>161</v>
      </c>
      <c r="B12" s="34">
        <f>C12-1.2</f>
        <v>13.8</v>
      </c>
      <c r="C12" s="34">
        <v>15</v>
      </c>
      <c r="D12" s="34">
        <f>C12+1.2</f>
        <v>16.2</v>
      </c>
      <c r="E12" s="34">
        <f>D12+1.2</f>
        <v>17.399999999999999</v>
      </c>
      <c r="F12" s="34">
        <f>E12+1.2</f>
        <v>18.599999999999998</v>
      </c>
      <c r="G12" s="34">
        <f>F12+0.8</f>
        <v>19.399999999999999</v>
      </c>
      <c r="H12" s="345"/>
      <c r="I12" s="55"/>
      <c r="J12" s="55"/>
      <c r="K12" s="55"/>
      <c r="L12" s="55"/>
      <c r="M12" s="55"/>
      <c r="N12" s="55"/>
      <c r="O12" s="56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s="28" customFormat="1" ht="21" customHeight="1">
      <c r="A13" s="35" t="s">
        <v>163</v>
      </c>
      <c r="B13" s="34">
        <f>C13-0.8</f>
        <v>11.2</v>
      </c>
      <c r="C13" s="34">
        <v>12</v>
      </c>
      <c r="D13" s="34">
        <f>C13+0.8</f>
        <v>12.8</v>
      </c>
      <c r="E13" s="34">
        <f>D13+1</f>
        <v>13.8</v>
      </c>
      <c r="F13" s="34">
        <f>E13+1</f>
        <v>14.8</v>
      </c>
      <c r="G13" s="34">
        <f>F13+0.6</f>
        <v>15.4</v>
      </c>
      <c r="H13" s="345"/>
      <c r="I13" s="55"/>
      <c r="J13" s="57"/>
      <c r="K13" s="55"/>
      <c r="L13" s="55"/>
      <c r="M13" s="55"/>
      <c r="N13" s="55"/>
      <c r="O13" s="56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s="28" customFormat="1" ht="21" customHeight="1">
      <c r="A14" s="35" t="s">
        <v>165</v>
      </c>
      <c r="B14" s="35">
        <f>C14-0.2</f>
        <v>8.8000000000000007</v>
      </c>
      <c r="C14" s="35">
        <v>9</v>
      </c>
      <c r="D14" s="35">
        <f>C14+0.2</f>
        <v>9.1999999999999993</v>
      </c>
      <c r="E14" s="35">
        <f>D14+0.4</f>
        <v>9.6</v>
      </c>
      <c r="F14" s="35">
        <f>E14+0.4</f>
        <v>10</v>
      </c>
      <c r="G14" s="35">
        <f>F14+0.2</f>
        <v>10.199999999999999</v>
      </c>
      <c r="H14" s="345"/>
      <c r="I14" s="55"/>
      <c r="J14" s="55"/>
      <c r="K14" s="55"/>
      <c r="L14" s="55"/>
      <c r="M14" s="55"/>
      <c r="N14" s="55"/>
      <c r="O14" s="56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s="28" customFormat="1" ht="21" customHeight="1">
      <c r="A15" s="35" t="s">
        <v>167</v>
      </c>
      <c r="B15" s="37">
        <v>12.5</v>
      </c>
      <c r="C15" s="35">
        <v>13</v>
      </c>
      <c r="D15" s="35">
        <v>13</v>
      </c>
      <c r="E15" s="35">
        <v>14.5</v>
      </c>
      <c r="F15" s="35" t="s">
        <v>168</v>
      </c>
      <c r="G15" s="35">
        <v>15.5</v>
      </c>
      <c r="H15" s="345"/>
      <c r="I15" s="55"/>
      <c r="J15" s="55" t="s">
        <v>149</v>
      </c>
      <c r="K15" s="55" t="s">
        <v>149</v>
      </c>
      <c r="L15" s="55" t="s">
        <v>149</v>
      </c>
      <c r="M15" s="55" t="s">
        <v>149</v>
      </c>
      <c r="N15" s="55" t="s">
        <v>149</v>
      </c>
      <c r="O15" s="56" t="s">
        <v>149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s="28" customFormat="1" ht="21" customHeight="1">
      <c r="A16" s="35" t="s">
        <v>169</v>
      </c>
      <c r="B16" s="35">
        <f>C16-0.5</f>
        <v>31.5</v>
      </c>
      <c r="C16" s="35">
        <v>32</v>
      </c>
      <c r="D16" s="35">
        <f>C16+0.8</f>
        <v>32.799999999999997</v>
      </c>
      <c r="E16" s="35">
        <f>D16+0.8</f>
        <v>33.599999999999994</v>
      </c>
      <c r="F16" s="35">
        <f>E16+0.8</f>
        <v>34.399999999999991</v>
      </c>
      <c r="G16" s="35">
        <f>F16+0.5</f>
        <v>34.899999999999991</v>
      </c>
      <c r="H16" s="345"/>
      <c r="I16" s="55"/>
      <c r="J16" s="55" t="s">
        <v>227</v>
      </c>
      <c r="K16" s="55" t="s">
        <v>227</v>
      </c>
      <c r="L16" s="55" t="s">
        <v>227</v>
      </c>
      <c r="M16" s="55" t="s">
        <v>227</v>
      </c>
      <c r="N16" s="55" t="s">
        <v>227</v>
      </c>
      <c r="O16" s="56" t="s">
        <v>227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s="28" customFormat="1" ht="21" customHeight="1">
      <c r="A17" s="35" t="s">
        <v>170</v>
      </c>
      <c r="B17" s="35">
        <f>C17-0.8</f>
        <v>22.2</v>
      </c>
      <c r="C17" s="35">
        <v>23</v>
      </c>
      <c r="D17" s="35">
        <f>C17+0.5</f>
        <v>23.5</v>
      </c>
      <c r="E17" s="35">
        <f>D17+0.75</f>
        <v>24.25</v>
      </c>
      <c r="F17" s="35">
        <f>E17+0.75</f>
        <v>25</v>
      </c>
      <c r="G17" s="35">
        <f>F17+0.5</f>
        <v>25.5</v>
      </c>
      <c r="H17" s="345"/>
      <c r="I17" s="55"/>
      <c r="J17" s="55" t="s">
        <v>149</v>
      </c>
      <c r="K17" s="55" t="s">
        <v>149</v>
      </c>
      <c r="L17" s="55" t="s">
        <v>149</v>
      </c>
      <c r="M17" s="55" t="s">
        <v>149</v>
      </c>
      <c r="N17" s="55" t="s">
        <v>149</v>
      </c>
      <c r="O17" s="56" t="s">
        <v>149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s="28" customFormat="1" ht="21" customHeight="1">
      <c r="A18" s="38"/>
      <c r="B18" s="39"/>
      <c r="C18" s="39"/>
      <c r="D18" s="39"/>
      <c r="E18" s="39"/>
      <c r="F18" s="39"/>
      <c r="G18" s="39"/>
      <c r="H18" s="345"/>
      <c r="I18" s="55"/>
      <c r="J18" s="55"/>
      <c r="K18" s="55"/>
      <c r="L18" s="55"/>
      <c r="M18" s="55"/>
      <c r="N18" s="55"/>
      <c r="O18" s="56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s="28" customFormat="1" ht="21" customHeight="1">
      <c r="A19" s="40"/>
      <c r="B19" s="41"/>
      <c r="C19" s="41"/>
      <c r="D19" s="41"/>
      <c r="E19" s="41"/>
      <c r="F19" s="41"/>
      <c r="G19" s="41"/>
      <c r="H19" s="345"/>
      <c r="I19" s="55"/>
      <c r="J19" s="55"/>
      <c r="K19" s="55"/>
      <c r="L19" s="55"/>
      <c r="M19" s="55"/>
      <c r="N19" s="55"/>
      <c r="O19" s="56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s="28" customFormat="1" ht="21" customHeight="1">
      <c r="A20" s="42"/>
      <c r="B20" s="43"/>
      <c r="C20" s="43"/>
      <c r="D20" s="44"/>
      <c r="E20" s="43"/>
      <c r="F20" s="43"/>
      <c r="G20" s="43"/>
      <c r="H20" s="346"/>
      <c r="I20" s="58"/>
      <c r="J20" s="58"/>
      <c r="K20" s="59"/>
      <c r="L20" s="58"/>
      <c r="M20" s="58"/>
      <c r="N20" s="59"/>
      <c r="O20" s="60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28" customFormat="1" ht="16.5">
      <c r="A21" s="45"/>
      <c r="B21" s="45"/>
      <c r="C21" s="45"/>
      <c r="D21" s="46"/>
      <c r="E21" s="45"/>
      <c r="F21" s="45"/>
      <c r="G21" s="47"/>
      <c r="O21" s="50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</row>
    <row r="22" spans="1:256" s="28" customFormat="1">
      <c r="A22" s="48" t="s">
        <v>171</v>
      </c>
      <c r="B22" s="48"/>
      <c r="C22" s="49"/>
      <c r="O22" s="50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  <row r="23" spans="1:256" s="28" customFormat="1">
      <c r="C23" s="29"/>
      <c r="I23" s="61" t="s">
        <v>172</v>
      </c>
      <c r="J23" s="62">
        <v>45066</v>
      </c>
      <c r="K23" s="61" t="s">
        <v>173</v>
      </c>
      <c r="L23" s="61" t="s">
        <v>129</v>
      </c>
      <c r="M23" s="61" t="s">
        <v>174</v>
      </c>
      <c r="O23" s="50" t="s">
        <v>132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48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"/>
  <sheetViews>
    <sheetView workbookViewId="0">
      <selection activeCell="D4" sqref="D4:D5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12.37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7" t="s">
        <v>228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</row>
    <row r="2" spans="1:15" s="1" customFormat="1" ht="16.5">
      <c r="A2" s="356" t="s">
        <v>229</v>
      </c>
      <c r="B2" s="357" t="s">
        <v>230</v>
      </c>
      <c r="C2" s="357" t="s">
        <v>231</v>
      </c>
      <c r="D2" s="357" t="s">
        <v>232</v>
      </c>
      <c r="E2" s="357" t="s">
        <v>233</v>
      </c>
      <c r="F2" s="357" t="s">
        <v>234</v>
      </c>
      <c r="G2" s="357" t="s">
        <v>235</v>
      </c>
      <c r="H2" s="357" t="s">
        <v>236</v>
      </c>
      <c r="I2" s="3" t="s">
        <v>237</v>
      </c>
      <c r="J2" s="3" t="s">
        <v>238</v>
      </c>
      <c r="K2" s="3" t="s">
        <v>239</v>
      </c>
      <c r="L2" s="3" t="s">
        <v>240</v>
      </c>
      <c r="M2" s="3" t="s">
        <v>241</v>
      </c>
      <c r="N2" s="357" t="s">
        <v>242</v>
      </c>
      <c r="O2" s="357" t="s">
        <v>243</v>
      </c>
    </row>
    <row r="3" spans="1:15" s="1" customFormat="1" ht="16.5">
      <c r="A3" s="356"/>
      <c r="B3" s="358"/>
      <c r="C3" s="358"/>
      <c r="D3" s="358"/>
      <c r="E3" s="358"/>
      <c r="F3" s="358"/>
      <c r="G3" s="358"/>
      <c r="H3" s="358"/>
      <c r="I3" s="3" t="s">
        <v>244</v>
      </c>
      <c r="J3" s="3" t="s">
        <v>244</v>
      </c>
      <c r="K3" s="3" t="s">
        <v>244</v>
      </c>
      <c r="L3" s="3" t="s">
        <v>244</v>
      </c>
      <c r="M3" s="3" t="s">
        <v>244</v>
      </c>
      <c r="N3" s="358"/>
      <c r="O3" s="358"/>
    </row>
    <row r="4" spans="1:15" ht="24.95" customHeight="1">
      <c r="A4" s="5">
        <v>1</v>
      </c>
      <c r="B4" s="13" t="s">
        <v>245</v>
      </c>
      <c r="C4" s="13" t="s">
        <v>246</v>
      </c>
      <c r="D4" s="13" t="s">
        <v>247</v>
      </c>
      <c r="E4" s="13" t="s">
        <v>62</v>
      </c>
      <c r="F4" s="13" t="s">
        <v>248</v>
      </c>
      <c r="G4" s="5" t="s">
        <v>149</v>
      </c>
      <c r="H4" s="5" t="s">
        <v>149</v>
      </c>
      <c r="I4" s="16">
        <v>2</v>
      </c>
      <c r="J4" s="16">
        <v>0</v>
      </c>
      <c r="K4" s="16">
        <v>3</v>
      </c>
      <c r="L4" s="5">
        <v>0</v>
      </c>
      <c r="M4" s="5">
        <v>0</v>
      </c>
      <c r="N4" s="5">
        <f>SUM(I4:M4)</f>
        <v>5</v>
      </c>
      <c r="O4" s="5"/>
    </row>
    <row r="5" spans="1:15" ht="24.95" customHeight="1">
      <c r="A5" s="5">
        <v>2</v>
      </c>
      <c r="B5" s="13" t="s">
        <v>249</v>
      </c>
      <c r="C5" s="13" t="s">
        <v>246</v>
      </c>
      <c r="D5" s="13" t="s">
        <v>250</v>
      </c>
      <c r="E5" s="13" t="s">
        <v>62</v>
      </c>
      <c r="F5" s="13" t="s">
        <v>248</v>
      </c>
      <c r="G5" s="5" t="s">
        <v>149</v>
      </c>
      <c r="H5" s="5" t="s">
        <v>149</v>
      </c>
      <c r="I5" s="16">
        <v>1</v>
      </c>
      <c r="J5" s="16">
        <v>1</v>
      </c>
      <c r="K5" s="16">
        <v>0</v>
      </c>
      <c r="L5" s="16">
        <v>0</v>
      </c>
      <c r="M5" s="5">
        <v>0</v>
      </c>
      <c r="N5" s="5">
        <f>SUM(I5:M5)</f>
        <v>2</v>
      </c>
      <c r="O5" s="5"/>
    </row>
    <row r="6" spans="1:15" ht="24.95" customHeight="1">
      <c r="A6" s="5">
        <v>3</v>
      </c>
      <c r="B6" s="8"/>
      <c r="C6" s="13" t="s">
        <v>251</v>
      </c>
      <c r="D6" s="13" t="s">
        <v>252</v>
      </c>
      <c r="E6" s="13" t="s">
        <v>62</v>
      </c>
      <c r="F6" s="13" t="s">
        <v>253</v>
      </c>
      <c r="G6" s="5" t="s">
        <v>149</v>
      </c>
      <c r="H6" s="5" t="s">
        <v>149</v>
      </c>
      <c r="I6" s="16">
        <v>1</v>
      </c>
      <c r="J6" s="16">
        <v>0</v>
      </c>
      <c r="K6" s="16">
        <v>2</v>
      </c>
      <c r="L6" s="16">
        <v>0</v>
      </c>
      <c r="M6" s="5">
        <v>0</v>
      </c>
      <c r="N6" s="5">
        <f>SUM(I6:M6)</f>
        <v>3</v>
      </c>
      <c r="O6" s="5"/>
    </row>
    <row r="7" spans="1:15" ht="24.95" customHeight="1">
      <c r="A7" s="5"/>
      <c r="B7" s="8"/>
      <c r="C7" s="13"/>
      <c r="D7" s="8"/>
      <c r="E7" s="8"/>
      <c r="F7" s="8"/>
      <c r="G7" s="6"/>
      <c r="H7" s="6"/>
      <c r="I7" s="16"/>
      <c r="J7" s="16"/>
      <c r="K7" s="16"/>
      <c r="L7" s="5"/>
      <c r="M7" s="5"/>
      <c r="N7" s="5"/>
      <c r="O7" s="6"/>
    </row>
    <row r="8" spans="1:15" s="2" customFormat="1" ht="18.75">
      <c r="A8" s="348" t="s">
        <v>254</v>
      </c>
      <c r="B8" s="349"/>
      <c r="C8" s="349"/>
      <c r="D8" s="350"/>
      <c r="E8" s="351"/>
      <c r="F8" s="352"/>
      <c r="G8" s="352"/>
      <c r="H8" s="352"/>
      <c r="I8" s="353"/>
      <c r="J8" s="348" t="s">
        <v>255</v>
      </c>
      <c r="K8" s="349"/>
      <c r="L8" s="349"/>
      <c r="M8" s="350"/>
      <c r="N8" s="9"/>
      <c r="O8" s="11"/>
    </row>
    <row r="9" spans="1:15" ht="16.5">
      <c r="A9" s="354" t="s">
        <v>256</v>
      </c>
      <c r="B9" s="355"/>
      <c r="C9" s="355"/>
      <c r="D9" s="355"/>
      <c r="E9" s="355"/>
      <c r="F9" s="355"/>
      <c r="G9" s="355"/>
      <c r="H9" s="355"/>
      <c r="I9" s="355"/>
      <c r="J9" s="355"/>
      <c r="K9" s="355"/>
      <c r="L9" s="355"/>
      <c r="M9" s="355"/>
      <c r="N9" s="355"/>
      <c r="O9" s="355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8" type="noConversion"/>
  <dataValidations count="1">
    <dataValidation type="list" allowBlank="1" showInputMessage="1" showErrorMessage="1" sqref="O1 O3:O5 O6:O7 O8:O1048576" xr:uid="{00000000-0002-0000-08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activeCell="F24" sqref="F2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7" t="s">
        <v>257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</row>
    <row r="2" spans="1:13" s="1" customFormat="1" ht="16.5">
      <c r="A2" s="356" t="s">
        <v>229</v>
      </c>
      <c r="B2" s="357" t="s">
        <v>234</v>
      </c>
      <c r="C2" s="357" t="s">
        <v>230</v>
      </c>
      <c r="D2" s="357" t="s">
        <v>231</v>
      </c>
      <c r="E2" s="357" t="s">
        <v>232</v>
      </c>
      <c r="F2" s="357" t="s">
        <v>233</v>
      </c>
      <c r="G2" s="356" t="s">
        <v>258</v>
      </c>
      <c r="H2" s="356"/>
      <c r="I2" s="356" t="s">
        <v>259</v>
      </c>
      <c r="J2" s="356"/>
      <c r="K2" s="360" t="s">
        <v>260</v>
      </c>
      <c r="L2" s="362" t="s">
        <v>261</v>
      </c>
      <c r="M2" s="364" t="s">
        <v>262</v>
      </c>
    </row>
    <row r="3" spans="1:13" s="1" customFormat="1" ht="16.5">
      <c r="A3" s="356"/>
      <c r="B3" s="358"/>
      <c r="C3" s="358"/>
      <c r="D3" s="358"/>
      <c r="E3" s="358"/>
      <c r="F3" s="358"/>
      <c r="G3" s="3" t="s">
        <v>263</v>
      </c>
      <c r="H3" s="3" t="s">
        <v>264</v>
      </c>
      <c r="I3" s="3" t="s">
        <v>263</v>
      </c>
      <c r="J3" s="3" t="s">
        <v>264</v>
      </c>
      <c r="K3" s="361"/>
      <c r="L3" s="363"/>
      <c r="M3" s="365"/>
    </row>
    <row r="4" spans="1:13">
      <c r="A4" s="5">
        <v>1</v>
      </c>
      <c r="B4" s="13" t="s">
        <v>248</v>
      </c>
      <c r="C4" s="13" t="s">
        <v>245</v>
      </c>
      <c r="D4" s="13" t="s">
        <v>246</v>
      </c>
      <c r="E4" s="13" t="s">
        <v>247</v>
      </c>
      <c r="F4" s="13" t="s">
        <v>62</v>
      </c>
      <c r="G4" s="25">
        <v>-1.4999999999999999E-2</v>
      </c>
      <c r="H4" s="25">
        <v>-0.01</v>
      </c>
      <c r="I4" s="25">
        <v>-0.03</v>
      </c>
      <c r="J4" s="25">
        <v>-0.01</v>
      </c>
      <c r="K4" s="16">
        <f t="shared" ref="K4:K6" si="0">SUM(G4:J4)</f>
        <v>-6.5000000000000002E-2</v>
      </c>
      <c r="L4" s="5"/>
      <c r="M4" s="5" t="s">
        <v>265</v>
      </c>
    </row>
    <row r="5" spans="1:13">
      <c r="A5" s="5">
        <v>2</v>
      </c>
      <c r="B5" s="13" t="s">
        <v>248</v>
      </c>
      <c r="C5" s="13" t="s">
        <v>249</v>
      </c>
      <c r="D5" s="13" t="s">
        <v>246</v>
      </c>
      <c r="E5" s="13" t="s">
        <v>250</v>
      </c>
      <c r="F5" s="13" t="s">
        <v>62</v>
      </c>
      <c r="G5" s="25">
        <v>-0.01</v>
      </c>
      <c r="H5" s="25">
        <v>-0.02</v>
      </c>
      <c r="I5" s="25">
        <v>-0.01</v>
      </c>
      <c r="J5" s="25">
        <v>-0.03</v>
      </c>
      <c r="K5" s="16">
        <f t="shared" si="0"/>
        <v>-7.0000000000000007E-2</v>
      </c>
      <c r="L5" s="5"/>
      <c r="M5" s="5" t="s">
        <v>265</v>
      </c>
    </row>
    <row r="6" spans="1:13">
      <c r="A6" s="5">
        <v>3</v>
      </c>
      <c r="B6" s="26" t="s">
        <v>253</v>
      </c>
      <c r="C6" s="8"/>
      <c r="D6" s="13" t="s">
        <v>251</v>
      </c>
      <c r="E6" s="13" t="s">
        <v>252</v>
      </c>
      <c r="F6" s="13" t="s">
        <v>62</v>
      </c>
      <c r="G6" s="25">
        <v>-0.01</v>
      </c>
      <c r="H6" s="25">
        <v>-0.01</v>
      </c>
      <c r="I6" s="25">
        <v>-0.02</v>
      </c>
      <c r="J6" s="25">
        <v>-0.01</v>
      </c>
      <c r="K6" s="16">
        <f t="shared" si="0"/>
        <v>-0.05</v>
      </c>
      <c r="L6" s="5"/>
      <c r="M6" s="5" t="s">
        <v>265</v>
      </c>
    </row>
    <row r="7" spans="1:13">
      <c r="A7" s="5"/>
      <c r="B7" s="12"/>
      <c r="C7" s="8"/>
      <c r="D7" s="13"/>
      <c r="E7" s="8"/>
      <c r="F7" s="8"/>
      <c r="G7" s="25"/>
      <c r="H7" s="25"/>
      <c r="I7" s="27"/>
      <c r="J7" s="16"/>
      <c r="K7" s="16"/>
      <c r="L7" s="6"/>
      <c r="M7" s="5"/>
    </row>
    <row r="8" spans="1:13">
      <c r="A8" s="5"/>
      <c r="B8" s="12"/>
      <c r="C8" s="8"/>
      <c r="D8" s="13"/>
      <c r="E8" s="8"/>
      <c r="F8" s="8"/>
      <c r="G8" s="6"/>
      <c r="H8" s="6"/>
      <c r="I8" s="6"/>
      <c r="J8" s="6"/>
      <c r="K8" s="1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48" t="s">
        <v>254</v>
      </c>
      <c r="B11" s="349"/>
      <c r="C11" s="349"/>
      <c r="D11" s="349"/>
      <c r="E11" s="350"/>
      <c r="F11" s="351"/>
      <c r="G11" s="353"/>
      <c r="H11" s="348" t="s">
        <v>255</v>
      </c>
      <c r="I11" s="349"/>
      <c r="J11" s="349"/>
      <c r="K11" s="350"/>
      <c r="L11" s="366"/>
      <c r="M11" s="367"/>
    </row>
    <row r="12" spans="1:13" ht="16.5">
      <c r="A12" s="359" t="s">
        <v>266</v>
      </c>
      <c r="B12" s="359"/>
      <c r="C12" s="355"/>
      <c r="D12" s="355"/>
      <c r="E12" s="355"/>
      <c r="F12" s="355"/>
      <c r="G12" s="355"/>
      <c r="H12" s="355"/>
      <c r="I12" s="355"/>
      <c r="J12" s="355"/>
      <c r="K12" s="355"/>
      <c r="L12" s="355"/>
      <c r="M12" s="35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8" type="noConversion"/>
  <dataValidations count="1">
    <dataValidation type="list" allowBlank="1" showInputMessage="1" showErrorMessage="1" sqref="M5 M1:M4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H24" sqref="H24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7" t="s">
        <v>267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</row>
    <row r="2" spans="1:23" s="1" customFormat="1" ht="15.95" customHeight="1">
      <c r="A2" s="357" t="s">
        <v>268</v>
      </c>
      <c r="B2" s="357" t="s">
        <v>234</v>
      </c>
      <c r="C2" s="357" t="s">
        <v>230</v>
      </c>
      <c r="D2" s="357" t="s">
        <v>231</v>
      </c>
      <c r="E2" s="357" t="s">
        <v>232</v>
      </c>
      <c r="F2" s="357" t="s">
        <v>233</v>
      </c>
      <c r="G2" s="377" t="s">
        <v>269</v>
      </c>
      <c r="H2" s="378"/>
      <c r="I2" s="379"/>
      <c r="J2" s="377" t="s">
        <v>270</v>
      </c>
      <c r="K2" s="378"/>
      <c r="L2" s="379"/>
      <c r="M2" s="377" t="s">
        <v>271</v>
      </c>
      <c r="N2" s="378"/>
      <c r="O2" s="379"/>
      <c r="P2" s="377" t="s">
        <v>272</v>
      </c>
      <c r="Q2" s="378"/>
      <c r="R2" s="379"/>
      <c r="S2" s="378" t="s">
        <v>273</v>
      </c>
      <c r="T2" s="378"/>
      <c r="U2" s="379"/>
      <c r="V2" s="380" t="s">
        <v>274</v>
      </c>
      <c r="W2" s="380" t="s">
        <v>243</v>
      </c>
    </row>
    <row r="3" spans="1:23" s="1" customFormat="1" ht="16.5">
      <c r="A3" s="358"/>
      <c r="B3" s="372"/>
      <c r="C3" s="372"/>
      <c r="D3" s="372"/>
      <c r="E3" s="372"/>
      <c r="F3" s="372"/>
      <c r="G3" s="3" t="s">
        <v>275</v>
      </c>
      <c r="H3" s="3" t="s">
        <v>67</v>
      </c>
      <c r="I3" s="3" t="s">
        <v>234</v>
      </c>
      <c r="J3" s="3" t="s">
        <v>275</v>
      </c>
      <c r="K3" s="3" t="s">
        <v>67</v>
      </c>
      <c r="L3" s="3" t="s">
        <v>234</v>
      </c>
      <c r="M3" s="3" t="s">
        <v>275</v>
      </c>
      <c r="N3" s="3" t="s">
        <v>67</v>
      </c>
      <c r="O3" s="3" t="s">
        <v>234</v>
      </c>
      <c r="P3" s="3" t="s">
        <v>275</v>
      </c>
      <c r="Q3" s="3" t="s">
        <v>67</v>
      </c>
      <c r="R3" s="3" t="s">
        <v>234</v>
      </c>
      <c r="S3" s="3" t="s">
        <v>275</v>
      </c>
      <c r="T3" s="3" t="s">
        <v>67</v>
      </c>
      <c r="U3" s="3" t="s">
        <v>234</v>
      </c>
      <c r="V3" s="381"/>
      <c r="W3" s="381"/>
    </row>
    <row r="4" spans="1:23">
      <c r="A4" s="375" t="s">
        <v>276</v>
      </c>
      <c r="B4" s="375"/>
      <c r="C4" s="13" t="s">
        <v>245</v>
      </c>
      <c r="D4" s="13" t="s">
        <v>246</v>
      </c>
      <c r="E4" s="13" t="s">
        <v>247</v>
      </c>
      <c r="F4" s="8" t="s">
        <v>62</v>
      </c>
      <c r="G4" s="5"/>
      <c r="H4" s="5"/>
      <c r="I4" s="5" t="s">
        <v>248</v>
      </c>
      <c r="J4" s="5"/>
      <c r="K4" s="5"/>
      <c r="L4" s="5" t="s">
        <v>248</v>
      </c>
      <c r="M4" s="5"/>
      <c r="N4" s="5"/>
      <c r="O4" s="5" t="s">
        <v>253</v>
      </c>
      <c r="P4" s="5"/>
      <c r="Q4" s="5"/>
      <c r="R4" s="5"/>
      <c r="S4" s="5"/>
      <c r="T4" s="5"/>
      <c r="U4" s="5"/>
      <c r="V4" s="5" t="s">
        <v>277</v>
      </c>
      <c r="W4" s="5"/>
    </row>
    <row r="5" spans="1:23" ht="16.5">
      <c r="A5" s="376"/>
      <c r="B5" s="376"/>
      <c r="C5" s="13" t="s">
        <v>249</v>
      </c>
      <c r="D5" s="13" t="s">
        <v>246</v>
      </c>
      <c r="E5" s="13" t="s">
        <v>250</v>
      </c>
      <c r="F5" s="8" t="s">
        <v>62</v>
      </c>
      <c r="G5" s="377" t="s">
        <v>278</v>
      </c>
      <c r="H5" s="378"/>
      <c r="I5" s="379"/>
      <c r="J5" s="377" t="s">
        <v>279</v>
      </c>
      <c r="K5" s="378"/>
      <c r="L5" s="379"/>
      <c r="M5" s="377" t="s">
        <v>280</v>
      </c>
      <c r="N5" s="378"/>
      <c r="O5" s="379"/>
      <c r="P5" s="377" t="s">
        <v>281</v>
      </c>
      <c r="Q5" s="378"/>
      <c r="R5" s="379"/>
      <c r="S5" s="378" t="s">
        <v>282</v>
      </c>
      <c r="T5" s="378"/>
      <c r="U5" s="379"/>
      <c r="V5" s="5"/>
      <c r="W5" s="5"/>
    </row>
    <row r="6" spans="1:23" ht="16.5">
      <c r="A6" s="376"/>
      <c r="B6" s="376"/>
      <c r="C6" s="8"/>
      <c r="D6" s="13" t="s">
        <v>251</v>
      </c>
      <c r="E6" s="13" t="s">
        <v>252</v>
      </c>
      <c r="F6" s="8" t="s">
        <v>62</v>
      </c>
      <c r="G6" s="3" t="s">
        <v>275</v>
      </c>
      <c r="H6" s="3" t="s">
        <v>67</v>
      </c>
      <c r="I6" s="3" t="s">
        <v>234</v>
      </c>
      <c r="J6" s="3" t="s">
        <v>275</v>
      </c>
      <c r="K6" s="3" t="s">
        <v>67</v>
      </c>
      <c r="L6" s="3" t="s">
        <v>234</v>
      </c>
      <c r="M6" s="3" t="s">
        <v>275</v>
      </c>
      <c r="N6" s="3" t="s">
        <v>67</v>
      </c>
      <c r="O6" s="3" t="s">
        <v>234</v>
      </c>
      <c r="P6" s="3" t="s">
        <v>275</v>
      </c>
      <c r="Q6" s="3" t="s">
        <v>67</v>
      </c>
      <c r="R6" s="3" t="s">
        <v>234</v>
      </c>
      <c r="S6" s="3" t="s">
        <v>275</v>
      </c>
      <c r="T6" s="3" t="s">
        <v>67</v>
      </c>
      <c r="U6" s="3" t="s">
        <v>234</v>
      </c>
      <c r="V6" s="5"/>
      <c r="W6" s="5"/>
    </row>
    <row r="7" spans="1:23">
      <c r="A7" s="374"/>
      <c r="B7" s="374"/>
      <c r="C7" s="13"/>
      <c r="D7" s="13"/>
      <c r="E7" s="23"/>
      <c r="F7" s="8" t="s">
        <v>62</v>
      </c>
      <c r="G7" s="24" t="s">
        <v>283</v>
      </c>
      <c r="H7" s="24" t="s">
        <v>284</v>
      </c>
      <c r="I7" s="24" t="s">
        <v>285</v>
      </c>
      <c r="J7" s="190" t="s">
        <v>286</v>
      </c>
      <c r="K7" s="24" t="s">
        <v>287</v>
      </c>
      <c r="L7" s="24" t="s">
        <v>288</v>
      </c>
      <c r="M7" s="24" t="s">
        <v>289</v>
      </c>
      <c r="N7" s="24" t="s">
        <v>290</v>
      </c>
      <c r="O7" s="24" t="s">
        <v>291</v>
      </c>
      <c r="P7" s="24"/>
      <c r="Q7" s="5"/>
      <c r="R7" s="5"/>
      <c r="S7" s="5"/>
      <c r="T7" s="5"/>
      <c r="U7" s="5"/>
      <c r="V7" s="5"/>
      <c r="W7" s="5"/>
    </row>
    <row r="8" spans="1:23">
      <c r="A8" s="375"/>
      <c r="B8" s="375"/>
      <c r="C8" s="373"/>
      <c r="D8" s="375"/>
      <c r="E8" s="368"/>
      <c r="F8" s="373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">
        <v>277</v>
      </c>
      <c r="W8" s="5"/>
    </row>
    <row r="9" spans="1:23" ht="27" customHeight="1">
      <c r="A9" s="374"/>
      <c r="B9" s="374"/>
      <c r="C9" s="374"/>
      <c r="D9" s="374"/>
      <c r="E9" s="369"/>
      <c r="F9" s="374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70"/>
      <c r="B10" s="370"/>
      <c r="C10" s="370"/>
      <c r="D10" s="370"/>
      <c r="E10" s="370"/>
      <c r="F10" s="37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71"/>
      <c r="B11" s="371"/>
      <c r="C11" s="371"/>
      <c r="D11" s="371"/>
      <c r="E11" s="371"/>
      <c r="F11" s="37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70"/>
      <c r="B12" s="370"/>
      <c r="C12" s="370"/>
      <c r="D12" s="370"/>
      <c r="E12" s="370"/>
      <c r="F12" s="37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71"/>
      <c r="B13" s="371"/>
      <c r="C13" s="371"/>
      <c r="D13" s="371"/>
      <c r="E13" s="371"/>
      <c r="F13" s="37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70"/>
      <c r="B14" s="370"/>
      <c r="C14" s="370"/>
      <c r="D14" s="370"/>
      <c r="E14" s="370"/>
      <c r="F14" s="37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71"/>
      <c r="B15" s="371"/>
      <c r="C15" s="371"/>
      <c r="D15" s="371"/>
      <c r="E15" s="371"/>
      <c r="F15" s="37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48" t="s">
        <v>292</v>
      </c>
      <c r="B17" s="349"/>
      <c r="C17" s="349"/>
      <c r="D17" s="349"/>
      <c r="E17" s="350"/>
      <c r="F17" s="351"/>
      <c r="G17" s="353"/>
      <c r="H17" s="22"/>
      <c r="I17" s="22"/>
      <c r="J17" s="348" t="s">
        <v>255</v>
      </c>
      <c r="K17" s="349"/>
      <c r="L17" s="349"/>
      <c r="M17" s="349"/>
      <c r="N17" s="349"/>
      <c r="O17" s="349"/>
      <c r="P17" s="349"/>
      <c r="Q17" s="349"/>
      <c r="R17" s="349"/>
      <c r="S17" s="349"/>
      <c r="T17" s="349"/>
      <c r="U17" s="350"/>
      <c r="V17" s="9"/>
      <c r="W17" s="11"/>
    </row>
    <row r="18" spans="1:23" ht="16.5">
      <c r="A18" s="354" t="s">
        <v>293</v>
      </c>
      <c r="B18" s="354"/>
      <c r="C18" s="355"/>
      <c r="D18" s="355"/>
      <c r="E18" s="355"/>
      <c r="F18" s="355"/>
      <c r="G18" s="355"/>
      <c r="H18" s="355"/>
      <c r="I18" s="355"/>
      <c r="J18" s="355"/>
      <c r="K18" s="355"/>
      <c r="L18" s="355"/>
      <c r="M18" s="355"/>
      <c r="N18" s="355"/>
      <c r="O18" s="355"/>
      <c r="P18" s="355"/>
      <c r="Q18" s="355"/>
      <c r="R18" s="355"/>
      <c r="S18" s="355"/>
      <c r="T18" s="355"/>
      <c r="U18" s="355"/>
      <c r="V18" s="355"/>
      <c r="W18" s="355"/>
    </row>
  </sheetData>
  <mergeCells count="49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8:E9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8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验货尺寸表 （首期)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2023-05-24T08:17:19Z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