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探越23FW\TAMMFL91922航天十院\5-21首期\"/>
    </mc:Choice>
  </mc:AlternateContent>
  <xr:revisionPtr revIDLastSave="0" documentId="13_ncr:1_{E201C846-6A3C-4FF3-B7D5-1D5C316B269A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C12" i="13" l="1"/>
  <c r="B12" i="13"/>
  <c r="C13" i="13"/>
  <c r="B13" i="13"/>
  <c r="E12" i="13"/>
  <c r="E13" i="13"/>
  <c r="F12" i="13"/>
  <c r="F13" i="13"/>
  <c r="G12" i="13"/>
  <c r="G13" i="13"/>
  <c r="H12" i="13"/>
  <c r="H13" i="13"/>
  <c r="H4" i="12"/>
  <c r="K4" i="8"/>
  <c r="N4" i="7"/>
  <c r="E15" i="6"/>
  <c r="F15" i="6"/>
  <c r="G15" i="6"/>
  <c r="H15" i="6"/>
  <c r="C15" i="6"/>
  <c r="B15" i="6"/>
  <c r="E14" i="6"/>
  <c r="F14" i="6"/>
  <c r="G14" i="6"/>
  <c r="H14" i="6"/>
  <c r="C14" i="6"/>
  <c r="B14" i="6"/>
  <c r="E13" i="6"/>
  <c r="F13" i="6"/>
  <c r="G13" i="6"/>
  <c r="H13" i="6"/>
  <c r="C13" i="6"/>
  <c r="B13" i="6"/>
  <c r="E12" i="6"/>
  <c r="F12" i="6"/>
  <c r="G12" i="6"/>
  <c r="H12" i="6"/>
  <c r="C12" i="6"/>
  <c r="B12" i="6"/>
  <c r="E11" i="6"/>
  <c r="F11" i="6"/>
  <c r="G11" i="6"/>
  <c r="H11" i="6"/>
  <c r="C11" i="6"/>
  <c r="B11" i="6"/>
  <c r="E10" i="6"/>
  <c r="F10" i="6"/>
  <c r="G10" i="6"/>
  <c r="H10" i="6"/>
  <c r="C10" i="6"/>
  <c r="B10" i="6"/>
  <c r="E9" i="6"/>
  <c r="F9" i="6"/>
  <c r="G9" i="6"/>
  <c r="H9" i="6"/>
  <c r="C9" i="6"/>
  <c r="B9" i="6"/>
  <c r="E8" i="6"/>
  <c r="F8" i="6"/>
  <c r="G8" i="6"/>
  <c r="H8" i="6"/>
  <c r="C8" i="6"/>
  <c r="B8" i="6"/>
  <c r="E7" i="6"/>
  <c r="F7" i="6"/>
  <c r="G7" i="6"/>
  <c r="H7" i="6"/>
  <c r="C7" i="6"/>
  <c r="B7" i="6"/>
  <c r="E6" i="6"/>
  <c r="F6" i="6"/>
  <c r="G6" i="6"/>
  <c r="H6" i="6"/>
  <c r="C6" i="6"/>
  <c r="B6" i="6"/>
  <c r="E15" i="14"/>
  <c r="F15" i="14"/>
  <c r="G15" i="14"/>
  <c r="H15" i="14"/>
  <c r="C15" i="14"/>
  <c r="B15" i="14"/>
  <c r="E14" i="14"/>
  <c r="F14" i="14"/>
  <c r="G14" i="14"/>
  <c r="H14" i="14"/>
  <c r="C14" i="14"/>
  <c r="B14" i="14"/>
  <c r="E13" i="14"/>
  <c r="F13" i="14"/>
  <c r="G13" i="14"/>
  <c r="H13" i="14"/>
  <c r="C13" i="14"/>
  <c r="B13" i="14"/>
  <c r="E12" i="14"/>
  <c r="F12" i="14"/>
  <c r="G12" i="14"/>
  <c r="H12" i="14"/>
  <c r="C12" i="14"/>
  <c r="B12" i="14"/>
  <c r="E11" i="14"/>
  <c r="F11" i="14"/>
  <c r="G11" i="14"/>
  <c r="H11" i="14"/>
  <c r="C11" i="14"/>
  <c r="B11" i="14"/>
  <c r="E10" i="14"/>
  <c r="F10" i="14"/>
  <c r="G10" i="14"/>
  <c r="H10" i="14"/>
  <c r="C10" i="14"/>
  <c r="B10" i="14"/>
  <c r="E9" i="14"/>
  <c r="F9" i="14"/>
  <c r="G9" i="14"/>
  <c r="H9" i="14"/>
  <c r="C9" i="14"/>
  <c r="B9" i="14"/>
  <c r="E8" i="14"/>
  <c r="F8" i="14"/>
  <c r="G8" i="14"/>
  <c r="H8" i="14"/>
  <c r="C8" i="14"/>
  <c r="B8" i="14"/>
  <c r="E7" i="14"/>
  <c r="F7" i="14"/>
  <c r="G7" i="14"/>
  <c r="H7" i="14"/>
  <c r="C7" i="14"/>
  <c r="B7" i="14"/>
  <c r="E6" i="14"/>
  <c r="F6" i="14"/>
  <c r="G6" i="14"/>
  <c r="H6" i="14"/>
  <c r="C6" i="14"/>
  <c r="B6" i="14"/>
  <c r="E11" i="13"/>
  <c r="F11" i="13"/>
  <c r="G11" i="13"/>
  <c r="H11" i="13"/>
  <c r="C11" i="13"/>
  <c r="B11" i="13"/>
  <c r="E10" i="13"/>
  <c r="F10" i="13"/>
  <c r="G10" i="13"/>
  <c r="H10" i="13"/>
  <c r="C10" i="13"/>
  <c r="B10" i="13"/>
  <c r="E9" i="13"/>
  <c r="F9" i="13"/>
  <c r="G9" i="13"/>
  <c r="H9" i="13"/>
  <c r="C9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<sst xmlns="http://schemas.openxmlformats.org/spreadsheetml/2006/main" count="744" uniqueCount="331">
  <si>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</si>
  <si>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</si>
  <si>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</si>
  <si>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</si>
  <si>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</si>
  <si>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</si>
  <si>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</si>
  <si>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</si>
  <si>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</si>
  <si>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</si>
  <si>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</si>
  <si>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</si>
  <si>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</si>
  <si>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</si>
  <si>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</si>
  <si>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</si>
  <si>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</si>
  <si>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</si>
  <si>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</si>
  <si>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</si>
  <si>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</si>
  <si>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</si>
  <si>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</si>
  <si>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</si>
  <si>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</si>
  <si>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</si>
  <si>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</si>
  <si>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</si>
  <si>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</si>
  <si>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</si>
  <si>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</si>
  <si>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</si>
  <si>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</si>
  <si>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</si>
  <si>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</si>
  <si>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</si>
  <si>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</si>
  <si>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</si>
  <si>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</si>
  <si>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</si>
  <si>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</si>
  <si>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</si>
  <si>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</si>
  <si>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</si>
  <si>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</si>
  <si>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</si>
  <si>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</si>
  <si>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</si>
  <si>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</si>
  <si>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</si>
  <si>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</si>
  <si>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</si>
  <si>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</si>
  <si>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</si>
  <si>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航天十院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</si>
  <si>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</si>
  <si>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</si>
  <si>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</si>
  <si>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</si>
  <si>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</si>
  <si>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</si>
  <si>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</si>
  <si>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</si>
  <si>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TAMMFL91922</t>
  </si>
  <si>
    <t>合同交期</t>
  </si>
  <si>
    <t>产前确认样</t>
  </si>
  <si>
    <t>有</t>
  </si>
  <si>
    <t>无</t>
  </si>
  <si>
    <t>品名</t>
  </si>
  <si>
    <t>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</si>
  <si>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</si>
  <si>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</si>
  <si>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</si>
  <si>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</si>
  <si>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</si>
  <si>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</si>
  <si>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</si>
  <si>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</si>
  <si>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</si>
  <si>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</si>
  <si>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</si>
  <si>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</si>
  <si>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</si>
  <si>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</si>
  <si>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</si>
  <si>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</si>
  <si>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</si>
  <si>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</si>
  <si>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</si>
  <si>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</si>
  <si>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</si>
  <si>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</si>
  <si>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</si>
  <si>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</si>
  <si>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</si>
  <si>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</si>
  <si>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</si>
  <si>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</si>
  <si>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</si>
  <si>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</si>
  <si>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</si>
  <si>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</si>
  <si>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</si>
  <si>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</si>
  <si>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</si>
  <si>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</si>
  <si>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</si>
  <si>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</si>
  <si>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</si>
  <si>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</si>
  <si>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</si>
  <si>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</si>
  <si>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</si>
  <si>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</si>
  <si>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</si>
  <si>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</si>
  <si>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</si>
  <si>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</si>
  <si>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</si>
  <si>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</si>
  <si>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</si>
  <si>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黑色2XL/3件。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</si>
  <si>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</si>
  <si>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</si>
  <si>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</si>
  <si>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</si>
  <si>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</si>
  <si>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1.脚口扭，</t>
  </si>
  <si>
    <t>2.脏污。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</si>
  <si>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</si>
  <si>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</si>
  <si>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</si>
  <si>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</si>
  <si>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</si>
  <si>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</si>
  <si>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</si>
  <si>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</si>
  <si>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</si>
  <si>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</si>
  <si>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</si>
  <si>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</si>
  <si>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</si>
  <si>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</si>
  <si>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</si>
  <si>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</si>
  <si>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</si>
  <si>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</si>
  <si>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</si>
  <si>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r>
      <rPr>
        <sz val="11"/>
        <color indexed="8"/>
        <rFont val="宋体"/>
        <charset val="134"/>
      </rPr>
      <t>X</t>
    </r>
    <r>
      <rPr>
        <sz val="12"/>
        <rFont val="宋体"/>
        <charset val="134"/>
      </rPr>
      <t>XXXL</t>
    </r>
  </si>
  <si>
    <t>黑色洗前2XLL</t>
  </si>
  <si>
    <t>号型</t>
  </si>
  <si>
    <t>165/80B</t>
  </si>
  <si>
    <t>170/84B</t>
  </si>
  <si>
    <t>175/88B</t>
  </si>
  <si>
    <t>180/92B</t>
  </si>
  <si>
    <t>185/96B</t>
  </si>
  <si>
    <t>190/100B</t>
  </si>
  <si>
    <r>
      <rPr>
        <sz val="11"/>
        <rFont val="宋体"/>
        <charset val="134"/>
      </rPr>
      <t>195</t>
    </r>
    <r>
      <rPr>
        <sz val="11"/>
        <rFont val="宋体"/>
        <charset val="134"/>
      </rPr>
      <t>/104B</t>
    </r>
  </si>
  <si>
    <t>裤长</t>
  </si>
  <si>
    <t>+0.8</t>
  </si>
  <si>
    <t>内长</t>
  </si>
  <si>
    <t>腰围（平量）</t>
  </si>
  <si>
    <t>-1.5</t>
  </si>
  <si>
    <t>腰围（拉量）</t>
  </si>
  <si>
    <t>臀围</t>
  </si>
  <si>
    <t>-1</t>
  </si>
  <si>
    <t>腿围/2</t>
  </si>
  <si>
    <t>0</t>
  </si>
  <si>
    <t>膝围/2</t>
  </si>
  <si>
    <t>脚口/2</t>
  </si>
  <si>
    <t>前裆长（含腰）</t>
  </si>
  <si>
    <t>后裆长（含腰)</t>
  </si>
  <si>
    <t xml:space="preserve">     初期请洗测2-3件，有问题的另加测量数量。</t>
  </si>
  <si>
    <t>验货时间：2023-5-21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</si>
  <si>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</si>
  <si>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</si>
  <si>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</si>
  <si>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</si>
  <si>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</si>
  <si>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</si>
  <si>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</si>
  <si>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</si>
  <si>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</si>
  <si>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</si>
  <si>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</si>
  <si>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</si>
  <si>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</si>
  <si>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1.裤脚缝倒错1，</t>
  </si>
  <si>
    <t>【整改的严重缺陷及整改复核时间】</t>
  </si>
  <si>
    <t>【整改结果】</t>
  </si>
  <si>
    <t>4-25.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</si>
  <si>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</si>
  <si>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</si>
  <si>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</si>
  <si>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</si>
  <si>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</si>
  <si>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</si>
  <si>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</si>
  <si>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</si>
  <si>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</si>
  <si>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</si>
  <si>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</si>
  <si>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</si>
  <si>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</si>
  <si>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</si>
  <si>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</si>
  <si>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</si>
  <si>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</si>
  <si>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</si>
  <si>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</si>
  <si>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</si>
  <si>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</si>
  <si>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</si>
  <si>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</si>
  <si>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</si>
  <si>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</si>
  <si>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</si>
  <si>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</si>
  <si>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</si>
  <si>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</si>
  <si>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</si>
  <si>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</si>
  <si>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</si>
  <si>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</si>
  <si>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</si>
  <si>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</si>
  <si>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</si>
  <si>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</si>
  <si>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</si>
  <si>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</si>
  <si>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</si>
  <si>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</si>
  <si>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</si>
  <si>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</si>
  <si>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</si>
  <si>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</si>
  <si>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</si>
  <si>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</si>
  <si>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</si>
  <si>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</si>
  <si>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</si>
  <si>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</si>
  <si>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</si>
  <si>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</si>
  <si>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</si>
  <si>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</si>
  <si>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</si>
  <si>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</si>
  <si>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</si>
  <si>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</si>
  <si>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</si>
  <si>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</si>
  <si>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</si>
  <si>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</si>
  <si>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</si>
  <si>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</si>
  <si>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</si>
  <si>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</t>
  </si>
  <si>
    <t>FW02410</t>
  </si>
  <si>
    <r>
      <t>12C黑/701//</t>
    </r>
    <r>
      <rPr>
        <sz val="9"/>
        <color indexed="10"/>
        <rFont val="宋体"/>
        <charset val="134"/>
      </rPr>
      <t>15FW暖深灰</t>
    </r>
  </si>
  <si>
    <t>上海汇良</t>
  </si>
  <si>
    <t>YES</t>
  </si>
  <si>
    <t>制表时间：2023-5-10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</si>
  <si>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</si>
  <si>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</si>
  <si>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</si>
  <si>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</si>
  <si>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</si>
  <si>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</si>
  <si>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</si>
  <si>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</si>
  <si>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</si>
  <si>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</si>
  <si>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</si>
  <si>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</si>
  <si>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</si>
  <si>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</si>
  <si>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</si>
  <si>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</si>
  <si>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</si>
  <si>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</si>
  <si>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</si>
  <si>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</si>
  <si>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</si>
  <si>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</si>
  <si>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</si>
  <si>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</si>
  <si>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松紧带/2.5cm </t>
  </si>
  <si>
    <t>东莞泰丰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</si>
  <si>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</si>
  <si>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</si>
  <si>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</si>
  <si>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</si>
  <si>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</si>
  <si>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</si>
  <si>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</si>
  <si>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</si>
  <si>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</si>
  <si>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</si>
  <si>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</si>
  <si>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</si>
  <si>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</si>
  <si>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</si>
  <si>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</si>
  <si>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</si>
  <si>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</si>
  <si>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</si>
  <si>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</si>
  <si>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</si>
  <si>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</si>
  <si>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</si>
  <si>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</si>
  <si>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</si>
  <si>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</si>
  <si>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</si>
  <si>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</si>
  <si>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</si>
  <si>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</si>
  <si>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松紧带/4.5cm </t>
  </si>
  <si>
    <t>XXXX白/710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</si>
  <si>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</si>
  <si>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黑色</t>
    <phoneticPr fontId="47" type="noConversion"/>
  </si>
  <si>
    <t>XXL</t>
    <phoneticPr fontId="47" type="noConversion"/>
  </si>
  <si>
    <t>大货首件</t>
    <phoneticPr fontId="47" type="noConversion"/>
  </si>
  <si>
    <t>+0.8</t>
    <phoneticPr fontId="47" type="noConversion"/>
  </si>
  <si>
    <t>+2</t>
    <phoneticPr fontId="47" type="noConversion"/>
  </si>
  <si>
    <t>+0</t>
    <phoneticPr fontId="47" type="noConversion"/>
  </si>
  <si>
    <t>-1</t>
    <phoneticPr fontId="47" type="noConversion"/>
  </si>
  <si>
    <t>+2.5</t>
    <phoneticPr fontId="47" type="noConversion"/>
  </si>
  <si>
    <t>前后裆总长（含腰）</t>
    <phoneticPr fontId="47" type="noConversion"/>
  </si>
  <si>
    <t>后裆长（含腰)+1.5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</si>
</sst>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rgb="FF000000"/>
      <name val="微软雅黑"/>
      <family val="2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color indexed="10"/>
      <name val="宋体"/>
      <charset val="134"/>
    </font>
    <font>
      <sz val="9"/>
      <name val="宋体"/>
      <charset val="134"/>
      <scheme val="minor"/>
    </font>
    <font>
      <sz val="10"/>
      <color rgb="FF000000"/>
      <name val="Calibri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15" fillId="0" borderId="0">
      <alignment horizontal="center" vertical="center"/>
    </xf>
    <xf numFmtId="0" fontId="4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/>
    <xf numFmtId="0" fontId="44" fillId="0" borderId="0"/>
    <xf numFmtId="0" fontId="44" fillId="0" borderId="0">
      <alignment vertical="center"/>
    </xf>
    <xf numFmtId="0" fontId="18" fillId="0" borderId="0">
      <alignment vertical="center"/>
    </xf>
    <xf numFmtId="0" fontId="15" fillId="0" borderId="0">
      <alignment horizontal="center" vertical="center"/>
    </xf>
    <xf numFmtId="0" fontId="45" fillId="0" borderId="0">
      <alignment horizontal="center" vertical="center"/>
    </xf>
    <xf numFmtId="0" fontId="8" fillId="0" borderId="0"/>
    <xf numFmtId="0" fontId="15" fillId="0" borderId="0">
      <alignment horizontal="center" vertical="center"/>
    </xf>
    <xf numFmtId="0" fontId="18" fillId="0" borderId="0">
      <alignment vertical="center"/>
    </xf>
  </cellStyleXfs>
  <cellXfs count="4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11" applyFont="1" applyBorder="1" applyAlignment="1">
      <alignment horizontal="center" vertical="center" wrapText="1"/>
    </xf>
    <xf numFmtId="0" fontId="6" fillId="3" borderId="2" xfId="11" applyFont="1" applyFill="1" applyBorder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7" xfId="1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12" fillId="0" borderId="5" xfId="1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12" fillId="0" borderId="2" xfId="11" applyFont="1" applyBorder="1" applyAlignment="1">
      <alignment horizontal="center" vertical="center" wrapText="1"/>
    </xf>
    <xf numFmtId="0" fontId="12" fillId="0" borderId="6" xfId="11" applyFont="1" applyBorder="1" applyAlignment="1">
      <alignment horizontal="center" vertical="center" wrapText="1"/>
    </xf>
    <xf numFmtId="0" fontId="12" fillId="4" borderId="6" xfId="1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1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0" fillId="3" borderId="0" xfId="0" applyFill="1"/>
    <xf numFmtId="0" fontId="12" fillId="0" borderId="0" xfId="11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7" fillId="3" borderId="10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 wrapText="1"/>
    </xf>
    <xf numFmtId="0" fontId="5" fillId="0" borderId="13" xfId="1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3" xfId="13" applyFont="1" applyBorder="1" applyAlignment="1">
      <alignment horizontal="center" vertical="center" wrapText="1"/>
    </xf>
    <xf numFmtId="0" fontId="0" fillId="3" borderId="2" xfId="0" applyFill="1" applyBorder="1"/>
    <xf numFmtId="0" fontId="5" fillId="0" borderId="0" xfId="1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15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6" xfId="13" applyFont="1" applyBorder="1" applyAlignment="1">
      <alignment horizontal="center" vertical="center" wrapText="1"/>
    </xf>
    <xf numFmtId="0" fontId="16" fillId="3" borderId="0" xfId="6" applyFont="1" applyFill="1"/>
    <xf numFmtId="0" fontId="17" fillId="3" borderId="17" xfId="5" applyFont="1" applyFill="1" applyBorder="1" applyAlignment="1">
      <alignment horizontal="left" vertical="center"/>
    </xf>
    <xf numFmtId="0" fontId="17" fillId="3" borderId="18" xfId="5" applyFont="1" applyFill="1" applyBorder="1">
      <alignment vertical="center"/>
    </xf>
    <xf numFmtId="176" fontId="18" fillId="0" borderId="2" xfId="0" applyNumberFormat="1" applyFont="1" applyBorder="1" applyAlignment="1">
      <alignment horizontal="center"/>
    </xf>
    <xf numFmtId="176" fontId="19" fillId="0" borderId="2" xfId="0" applyNumberFormat="1" applyFont="1" applyBorder="1" applyAlignment="1">
      <alignment horizontal="center"/>
    </xf>
    <xf numFmtId="0" fontId="20" fillId="0" borderId="2" xfId="12" applyFont="1" applyBorder="1" applyAlignment="1">
      <alignment horizontal="left"/>
    </xf>
    <xf numFmtId="176" fontId="21" fillId="0" borderId="2" xfId="0" applyNumberFormat="1" applyFont="1" applyBorder="1" applyAlignment="1">
      <alignment horizontal="center"/>
    </xf>
    <xf numFmtId="176" fontId="22" fillId="0" borderId="2" xfId="0" applyNumberFormat="1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176" fontId="24" fillId="0" borderId="2" xfId="0" applyNumberFormat="1" applyFont="1" applyBorder="1" applyAlignment="1">
      <alignment horizontal="center" vertical="center"/>
    </xf>
    <xf numFmtId="176" fontId="23" fillId="0" borderId="2" xfId="0" applyNumberFormat="1" applyFont="1" applyBorder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0" fillId="3" borderId="0" xfId="8" applyFont="1" applyFill="1">
      <alignment vertical="center"/>
    </xf>
    <xf numFmtId="0" fontId="17" fillId="3" borderId="18" xfId="5" applyFont="1" applyFill="1" applyBorder="1" applyAlignment="1">
      <alignment horizontal="left" vertical="center"/>
    </xf>
    <xf numFmtId="0" fontId="16" fillId="3" borderId="2" xfId="6" applyFont="1" applyFill="1" applyBorder="1" applyAlignment="1">
      <alignment horizontal="center" vertical="center"/>
    </xf>
    <xf numFmtId="176" fontId="26" fillId="0" borderId="2" xfId="5" applyNumberFormat="1" applyFont="1" applyBorder="1" applyAlignment="1">
      <alignment horizontal="center"/>
    </xf>
    <xf numFmtId="49" fontId="27" fillId="0" borderId="2" xfId="9" applyNumberFormat="1" applyFont="1" applyBorder="1" applyAlignment="1">
      <alignment horizontal="center"/>
    </xf>
    <xf numFmtId="49" fontId="16" fillId="3" borderId="2" xfId="8" applyNumberFormat="1" applyFont="1" applyFill="1" applyBorder="1" applyAlignment="1">
      <alignment horizontal="center" vertical="center"/>
    </xf>
    <xf numFmtId="49" fontId="17" fillId="3" borderId="2" xfId="8" applyNumberFormat="1" applyFont="1" applyFill="1" applyBorder="1" applyAlignment="1">
      <alignment horizontal="center" vertical="center"/>
    </xf>
    <xf numFmtId="0" fontId="17" fillId="3" borderId="0" xfId="6" applyFont="1" applyFill="1"/>
    <xf numFmtId="14" fontId="17" fillId="3" borderId="0" xfId="6" applyNumberFormat="1" applyFont="1" applyFill="1"/>
    <xf numFmtId="0" fontId="8" fillId="0" borderId="0" xfId="5" applyAlignment="1">
      <alignment horizontal="left" vertical="center"/>
    </xf>
    <xf numFmtId="0" fontId="29" fillId="0" borderId="23" xfId="5" applyFont="1" applyBorder="1" applyAlignment="1">
      <alignment horizontal="left" vertical="center"/>
    </xf>
    <xf numFmtId="0" fontId="29" fillId="0" borderId="24" xfId="5" applyFont="1" applyBorder="1" applyAlignment="1">
      <alignment horizontal="center" vertical="center"/>
    </xf>
    <xf numFmtId="0" fontId="31" fillId="0" borderId="24" xfId="5" applyFont="1" applyBorder="1">
      <alignment vertical="center"/>
    </xf>
    <xf numFmtId="0" fontId="29" fillId="0" borderId="24" xfId="5" applyFont="1" applyBorder="1">
      <alignment vertical="center"/>
    </xf>
    <xf numFmtId="0" fontId="30" fillId="0" borderId="25" xfId="5" applyFont="1" applyBorder="1" applyAlignment="1">
      <alignment horizontal="left" vertical="center"/>
    </xf>
    <xf numFmtId="0" fontId="30" fillId="0" borderId="26" xfId="5" applyFont="1" applyBorder="1" applyAlignment="1">
      <alignment horizontal="left" vertical="center"/>
    </xf>
    <xf numFmtId="0" fontId="29" fillId="0" borderId="27" xfId="5" applyFont="1" applyBorder="1">
      <alignment vertical="center"/>
    </xf>
    <xf numFmtId="0" fontId="29" fillId="0" borderId="25" xfId="5" applyFont="1" applyBorder="1">
      <alignment vertical="center"/>
    </xf>
    <xf numFmtId="0" fontId="29" fillId="0" borderId="27" xfId="5" applyFont="1" applyBorder="1" applyAlignment="1">
      <alignment horizontal="left" vertical="center"/>
    </xf>
    <xf numFmtId="0" fontId="30" fillId="0" borderId="25" xfId="5" applyFont="1" applyBorder="1" applyAlignment="1">
      <alignment horizontal="right" vertical="center"/>
    </xf>
    <xf numFmtId="0" fontId="29" fillId="0" borderId="25" xfId="5" applyFont="1" applyBorder="1" applyAlignment="1">
      <alignment horizontal="left" vertical="center"/>
    </xf>
    <xf numFmtId="0" fontId="30" fillId="0" borderId="25" xfId="5" applyFont="1" applyBorder="1" applyAlignment="1">
      <alignment horizontal="center" vertical="center"/>
    </xf>
    <xf numFmtId="0" fontId="29" fillId="0" borderId="30" xfId="5" applyFont="1" applyBorder="1">
      <alignment vertical="center"/>
    </xf>
    <xf numFmtId="0" fontId="29" fillId="0" borderId="31" xfId="5" applyFont="1" applyBorder="1">
      <alignment vertical="center"/>
    </xf>
    <xf numFmtId="0" fontId="31" fillId="0" borderId="31" xfId="5" applyFont="1" applyBorder="1">
      <alignment vertical="center"/>
    </xf>
    <xf numFmtId="0" fontId="31" fillId="0" borderId="31" xfId="5" applyFont="1" applyBorder="1" applyAlignment="1">
      <alignment horizontal="left" vertical="center"/>
    </xf>
    <xf numFmtId="0" fontId="29" fillId="0" borderId="0" xfId="5" applyFont="1">
      <alignment vertical="center"/>
    </xf>
    <xf numFmtId="0" fontId="31" fillId="0" borderId="0" xfId="5" applyFont="1">
      <alignment vertical="center"/>
    </xf>
    <xf numFmtId="0" fontId="31" fillId="0" borderId="0" xfId="5" applyFont="1" applyAlignment="1">
      <alignment horizontal="left" vertical="center"/>
    </xf>
    <xf numFmtId="0" fontId="29" fillId="0" borderId="23" xfId="5" applyFont="1" applyBorder="1">
      <alignment vertical="center"/>
    </xf>
    <xf numFmtId="0" fontId="31" fillId="0" borderId="25" xfId="5" applyFont="1" applyBorder="1" applyAlignment="1">
      <alignment horizontal="left" vertical="center"/>
    </xf>
    <xf numFmtId="0" fontId="31" fillId="0" borderId="25" xfId="5" applyFont="1" applyBorder="1">
      <alignment vertical="center"/>
    </xf>
    <xf numFmtId="0" fontId="29" fillId="0" borderId="24" xfId="5" applyFont="1" applyBorder="1" applyAlignment="1">
      <alignment horizontal="left" vertical="center"/>
    </xf>
    <xf numFmtId="0" fontId="29" fillId="0" borderId="30" xfId="5" applyFont="1" applyBorder="1" applyAlignment="1">
      <alignment horizontal="left" vertical="center"/>
    </xf>
    <xf numFmtId="58" fontId="31" fillId="0" borderId="31" xfId="5" applyNumberFormat="1" applyFont="1" applyBorder="1">
      <alignment vertical="center"/>
    </xf>
    <xf numFmtId="0" fontId="31" fillId="0" borderId="26" xfId="5" applyFont="1" applyBorder="1" applyAlignment="1">
      <alignment horizontal="left" vertical="center"/>
    </xf>
    <xf numFmtId="0" fontId="31" fillId="0" borderId="42" xfId="5" applyFont="1" applyBorder="1" applyAlignment="1">
      <alignment horizontal="left" vertical="center"/>
    </xf>
    <xf numFmtId="0" fontId="29" fillId="0" borderId="26" xfId="5" applyFont="1" applyBorder="1" applyAlignment="1">
      <alignment horizontal="left" vertical="center"/>
    </xf>
    <xf numFmtId="0" fontId="33" fillId="0" borderId="45" xfId="5" applyFont="1" applyBorder="1" applyAlignment="1">
      <alignment horizontal="left" vertical="center"/>
    </xf>
    <xf numFmtId="0" fontId="32" fillId="0" borderId="46" xfId="5" applyFont="1" applyBorder="1" applyAlignment="1">
      <alignment horizontal="left" vertical="center"/>
    </xf>
    <xf numFmtId="0" fontId="32" fillId="0" borderId="23" xfId="5" applyFont="1" applyBorder="1" applyAlignment="1">
      <alignment horizontal="center" vertical="center"/>
    </xf>
    <xf numFmtId="0" fontId="32" fillId="0" borderId="24" xfId="5" applyFont="1" applyBorder="1" applyAlignment="1">
      <alignment horizontal="center" vertical="center"/>
    </xf>
    <xf numFmtId="0" fontId="32" fillId="0" borderId="27" xfId="5" applyFont="1" applyBorder="1" applyAlignment="1">
      <alignment horizontal="left" vertical="center"/>
    </xf>
    <xf numFmtId="0" fontId="32" fillId="0" borderId="27" xfId="5" applyFont="1" applyBorder="1">
      <alignment vertical="center"/>
    </xf>
    <xf numFmtId="0" fontId="30" fillId="0" borderId="25" xfId="5" applyFont="1" applyBorder="1">
      <alignment vertical="center"/>
    </xf>
    <xf numFmtId="0" fontId="30" fillId="0" borderId="26" xfId="5" applyFont="1" applyBorder="1">
      <alignment vertical="center"/>
    </xf>
    <xf numFmtId="0" fontId="32" fillId="0" borderId="25" xfId="5" applyFont="1" applyBorder="1">
      <alignment vertical="center"/>
    </xf>
    <xf numFmtId="0" fontId="32" fillId="0" borderId="27" xfId="5" applyFont="1" applyBorder="1" applyAlignment="1">
      <alignment horizontal="center" vertical="center"/>
    </xf>
    <xf numFmtId="0" fontId="8" fillId="0" borderId="25" xfId="5" applyBorder="1">
      <alignment vertical="center"/>
    </xf>
    <xf numFmtId="0" fontId="30" fillId="0" borderId="27" xfId="5" applyFont="1" applyBorder="1" applyAlignment="1">
      <alignment horizontal="left" vertical="center"/>
    </xf>
    <xf numFmtId="0" fontId="35" fillId="0" borderId="30" xfId="5" applyFont="1" applyBorder="1">
      <alignment vertical="center"/>
    </xf>
    <xf numFmtId="0" fontId="32" fillId="0" borderId="23" xfId="5" applyFont="1" applyBorder="1">
      <alignment vertical="center"/>
    </xf>
    <xf numFmtId="0" fontId="8" fillId="0" borderId="24" xfId="5" applyBorder="1" applyAlignment="1">
      <alignment horizontal="left" vertical="center"/>
    </xf>
    <xf numFmtId="0" fontId="30" fillId="0" borderId="24" xfId="5" applyFont="1" applyBorder="1" applyAlignment="1">
      <alignment horizontal="left" vertical="center"/>
    </xf>
    <xf numFmtId="0" fontId="8" fillId="0" borderId="24" xfId="5" applyBorder="1">
      <alignment vertical="center"/>
    </xf>
    <xf numFmtId="0" fontId="32" fillId="0" borderId="24" xfId="5" applyFont="1" applyBorder="1">
      <alignment vertical="center"/>
    </xf>
    <xf numFmtId="0" fontId="8" fillId="0" borderId="25" xfId="5" applyBorder="1" applyAlignment="1">
      <alignment horizontal="left" vertical="center"/>
    </xf>
    <xf numFmtId="0" fontId="30" fillId="0" borderId="31" xfId="5" applyFont="1" applyBorder="1" applyAlignment="1">
      <alignment horizontal="left" vertical="center"/>
    </xf>
    <xf numFmtId="0" fontId="32" fillId="0" borderId="25" xfId="5" applyFont="1" applyBorder="1" applyAlignment="1">
      <alignment horizontal="center" vertical="center"/>
    </xf>
    <xf numFmtId="0" fontId="33" fillId="0" borderId="47" xfId="5" applyFont="1" applyBorder="1">
      <alignment vertical="center"/>
    </xf>
    <xf numFmtId="0" fontId="33" fillId="0" borderId="48" xfId="5" applyFont="1" applyBorder="1">
      <alignment vertical="center"/>
    </xf>
    <xf numFmtId="0" fontId="30" fillId="0" borderId="48" xfId="5" applyFont="1" applyBorder="1">
      <alignment vertical="center"/>
    </xf>
    <xf numFmtId="58" fontId="8" fillId="0" borderId="48" xfId="5" applyNumberFormat="1" applyBorder="1">
      <alignment vertical="center"/>
    </xf>
    <xf numFmtId="0" fontId="30" fillId="0" borderId="41" xfId="5" applyFont="1" applyBorder="1" applyAlignment="1">
      <alignment horizontal="left" vertical="center"/>
    </xf>
    <xf numFmtId="0" fontId="30" fillId="0" borderId="42" xfId="5" applyFont="1" applyBorder="1" applyAlignment="1">
      <alignment horizontal="left" vertical="center"/>
    </xf>
    <xf numFmtId="0" fontId="32" fillId="0" borderId="50" xfId="5" applyFont="1" applyBorder="1">
      <alignment vertical="center"/>
    </xf>
    <xf numFmtId="0" fontId="8" fillId="0" borderId="51" xfId="5" applyBorder="1" applyAlignment="1">
      <alignment horizontal="left" vertical="center"/>
    </xf>
    <xf numFmtId="0" fontId="30" fillId="0" borderId="51" xfId="5" applyFont="1" applyBorder="1" applyAlignment="1">
      <alignment horizontal="left" vertical="center"/>
    </xf>
    <xf numFmtId="0" fontId="8" fillId="0" borderId="51" xfId="5" applyBorder="1">
      <alignment vertical="center"/>
    </xf>
    <xf numFmtId="0" fontId="32" fillId="0" borderId="51" xfId="5" applyFont="1" applyBorder="1">
      <alignment vertical="center"/>
    </xf>
    <xf numFmtId="0" fontId="32" fillId="0" borderId="50" xfId="5" applyFont="1" applyBorder="1" applyAlignment="1">
      <alignment horizontal="center" vertical="center"/>
    </xf>
    <xf numFmtId="0" fontId="30" fillId="0" borderId="51" xfId="5" applyFont="1" applyBorder="1" applyAlignment="1">
      <alignment horizontal="center" vertical="center"/>
    </xf>
    <xf numFmtId="0" fontId="32" fillId="0" borderId="51" xfId="5" applyFont="1" applyBorder="1" applyAlignment="1">
      <alignment horizontal="center" vertical="center"/>
    </xf>
    <xf numFmtId="0" fontId="8" fillId="0" borderId="51" xfId="5" applyBorder="1" applyAlignment="1">
      <alignment horizontal="center" vertical="center"/>
    </xf>
    <xf numFmtId="0" fontId="8" fillId="0" borderId="25" xfId="5" applyBorder="1" applyAlignment="1">
      <alignment horizontal="center" vertical="center"/>
    </xf>
    <xf numFmtId="0" fontId="37" fillId="0" borderId="57" xfId="5" applyFont="1" applyBorder="1" applyAlignment="1">
      <alignment horizontal="left" vertical="center" wrapText="1"/>
    </xf>
    <xf numFmtId="9" fontId="30" fillId="0" borderId="25" xfId="5" applyNumberFormat="1" applyFont="1" applyBorder="1" applyAlignment="1">
      <alignment horizontal="center" vertical="center"/>
    </xf>
    <xf numFmtId="0" fontId="33" fillId="0" borderId="45" xfId="5" applyFont="1" applyBorder="1">
      <alignment vertical="center"/>
    </xf>
    <xf numFmtId="0" fontId="33" fillId="0" borderId="46" xfId="5" applyFont="1" applyBorder="1">
      <alignment vertical="center"/>
    </xf>
    <xf numFmtId="0" fontId="30" fillId="0" borderId="61" xfId="5" applyFont="1" applyBorder="1">
      <alignment vertical="center"/>
    </xf>
    <xf numFmtId="0" fontId="33" fillId="0" borderId="61" xfId="5" applyFont="1" applyBorder="1">
      <alignment vertical="center"/>
    </xf>
    <xf numFmtId="58" fontId="8" fillId="0" borderId="46" xfId="5" applyNumberFormat="1" applyBorder="1">
      <alignment vertical="center"/>
    </xf>
    <xf numFmtId="0" fontId="8" fillId="0" borderId="61" xfId="5" applyBorder="1">
      <alignment vertical="center"/>
    </xf>
    <xf numFmtId="0" fontId="30" fillId="0" borderId="55" xfId="5" applyFont="1" applyBorder="1" applyAlignment="1">
      <alignment horizontal="left" vertical="center"/>
    </xf>
    <xf numFmtId="0" fontId="32" fillId="0" borderId="0" xfId="5" applyFont="1">
      <alignment vertical="center"/>
    </xf>
    <xf numFmtId="0" fontId="38" fillId="0" borderId="26" xfId="5" applyFont="1" applyBorder="1" applyAlignment="1">
      <alignment horizontal="left" vertical="center" wrapText="1"/>
    </xf>
    <xf numFmtId="0" fontId="38" fillId="0" borderId="26" xfId="5" applyFont="1" applyBorder="1" applyAlignment="1">
      <alignment horizontal="left" vertical="center"/>
    </xf>
    <xf numFmtId="0" fontId="40" fillId="0" borderId="67" xfId="0" applyFont="1" applyBorder="1"/>
    <xf numFmtId="0" fontId="40" fillId="0" borderId="2" xfId="0" applyFont="1" applyBorder="1"/>
    <xf numFmtId="0" fontId="40" fillId="5" borderId="2" xfId="0" applyFont="1" applyFill="1" applyBorder="1"/>
    <xf numFmtId="0" fontId="0" fillId="0" borderId="67" xfId="0" applyBorder="1"/>
    <xf numFmtId="0" fontId="0" fillId="5" borderId="2" xfId="0" applyFill="1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6" borderId="0" xfId="0" applyFill="1"/>
    <xf numFmtId="0" fontId="40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14" fillId="0" borderId="0" xfId="11" quotePrefix="1" applyFont="1" applyAlignment="1">
      <alignment horizontal="center" vertical="center" wrapText="1"/>
    </xf>
    <xf numFmtId="0" fontId="15" fillId="0" borderId="13" xfId="1" quotePrefix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12" fillId="0" borderId="0" xfId="11" quotePrefix="1" applyFont="1" applyAlignment="1">
      <alignment horizontal="center" vertical="center" wrapText="1"/>
    </xf>
    <xf numFmtId="0" fontId="5" fillId="0" borderId="6" xfId="1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7" fillId="0" borderId="6" xfId="1" quotePrefix="1" applyFont="1" applyBorder="1" applyAlignment="1">
      <alignment horizontal="center" vertical="center" wrapText="1"/>
    </xf>
    <xf numFmtId="0" fontId="16" fillId="3" borderId="2" xfId="6" applyFont="1" applyFill="1" applyBorder="1" applyAlignment="1">
      <alignment horizontal="center"/>
    </xf>
    <xf numFmtId="0" fontId="39" fillId="0" borderId="65" xfId="0" applyFont="1" applyBorder="1" applyAlignment="1">
      <alignment horizontal="center" vertical="center" wrapText="1"/>
    </xf>
    <xf numFmtId="0" fontId="39" fillId="0" borderId="66" xfId="0" applyFont="1" applyBorder="1" applyAlignment="1">
      <alignment horizontal="center" vertical="center" wrapText="1"/>
    </xf>
    <xf numFmtId="0" fontId="39" fillId="0" borderId="70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5" borderId="8" xfId="0" applyFont="1" applyFill="1" applyBorder="1" applyAlignment="1">
      <alignment horizontal="center" vertical="center"/>
    </xf>
    <xf numFmtId="0" fontId="40" fillId="5" borderId="10" xfId="0" applyFont="1" applyFill="1" applyBorder="1" applyAlignment="1">
      <alignment horizontal="center" vertical="center"/>
    </xf>
    <xf numFmtId="0" fontId="40" fillId="0" borderId="71" xfId="0" applyFont="1" applyBorder="1" applyAlignment="1">
      <alignment horizontal="center" vertical="center"/>
    </xf>
    <xf numFmtId="0" fontId="33" fillId="0" borderId="36" xfId="5" applyFont="1" applyBorder="1" applyAlignment="1">
      <alignment horizontal="left" vertical="center"/>
    </xf>
    <xf numFmtId="0" fontId="30" fillId="0" borderId="56" xfId="5" applyFont="1" applyBorder="1" applyAlignment="1">
      <alignment horizontal="left" vertical="center"/>
    </xf>
    <xf numFmtId="0" fontId="30" fillId="0" borderId="36" xfId="5" applyFont="1" applyBorder="1" applyAlignment="1">
      <alignment horizontal="left" vertical="center"/>
    </xf>
    <xf numFmtId="0" fontId="30" fillId="0" borderId="62" xfId="5" applyFont="1" applyBorder="1" applyAlignment="1">
      <alignment horizontal="left" vertical="center"/>
    </xf>
    <xf numFmtId="0" fontId="26" fillId="0" borderId="48" xfId="5" applyFont="1" applyBorder="1" applyAlignment="1">
      <alignment horizontal="center" vertical="center"/>
    </xf>
    <xf numFmtId="0" fontId="33" fillId="0" borderId="36" xfId="5" applyFont="1" applyBorder="1" applyAlignment="1">
      <alignment horizontal="center" vertical="center"/>
    </xf>
    <xf numFmtId="0" fontId="33" fillId="0" borderId="64" xfId="5" applyFont="1" applyBorder="1" applyAlignment="1">
      <alignment horizontal="center" vertical="center"/>
    </xf>
    <xf numFmtId="0" fontId="30" fillId="0" borderId="61" xfId="5" applyFont="1" applyBorder="1" applyAlignment="1">
      <alignment horizontal="center" vertical="center"/>
    </xf>
    <xf numFmtId="0" fontId="30" fillId="0" borderId="62" xfId="5" applyFont="1" applyBorder="1" applyAlignment="1">
      <alignment horizontal="center" vertical="center"/>
    </xf>
    <xf numFmtId="0" fontId="30" fillId="0" borderId="59" xfId="5" applyFont="1" applyBorder="1" applyAlignment="1">
      <alignment horizontal="left" vertical="center"/>
    </xf>
    <xf numFmtId="0" fontId="30" fillId="0" borderId="60" xfId="5" applyFont="1" applyBorder="1" applyAlignment="1">
      <alignment horizontal="left" vertical="center"/>
    </xf>
    <xf numFmtId="0" fontId="30" fillId="0" borderId="63" xfId="5" applyFont="1" applyBorder="1" applyAlignment="1">
      <alignment horizontal="left" vertical="center"/>
    </xf>
    <xf numFmtId="0" fontId="30" fillId="0" borderId="35" xfId="5" applyFont="1" applyBorder="1" applyAlignment="1">
      <alignment horizontal="left" vertical="center"/>
    </xf>
    <xf numFmtId="0" fontId="30" fillId="0" borderId="34" xfId="5" applyFont="1" applyBorder="1" applyAlignment="1">
      <alignment horizontal="left" vertical="center"/>
    </xf>
    <xf numFmtId="0" fontId="30" fillId="0" borderId="29" xfId="5" applyFont="1" applyBorder="1" applyAlignment="1">
      <alignment horizontal="left" vertical="center"/>
    </xf>
    <xf numFmtId="0" fontId="32" fillId="0" borderId="38" xfId="5" applyFont="1" applyBorder="1" applyAlignment="1">
      <alignment horizontal="left" vertical="center"/>
    </xf>
    <xf numFmtId="0" fontId="32" fillId="0" borderId="39" xfId="5" applyFont="1" applyBorder="1" applyAlignment="1">
      <alignment horizontal="left" vertical="center"/>
    </xf>
    <xf numFmtId="0" fontId="32" fillId="0" borderId="44" xfId="5" applyFont="1" applyBorder="1" applyAlignment="1">
      <alignment horizontal="left" vertical="center"/>
    </xf>
    <xf numFmtId="0" fontId="33" fillId="0" borderId="49" xfId="5" applyFont="1" applyBorder="1" applyAlignment="1">
      <alignment horizontal="left" vertical="center"/>
    </xf>
    <xf numFmtId="0" fontId="33" fillId="0" borderId="48" xfId="5" applyFont="1" applyBorder="1" applyAlignment="1">
      <alignment horizontal="left" vertical="center"/>
    </xf>
    <xf numFmtId="0" fontId="33" fillId="0" borderId="54" xfId="5" applyFont="1" applyBorder="1" applyAlignment="1">
      <alignment horizontal="left" vertical="center"/>
    </xf>
    <xf numFmtId="0" fontId="32" fillId="0" borderId="30" xfId="5" applyFont="1" applyBorder="1" applyAlignment="1">
      <alignment horizontal="left" vertical="center"/>
    </xf>
    <xf numFmtId="0" fontId="32" fillId="0" borderId="31" xfId="5" applyFont="1" applyBorder="1" applyAlignment="1">
      <alignment horizontal="left" vertical="center"/>
    </xf>
    <xf numFmtId="0" fontId="32" fillId="0" borderId="42" xfId="5" applyFont="1" applyBorder="1" applyAlignment="1">
      <alignment horizontal="left" vertical="center"/>
    </xf>
    <xf numFmtId="0" fontId="33" fillId="0" borderId="49" xfId="0" applyFont="1" applyBorder="1" applyAlignment="1">
      <alignment horizontal="left" vertical="center"/>
    </xf>
    <xf numFmtId="0" fontId="33" fillId="0" borderId="48" xfId="0" applyFont="1" applyBorder="1" applyAlignment="1">
      <alignment horizontal="left" vertical="center"/>
    </xf>
    <xf numFmtId="0" fontId="33" fillId="0" borderId="54" xfId="0" applyFont="1" applyBorder="1" applyAlignment="1">
      <alignment horizontal="left" vertical="center"/>
    </xf>
    <xf numFmtId="0" fontId="29" fillId="0" borderId="50" xfId="5" applyFont="1" applyBorder="1" applyAlignment="1">
      <alignment horizontal="left" vertical="center"/>
    </xf>
    <xf numFmtId="0" fontId="29" fillId="0" borderId="51" xfId="5" applyFont="1" applyBorder="1" applyAlignment="1">
      <alignment horizontal="left" vertical="center"/>
    </xf>
    <xf numFmtId="0" fontId="29" fillId="0" borderId="55" xfId="5" applyFont="1" applyBorder="1" applyAlignment="1">
      <alignment horizontal="left" vertical="center"/>
    </xf>
    <xf numFmtId="0" fontId="29" fillId="0" borderId="27" xfId="5" applyFont="1" applyBorder="1" applyAlignment="1">
      <alignment horizontal="left" vertical="center"/>
    </xf>
    <xf numFmtId="0" fontId="29" fillId="0" borderId="25" xfId="5" applyFont="1" applyBorder="1" applyAlignment="1">
      <alignment horizontal="left" vertical="center"/>
    </xf>
    <xf numFmtId="0" fontId="29" fillId="0" borderId="58" xfId="5" applyFont="1" applyBorder="1" applyAlignment="1">
      <alignment horizontal="left" vertical="center"/>
    </xf>
    <xf numFmtId="0" fontId="29" fillId="0" borderId="39" xfId="5" applyFont="1" applyBorder="1" applyAlignment="1">
      <alignment horizontal="left" vertical="center"/>
    </xf>
    <xf numFmtId="0" fontId="29" fillId="0" borderId="44" xfId="5" applyFont="1" applyBorder="1" applyAlignment="1">
      <alignment horizontal="left" vertical="center"/>
    </xf>
    <xf numFmtId="0" fontId="32" fillId="0" borderId="50" xfId="5" applyFont="1" applyBorder="1" applyAlignment="1">
      <alignment horizontal="left" vertical="center"/>
    </xf>
    <xf numFmtId="0" fontId="32" fillId="0" borderId="51" xfId="5" applyFont="1" applyBorder="1" applyAlignment="1">
      <alignment horizontal="left" vertical="center"/>
    </xf>
    <xf numFmtId="0" fontId="32" fillId="0" borderId="55" xfId="5" applyFont="1" applyBorder="1" applyAlignment="1">
      <alignment horizontal="left" vertical="center"/>
    </xf>
    <xf numFmtId="9" fontId="30" fillId="0" borderId="37" xfId="5" applyNumberFormat="1" applyFont="1" applyBorder="1" applyAlignment="1">
      <alignment horizontal="left" vertical="center"/>
    </xf>
    <xf numFmtId="9" fontId="30" fillId="0" borderId="33" xfId="5" applyNumberFormat="1" applyFont="1" applyBorder="1" applyAlignment="1">
      <alignment horizontal="left" vertical="center"/>
    </xf>
    <xf numFmtId="9" fontId="30" fillId="0" borderId="43" xfId="5" applyNumberFormat="1" applyFont="1" applyBorder="1" applyAlignment="1">
      <alignment horizontal="left" vertical="center"/>
    </xf>
    <xf numFmtId="9" fontId="30" fillId="0" borderId="38" xfId="5" applyNumberFormat="1" applyFont="1" applyBorder="1" applyAlignment="1">
      <alignment horizontal="left" vertical="center"/>
    </xf>
    <xf numFmtId="9" fontId="30" fillId="0" borderId="39" xfId="5" applyNumberFormat="1" applyFont="1" applyBorder="1" applyAlignment="1">
      <alignment horizontal="left" vertical="center"/>
    </xf>
    <xf numFmtId="9" fontId="30" fillId="0" borderId="44" xfId="5" applyNumberFormat="1" applyFont="1" applyBorder="1" applyAlignment="1">
      <alignment horizontal="left" vertical="center"/>
    </xf>
    <xf numFmtId="0" fontId="32" fillId="0" borderId="56" xfId="5" applyFont="1" applyBorder="1" applyAlignment="1">
      <alignment horizontal="left" vertical="center"/>
    </xf>
    <xf numFmtId="0" fontId="32" fillId="0" borderId="36" xfId="5" applyFont="1" applyBorder="1" applyAlignment="1">
      <alignment horizontal="left" vertical="center"/>
    </xf>
    <xf numFmtId="0" fontId="32" fillId="0" borderId="62" xfId="5" applyFont="1" applyBorder="1" applyAlignment="1">
      <alignment horizontal="left" vertical="center"/>
    </xf>
    <xf numFmtId="0" fontId="32" fillId="0" borderId="38" xfId="5" applyFont="1" applyBorder="1" applyAlignment="1">
      <alignment horizontal="left" vertical="center" wrapText="1"/>
    </xf>
    <xf numFmtId="0" fontId="32" fillId="0" borderId="39" xfId="5" applyFont="1" applyBorder="1" applyAlignment="1">
      <alignment horizontal="left" vertical="center" wrapText="1"/>
    </xf>
    <xf numFmtId="0" fontId="32" fillId="0" borderId="44" xfId="5" applyFont="1" applyBorder="1" applyAlignment="1">
      <alignment horizontal="left" vertical="center" wrapText="1"/>
    </xf>
    <xf numFmtId="0" fontId="30" fillId="0" borderId="28" xfId="5" applyFont="1" applyBorder="1" applyAlignment="1">
      <alignment horizontal="left" vertical="center"/>
    </xf>
    <xf numFmtId="14" fontId="30" fillId="0" borderId="25" xfId="5" applyNumberFormat="1" applyFont="1" applyBorder="1" applyAlignment="1">
      <alignment horizontal="center" vertical="center"/>
    </xf>
    <xf numFmtId="14" fontId="30" fillId="0" borderId="26" xfId="5" applyNumberFormat="1" applyFont="1" applyBorder="1" applyAlignment="1">
      <alignment horizontal="center" vertical="center"/>
    </xf>
    <xf numFmtId="0" fontId="32" fillId="0" borderId="27" xfId="5" applyFont="1" applyBorder="1" applyAlignment="1">
      <alignment horizontal="left" vertical="center"/>
    </xf>
    <xf numFmtId="0" fontId="32" fillId="0" borderId="25" xfId="5" applyFont="1" applyBorder="1" applyAlignment="1">
      <alignment horizontal="left" vertical="center"/>
    </xf>
    <xf numFmtId="0" fontId="30" fillId="0" borderId="31" xfId="5" applyFont="1" applyBorder="1" applyAlignment="1">
      <alignment horizontal="center" vertical="center"/>
    </xf>
    <xf numFmtId="0" fontId="30" fillId="0" borderId="42" xfId="5" applyFont="1" applyBorder="1" applyAlignment="1">
      <alignment horizontal="center" vertical="center"/>
    </xf>
    <xf numFmtId="14" fontId="30" fillId="0" borderId="31" xfId="5" applyNumberFormat="1" applyFont="1" applyBorder="1" applyAlignment="1">
      <alignment horizontal="center" vertical="center"/>
    </xf>
    <xf numFmtId="14" fontId="30" fillId="0" borderId="42" xfId="5" applyNumberFormat="1" applyFont="1" applyBorder="1" applyAlignment="1">
      <alignment horizontal="center" vertical="center"/>
    </xf>
    <xf numFmtId="0" fontId="30" fillId="0" borderId="25" xfId="5" applyFont="1" applyBorder="1" applyAlignment="1">
      <alignment horizontal="left" vertical="center"/>
    </xf>
    <xf numFmtId="0" fontId="30" fillId="0" borderId="26" xfId="5" applyFont="1" applyBorder="1" applyAlignment="1">
      <alignment horizontal="left" vertical="center"/>
    </xf>
    <xf numFmtId="0" fontId="32" fillId="0" borderId="23" xfId="5" applyFont="1" applyBorder="1" applyAlignment="1">
      <alignment horizontal="center" vertical="center"/>
    </xf>
    <xf numFmtId="0" fontId="32" fillId="0" borderId="24" xfId="5" applyFont="1" applyBorder="1" applyAlignment="1">
      <alignment horizontal="center" vertical="center"/>
    </xf>
    <xf numFmtId="0" fontId="32" fillId="0" borderId="41" xfId="5" applyFont="1" applyBorder="1" applyAlignment="1">
      <alignment horizontal="center" vertical="center"/>
    </xf>
    <xf numFmtId="0" fontId="33" fillId="0" borderId="23" xfId="5" applyFont="1" applyBorder="1" applyAlignment="1">
      <alignment horizontal="center" vertical="center"/>
    </xf>
    <xf numFmtId="0" fontId="33" fillId="0" borderId="24" xfId="5" applyFont="1" applyBorder="1" applyAlignment="1">
      <alignment horizontal="center" vertical="center"/>
    </xf>
    <xf numFmtId="0" fontId="33" fillId="0" borderId="41" xfId="5" applyFont="1" applyBorder="1" applyAlignment="1">
      <alignment horizontal="center" vertical="center"/>
    </xf>
    <xf numFmtId="0" fontId="36" fillId="0" borderId="22" xfId="5" applyFont="1" applyBorder="1" applyAlignment="1">
      <alignment horizontal="center" vertical="top"/>
    </xf>
    <xf numFmtId="0" fontId="30" fillId="0" borderId="46" xfId="5" applyFont="1" applyBorder="1" applyAlignment="1">
      <alignment horizontal="center" vertical="center"/>
    </xf>
    <xf numFmtId="0" fontId="33" fillId="0" borderId="46" xfId="5" applyFont="1" applyBorder="1" applyAlignment="1">
      <alignment horizontal="center" vertical="center"/>
    </xf>
    <xf numFmtId="0" fontId="8" fillId="0" borderId="46" xfId="5" applyBorder="1" applyAlignment="1">
      <alignment horizontal="center" vertical="center"/>
    </xf>
    <xf numFmtId="0" fontId="8" fillId="0" borderId="52" xfId="5" applyBorder="1" applyAlignment="1">
      <alignment horizontal="center" vertical="center"/>
    </xf>
    <xf numFmtId="0" fontId="17" fillId="3" borderId="0" xfId="6" applyFont="1" applyFill="1" applyAlignment="1">
      <alignment horizontal="center"/>
    </xf>
    <xf numFmtId="0" fontId="16" fillId="3" borderId="0" xfId="6" applyFont="1" applyFill="1" applyAlignment="1">
      <alignment horizontal="center"/>
    </xf>
    <xf numFmtId="0" fontId="16" fillId="3" borderId="18" xfId="5" applyFont="1" applyFill="1" applyBorder="1" applyAlignment="1">
      <alignment horizontal="center" vertical="center"/>
    </xf>
    <xf numFmtId="0" fontId="16" fillId="3" borderId="20" xfId="5" applyFont="1" applyFill="1" applyBorder="1" applyAlignment="1">
      <alignment horizontal="center" vertical="center"/>
    </xf>
    <xf numFmtId="0" fontId="17" fillId="3" borderId="2" xfId="6" applyFont="1" applyFill="1" applyBorder="1" applyAlignment="1">
      <alignment horizontal="center" vertical="center"/>
    </xf>
    <xf numFmtId="0" fontId="17" fillId="3" borderId="21" xfId="6" applyFont="1" applyFill="1" applyBorder="1" applyAlignment="1">
      <alignment horizontal="center" vertical="center"/>
    </xf>
    <xf numFmtId="0" fontId="17" fillId="3" borderId="19" xfId="6" applyFont="1" applyFill="1" applyBorder="1" applyAlignment="1">
      <alignment horizontal="center" vertical="center"/>
    </xf>
    <xf numFmtId="0" fontId="16" fillId="3" borderId="18" xfId="6" applyFont="1" applyFill="1" applyBorder="1" applyAlignment="1">
      <alignment horizontal="center"/>
    </xf>
    <xf numFmtId="0" fontId="16" fillId="3" borderId="2" xfId="6" applyFont="1" applyFill="1" applyBorder="1" applyAlignment="1">
      <alignment horizontal="center"/>
    </xf>
    <xf numFmtId="0" fontId="33" fillId="0" borderId="50" xfId="5" applyFont="1" applyBorder="1" applyAlignment="1">
      <alignment horizontal="center" vertical="center"/>
    </xf>
    <xf numFmtId="0" fontId="33" fillId="0" borderId="51" xfId="5" applyFont="1" applyBorder="1" applyAlignment="1">
      <alignment horizontal="center" vertical="center"/>
    </xf>
    <xf numFmtId="0" fontId="33" fillId="0" borderId="55" xfId="5" applyFont="1" applyBorder="1" applyAlignment="1">
      <alignment horizontal="center" vertical="center"/>
    </xf>
    <xf numFmtId="0" fontId="33" fillId="0" borderId="30" xfId="5" applyFont="1" applyBorder="1" applyAlignment="1">
      <alignment horizontal="center" vertical="center"/>
    </xf>
    <xf numFmtId="0" fontId="33" fillId="0" borderId="31" xfId="5" applyFont="1" applyBorder="1" applyAlignment="1">
      <alignment horizontal="center" vertical="center"/>
    </xf>
    <xf numFmtId="0" fontId="33" fillId="0" borderId="42" xfId="5" applyFont="1" applyBorder="1" applyAlignment="1">
      <alignment horizontal="center" vertical="center"/>
    </xf>
    <xf numFmtId="0" fontId="30" fillId="0" borderId="48" xfId="5" applyFont="1" applyBorder="1" applyAlignment="1">
      <alignment horizontal="center" vertical="center"/>
    </xf>
    <xf numFmtId="0" fontId="33" fillId="0" borderId="48" xfId="5" applyFont="1" applyBorder="1" applyAlignment="1">
      <alignment horizontal="center" vertical="center"/>
    </xf>
    <xf numFmtId="0" fontId="8" fillId="0" borderId="48" xfId="5" applyBorder="1" applyAlignment="1">
      <alignment horizontal="center" vertical="center"/>
    </xf>
    <xf numFmtId="0" fontId="8" fillId="0" borderId="53" xfId="5" applyBorder="1" applyAlignment="1">
      <alignment horizontal="center" vertical="center"/>
    </xf>
    <xf numFmtId="0" fontId="33" fillId="0" borderId="0" xfId="5" applyFont="1" applyAlignment="1">
      <alignment horizontal="left" vertical="center"/>
    </xf>
    <xf numFmtId="0" fontId="32" fillId="0" borderId="35" xfId="5" applyFont="1" applyBorder="1" applyAlignment="1">
      <alignment horizontal="left" vertical="center"/>
    </xf>
    <xf numFmtId="0" fontId="32" fillId="0" borderId="34" xfId="5" applyFont="1" applyBorder="1" applyAlignment="1">
      <alignment horizontal="left" vertical="center"/>
    </xf>
    <xf numFmtId="0" fontId="32" fillId="0" borderId="29" xfId="5" applyFont="1" applyBorder="1" applyAlignment="1">
      <alignment horizontal="left" vertical="center"/>
    </xf>
    <xf numFmtId="0" fontId="32" fillId="0" borderId="30" xfId="5" applyFont="1" applyBorder="1" applyAlignment="1">
      <alignment horizontal="center" vertical="center"/>
    </xf>
    <xf numFmtId="0" fontId="32" fillId="0" borderId="31" xfId="5" applyFont="1" applyBorder="1" applyAlignment="1">
      <alignment horizontal="center" vertical="center"/>
    </xf>
    <xf numFmtId="0" fontId="32" fillId="0" borderId="42" xfId="5" applyFont="1" applyBorder="1" applyAlignment="1">
      <alignment horizontal="center" vertical="center"/>
    </xf>
    <xf numFmtId="0" fontId="30" fillId="0" borderId="53" xfId="5" applyFont="1" applyBorder="1" applyAlignment="1">
      <alignment horizontal="center" vertical="center"/>
    </xf>
    <xf numFmtId="0" fontId="29" fillId="0" borderId="26" xfId="5" applyFont="1" applyBorder="1" applyAlignment="1">
      <alignment horizontal="left" vertical="center"/>
    </xf>
    <xf numFmtId="0" fontId="30" fillId="0" borderId="37" xfId="5" applyFont="1" applyBorder="1" applyAlignment="1">
      <alignment horizontal="left" vertical="center"/>
    </xf>
    <xf numFmtId="0" fontId="30" fillId="0" borderId="33" xfId="5" applyFont="1" applyBorder="1" applyAlignment="1">
      <alignment horizontal="left" vertical="center"/>
    </xf>
    <xf numFmtId="0" fontId="30" fillId="0" borderId="43" xfId="5" applyFont="1" applyBorder="1" applyAlignment="1">
      <alignment horizontal="left" vertical="center"/>
    </xf>
    <xf numFmtId="0" fontId="29" fillId="0" borderId="25" xfId="5" applyFont="1" applyBorder="1" applyAlignment="1">
      <alignment horizontal="center" vertical="center"/>
    </xf>
    <xf numFmtId="0" fontId="29" fillId="0" borderId="26" xfId="5" applyFont="1" applyBorder="1" applyAlignment="1">
      <alignment horizontal="center" vertical="center"/>
    </xf>
    <xf numFmtId="0" fontId="30" fillId="0" borderId="30" xfId="5" applyFont="1" applyBorder="1" applyAlignment="1">
      <alignment horizontal="left" vertical="center"/>
    </xf>
    <xf numFmtId="0" fontId="30" fillId="0" borderId="31" xfId="5" applyFont="1" applyBorder="1" applyAlignment="1">
      <alignment horizontal="left" vertical="center"/>
    </xf>
    <xf numFmtId="0" fontId="30" fillId="0" borderId="42" xfId="5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9" fillId="0" borderId="23" xfId="5" applyFont="1" applyBorder="1" applyAlignment="1">
      <alignment horizontal="left" vertical="center"/>
    </xf>
    <xf numFmtId="0" fontId="29" fillId="0" borderId="24" xfId="5" applyFont="1" applyBorder="1" applyAlignment="1">
      <alignment horizontal="left" vertical="center"/>
    </xf>
    <xf numFmtId="0" fontId="29" fillId="0" borderId="41" xfId="5" applyFont="1" applyBorder="1" applyAlignment="1">
      <alignment horizontal="left" vertical="center"/>
    </xf>
    <xf numFmtId="0" fontId="32" fillId="0" borderId="0" xfId="5" applyFont="1" applyAlignment="1">
      <alignment horizontal="left" vertical="center"/>
    </xf>
    <xf numFmtId="0" fontId="31" fillId="0" borderId="23" xfId="5" applyFont="1" applyBorder="1" applyAlignment="1">
      <alignment horizontal="left" vertical="center"/>
    </xf>
    <xf numFmtId="0" fontId="31" fillId="0" borderId="24" xfId="5" applyFont="1" applyBorder="1" applyAlignment="1">
      <alignment horizontal="left" vertical="center"/>
    </xf>
    <xf numFmtId="0" fontId="31" fillId="0" borderId="35" xfId="5" applyFont="1" applyBorder="1" applyAlignment="1">
      <alignment horizontal="left" vertical="center"/>
    </xf>
    <xf numFmtId="0" fontId="31" fillId="0" borderId="34" xfId="5" applyFont="1" applyBorder="1" applyAlignment="1">
      <alignment horizontal="left" vertical="center"/>
    </xf>
    <xf numFmtId="0" fontId="31" fillId="0" borderId="40" xfId="5" applyFont="1" applyBorder="1" applyAlignment="1">
      <alignment horizontal="left" vertical="center"/>
    </xf>
    <xf numFmtId="0" fontId="31" fillId="0" borderId="28" xfId="5" applyFont="1" applyBorder="1" applyAlignment="1">
      <alignment horizontal="left" vertical="center"/>
    </xf>
    <xf numFmtId="0" fontId="29" fillId="0" borderId="28" xfId="5" applyFont="1" applyBorder="1" applyAlignment="1">
      <alignment horizontal="left" vertical="center"/>
    </xf>
    <xf numFmtId="0" fontId="29" fillId="0" borderId="34" xfId="5" applyFont="1" applyBorder="1" applyAlignment="1">
      <alignment horizontal="left" vertical="center"/>
    </xf>
    <xf numFmtId="0" fontId="29" fillId="0" borderId="29" xfId="5" applyFont="1" applyBorder="1" applyAlignment="1">
      <alignment horizontal="left" vertical="center"/>
    </xf>
    <xf numFmtId="0" fontId="30" fillId="0" borderId="27" xfId="5" applyFont="1" applyBorder="1" applyAlignment="1">
      <alignment horizontal="left" vertical="center"/>
    </xf>
    <xf numFmtId="0" fontId="32" fillId="0" borderId="27" xfId="5" applyFont="1" applyBorder="1" applyAlignment="1">
      <alignment horizontal="center" vertical="center"/>
    </xf>
    <xf numFmtId="0" fontId="32" fillId="0" borderId="25" xfId="5" applyFont="1" applyBorder="1" applyAlignment="1">
      <alignment horizontal="center" vertical="center"/>
    </xf>
    <xf numFmtId="0" fontId="32" fillId="0" borderId="26" xfId="5" applyFont="1" applyBorder="1" applyAlignment="1">
      <alignment horizontal="center" vertical="center"/>
    </xf>
    <xf numFmtId="0" fontId="34" fillId="0" borderId="22" xfId="5" applyFont="1" applyBorder="1" applyAlignment="1">
      <alignment horizontal="center" vertical="top"/>
    </xf>
    <xf numFmtId="0" fontId="31" fillId="0" borderId="31" xfId="5" applyFont="1" applyBorder="1" applyAlignment="1">
      <alignment horizontal="center" vertical="center"/>
    </xf>
    <xf numFmtId="0" fontId="29" fillId="0" borderId="31" xfId="5" applyFont="1" applyBorder="1" applyAlignment="1">
      <alignment horizontal="center" vertical="center"/>
    </xf>
    <xf numFmtId="0" fontId="31" fillId="0" borderId="42" xfId="5" applyFont="1" applyBorder="1" applyAlignment="1">
      <alignment horizontal="center" vertical="center"/>
    </xf>
    <xf numFmtId="0" fontId="33" fillId="0" borderId="35" xfId="5" applyFont="1" applyBorder="1" applyAlignment="1">
      <alignment horizontal="left" vertical="center"/>
    </xf>
    <xf numFmtId="0" fontId="31" fillId="0" borderId="29" xfId="5" applyFont="1" applyBorder="1" applyAlignment="1">
      <alignment horizontal="left" vertical="center"/>
    </xf>
    <xf numFmtId="0" fontId="31" fillId="0" borderId="38" xfId="5" applyFont="1" applyBorder="1" applyAlignment="1">
      <alignment horizontal="left" vertical="center"/>
    </xf>
    <xf numFmtId="0" fontId="31" fillId="0" borderId="39" xfId="5" applyFont="1" applyBorder="1" applyAlignment="1">
      <alignment horizontal="left" vertical="center"/>
    </xf>
    <xf numFmtId="0" fontId="31" fillId="0" borderId="44" xfId="5" applyFont="1" applyBorder="1" applyAlignment="1">
      <alignment horizontal="left" vertical="center"/>
    </xf>
    <xf numFmtId="0" fontId="32" fillId="0" borderId="23" xfId="5" applyFont="1" applyBorder="1" applyAlignment="1">
      <alignment horizontal="left" vertical="center"/>
    </xf>
    <xf numFmtId="0" fontId="32" fillId="0" borderId="24" xfId="5" applyFont="1" applyBorder="1" applyAlignment="1">
      <alignment horizontal="left" vertical="center"/>
    </xf>
    <xf numFmtId="0" fontId="32" fillId="0" borderId="41" xfId="5" applyFont="1" applyBorder="1" applyAlignment="1">
      <alignment horizontal="left" vertical="center"/>
    </xf>
    <xf numFmtId="0" fontId="29" fillId="0" borderId="40" xfId="5" applyFont="1" applyBorder="1" applyAlignment="1">
      <alignment horizontal="left" vertical="center"/>
    </xf>
    <xf numFmtId="0" fontId="8" fillId="0" borderId="35" xfId="5" applyBorder="1" applyAlignment="1">
      <alignment horizontal="left" vertical="center"/>
    </xf>
    <xf numFmtId="0" fontId="8" fillId="0" borderId="34" xfId="5" applyBorder="1" applyAlignment="1">
      <alignment horizontal="left" vertical="center"/>
    </xf>
    <xf numFmtId="0" fontId="8" fillId="0" borderId="29" xfId="5" applyBorder="1" applyAlignment="1">
      <alignment horizontal="left" vertical="center"/>
    </xf>
    <xf numFmtId="0" fontId="8" fillId="0" borderId="31" xfId="5" applyBorder="1" applyAlignment="1">
      <alignment horizontal="center" vertical="center"/>
    </xf>
    <xf numFmtId="0" fontId="8" fillId="0" borderId="42" xfId="5" applyBorder="1" applyAlignment="1">
      <alignment horizontal="center" vertical="center"/>
    </xf>
    <xf numFmtId="0" fontId="29" fillId="0" borderId="36" xfId="5" applyFont="1" applyBorder="1" applyAlignment="1">
      <alignment horizontal="center" vertical="center"/>
    </xf>
    <xf numFmtId="0" fontId="29" fillId="0" borderId="37" xfId="5" applyFont="1" applyBorder="1" applyAlignment="1">
      <alignment horizontal="left" vertical="center"/>
    </xf>
    <xf numFmtId="0" fontId="29" fillId="0" borderId="33" xfId="5" applyFont="1" applyBorder="1" applyAlignment="1">
      <alignment horizontal="left" vertical="center"/>
    </xf>
    <xf numFmtId="0" fontId="29" fillId="0" borderId="43" xfId="5" applyFont="1" applyBorder="1" applyAlignment="1">
      <alignment horizontal="left" vertical="center"/>
    </xf>
    <xf numFmtId="0" fontId="31" fillId="0" borderId="27" xfId="5" applyFont="1" applyBorder="1" applyAlignment="1">
      <alignment horizontal="left" vertical="center" wrapText="1"/>
    </xf>
    <xf numFmtId="0" fontId="31" fillId="0" borderId="25" xfId="5" applyFont="1" applyBorder="1" applyAlignment="1">
      <alignment horizontal="left" vertical="center" wrapText="1"/>
    </xf>
    <xf numFmtId="0" fontId="31" fillId="0" borderId="26" xfId="5" applyFont="1" applyBorder="1" applyAlignment="1">
      <alignment horizontal="left" vertical="center" wrapText="1"/>
    </xf>
    <xf numFmtId="0" fontId="31" fillId="0" borderId="27" xfId="5" applyFont="1" applyBorder="1" applyAlignment="1">
      <alignment horizontal="left" vertical="center"/>
    </xf>
    <xf numFmtId="0" fontId="31" fillId="0" borderId="25" xfId="5" applyFont="1" applyBorder="1" applyAlignment="1">
      <alignment horizontal="left" vertical="center"/>
    </xf>
    <xf numFmtId="0" fontId="31" fillId="0" borderId="26" xfId="5" applyFont="1" applyBorder="1" applyAlignment="1">
      <alignment horizontal="left" vertical="center"/>
    </xf>
    <xf numFmtId="0" fontId="29" fillId="0" borderId="32" xfId="5" applyFont="1" applyBorder="1" applyAlignment="1">
      <alignment horizontal="left" vertical="center"/>
    </xf>
    <xf numFmtId="0" fontId="31" fillId="0" borderId="28" xfId="5" applyFont="1" applyBorder="1" applyAlignment="1">
      <alignment horizontal="center" vertical="center"/>
    </xf>
    <xf numFmtId="0" fontId="31" fillId="0" borderId="34" xfId="5" applyFont="1" applyBorder="1" applyAlignment="1">
      <alignment horizontal="center" vertical="center"/>
    </xf>
    <xf numFmtId="0" fontId="31" fillId="0" borderId="29" xfId="5" applyFont="1" applyBorder="1" applyAlignment="1">
      <alignment horizontal="center" vertical="center"/>
    </xf>
    <xf numFmtId="0" fontId="31" fillId="0" borderId="25" xfId="5" applyFont="1" applyBorder="1" applyAlignment="1">
      <alignment horizontal="center" vertical="center"/>
    </xf>
    <xf numFmtId="0" fontId="30" fillId="0" borderId="25" xfId="5" applyFont="1" applyBorder="1" applyAlignment="1">
      <alignment horizontal="center" vertical="center"/>
    </xf>
    <xf numFmtId="0" fontId="30" fillId="0" borderId="31" xfId="5" applyFont="1" applyBorder="1" applyAlignment="1">
      <alignment horizontal="right" vertical="center"/>
    </xf>
    <xf numFmtId="0" fontId="29" fillId="0" borderId="31" xfId="5" applyFont="1" applyBorder="1" applyAlignment="1">
      <alignment horizontal="left" vertical="center"/>
    </xf>
    <xf numFmtId="0" fontId="28" fillId="0" borderId="22" xfId="5" applyFont="1" applyBorder="1" applyAlignment="1">
      <alignment horizontal="center" vertical="top"/>
    </xf>
    <xf numFmtId="0" fontId="30" fillId="0" borderId="24" xfId="5" applyFont="1" applyBorder="1" applyAlignment="1">
      <alignment horizontal="center" vertical="center"/>
    </xf>
    <xf numFmtId="0" fontId="31" fillId="0" borderId="24" xfId="5" applyFont="1" applyBorder="1" applyAlignment="1">
      <alignment horizontal="center" vertical="center"/>
    </xf>
    <xf numFmtId="0" fontId="31" fillId="0" borderId="41" xfId="5" applyFont="1" applyBorder="1" applyAlignment="1">
      <alignment horizontal="center" vertical="center"/>
    </xf>
    <xf numFmtId="58" fontId="31" fillId="0" borderId="25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/>
    </xf>
    <xf numFmtId="0" fontId="11" fillId="3" borderId="2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9" fillId="3" borderId="2" xfId="6" applyFont="1" applyFill="1" applyBorder="1" applyAlignment="1">
      <alignment horizontal="center" vertical="center"/>
    </xf>
    <xf numFmtId="176" fontId="50" fillId="0" borderId="2" xfId="5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176" fontId="24" fillId="0" borderId="0" xfId="0" applyNumberFormat="1" applyFont="1" applyBorder="1" applyAlignment="1">
      <alignment horizontal="center" vertical="center"/>
    </xf>
    <xf numFmtId="176" fontId="23" fillId="0" borderId="0" xfId="0" applyNumberFormat="1" applyFont="1" applyBorder="1" applyAlignment="1">
      <alignment horizontal="center" vertical="center"/>
    </xf>
    <xf numFmtId="0" fontId="16" fillId="3" borderId="0" xfId="6" applyFont="1" applyFill="1" applyBorder="1" applyAlignment="1">
      <alignment horizontal="center"/>
    </xf>
    <xf numFmtId="49" fontId="27" fillId="0" borderId="0" xfId="9" applyNumberFormat="1" applyFont="1" applyBorder="1" applyAlignment="1">
      <alignment horizontal="center"/>
    </xf>
    <xf numFmtId="49" fontId="16" fillId="3" borderId="0" xfId="8" applyNumberFormat="1" applyFont="1" applyFill="1" applyBorder="1" applyAlignment="1">
      <alignment horizontal="center" vertical="center"/>
    </xf>
    <xf numFmtId="49" fontId="49" fillId="3" borderId="0" xfId="8" applyNumberFormat="1" applyFont="1" applyFill="1" applyBorder="1" applyAlignment="1">
      <alignment horizontal="center" vertical="center"/>
    </xf>
    <xf numFmtId="49" fontId="49" fillId="3" borderId="2" xfId="8" applyNumberFormat="1" applyFont="1" applyFill="1" applyBorder="1" applyAlignment="1">
      <alignment horizontal="center" vertical="center"/>
    </xf>
    <xf numFmtId="49" fontId="51" fillId="0" borderId="2" xfId="9" applyNumberFormat="1" applyFont="1" applyBorder="1" applyAlignment="1">
      <alignment horizontal="center"/>
    </xf>
    <xf numFmtId="0" fontId="52" fillId="0" borderId="2" xfId="0" applyFont="1" applyBorder="1" applyAlignment="1">
      <alignment horizontal="center" vertic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8" xr:uid="{00000000-0005-0000-0000-000039000000}"/>
    <cellStyle name="常规 40" xfId="2" xr:uid="{00000000-0005-0000-0000-00000C000000}"/>
    <cellStyle name="常规 40 5" xfId="3" xr:uid="{00000000-0005-0000-0000-000016000000}"/>
    <cellStyle name="常规 71" xfId="7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124460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4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4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4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4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5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6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6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6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6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6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6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6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6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6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6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7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7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7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8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8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8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8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8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8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8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8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8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8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9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9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9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9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9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9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5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9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9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9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9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124460</xdr:rowOff>
    </xdr:to>
    <xdr:sp macro="" textlink="">
      <xdr:nvSpPr>
        <xdr:cNvPr id="10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6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7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2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3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4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5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6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7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8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9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A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B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C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D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8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4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2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4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3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4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4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4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5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5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6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5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7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5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8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5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9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5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A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5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B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5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C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5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D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5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5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9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6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6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2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3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4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5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6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7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8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9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7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A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7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B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7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C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7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D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7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7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A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7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7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7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2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7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3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4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5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6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7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8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9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A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B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C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5</xdr:row>
      <xdr:rowOff>124460</xdr:rowOff>
    </xdr:to>
    <xdr:sp macro="" textlink="">
      <xdr:nvSpPr>
        <xdr:cNvPr id="18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D000000}"/>
            </a:ext>
          </a:extLst>
        </xdr:cNvPr>
        <xdr:cNvSpPr>
          <a:spLocks noChangeAspect="1"/>
        </xdr:cNvSpPr>
      </xdr:nvSpPr>
      <xdr:spPr>
        <a:xfrm>
          <a:off x="3454400" y="97155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9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9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B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9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C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4</xdr:row>
      <xdr:rowOff>124460</xdr:rowOff>
    </xdr:to>
    <xdr:sp macro="" textlink="">
      <xdr:nvSpPr>
        <xdr:cNvPr id="19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C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55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431800</xdr:colOff>
      <xdr:row>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431800</xdr:colOff>
      <xdr:row>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55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330200</xdr:colOff>
      <xdr:row>0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330200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501900" y="455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330200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330200</xdr:colOff>
      <xdr:row>7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330200</xdr:colOff>
      <xdr:row>8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330200</xdr:colOff>
      <xdr:row>15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501900" y="455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2124075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2047875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8</xdr:col>
      <xdr:colOff>568325</xdr:colOff>
      <xdr:row>1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217487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568325</xdr:colOff>
      <xdr:row>0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568325</xdr:colOff>
      <xdr:row>0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568325</xdr:colOff>
      <xdr:row>0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568325</xdr:colOff>
      <xdr:row>0</xdr:row>
      <xdr:rowOff>25400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568325</xdr:colOff>
      <xdr:row>0</xdr:row>
      <xdr:rowOff>25400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568325</xdr:colOff>
      <xdr:row>0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568325</xdr:colOff>
      <xdr:row>0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568325</xdr:colOff>
      <xdr:row>0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568325</xdr:colOff>
      <xdr:row>0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568325</xdr:colOff>
      <xdr:row>0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568325</xdr:colOff>
      <xdr:row>0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568325</xdr:colOff>
      <xdr:row>15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2174875" y="455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568325</xdr:colOff>
      <xdr:row>7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2124075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568325</xdr:colOff>
      <xdr:row>7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2047875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568325</xdr:colOff>
      <xdr:row>8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2174875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568325</xdr:colOff>
      <xdr:row>15</xdr:row>
      <xdr:rowOff>25400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2174875" y="455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124460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 noChangeAspect="1"/>
        </xdr:cNvSpPr>
      </xdr:nvSpPr>
      <xdr:spPr>
        <a:xfrm>
          <a:off x="3136900" y="1219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124460</xdr:rowOff>
    </xdr:to>
    <xdr:sp macro="" textlink="">
      <xdr:nvSpPr>
        <xdr:cNvPr id="4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Aspect="1"/>
        </xdr:cNvSpPr>
      </xdr:nvSpPr>
      <xdr:spPr>
        <a:xfrm>
          <a:off x="3898900" y="10763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5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5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5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5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5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5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6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6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6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6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6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6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19685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7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7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7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4</xdr:row>
      <xdr:rowOff>19685</xdr:rowOff>
    </xdr:to>
    <xdr:sp macro="" textlink="">
      <xdr:nvSpPr>
        <xdr:cNvPr id="7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7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7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7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7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95885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spect="1"/>
        </xdr:cNvSpPr>
      </xdr:nvSpPr>
      <xdr:spPr>
        <a:xfrm>
          <a:off x="4152900" y="11271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4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4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4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4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7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7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7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7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7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7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7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7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7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7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9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9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9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9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9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9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9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9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9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9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10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10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10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10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10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10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10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10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10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10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60" customWidth="1"/>
    <col min="3" max="3" width="10.125" customWidth="1"/>
  </cols>
  <sheetData>
    <row r="1" spans="1:2" ht="21" customHeight="1">
      <c r="A1" s="161"/>
      <c r="B1" s="162" t="s">
        <v>0</v>
      </c>
    </row>
    <row r="2" spans="1:2">
      <c r="A2" s="5">
        <v>1</v>
      </c>
      <c r="B2" s="163" t="s">
        <v>1</v>
      </c>
    </row>
    <row r="3" spans="1:2">
      <c r="A3" s="5">
        <v>2</v>
      </c>
      <c r="B3" s="163" t="s">
        <v>2</v>
      </c>
    </row>
    <row r="4" spans="1:2">
      <c r="A4" s="5">
        <v>3</v>
      </c>
      <c r="B4" s="163" t="s">
        <v>3</v>
      </c>
    </row>
    <row r="5" spans="1:2">
      <c r="A5" s="5">
        <v>4</v>
      </c>
      <c r="B5" s="163" t="s">
        <v>4</v>
      </c>
    </row>
    <row r="6" spans="1:2">
      <c r="A6" s="5">
        <v>5</v>
      </c>
      <c r="B6" s="163" t="s">
        <v>5</v>
      </c>
    </row>
    <row r="7" spans="1:2">
      <c r="A7" s="5">
        <v>6</v>
      </c>
      <c r="B7" s="163" t="s">
        <v>6</v>
      </c>
    </row>
    <row r="8" spans="1:2" s="159" customFormat="1" ht="15" customHeight="1">
      <c r="A8" s="164">
        <v>7</v>
      </c>
      <c r="B8" s="165" t="s">
        <v>7</v>
      </c>
    </row>
    <row r="9" spans="1:2" ht="18.95" customHeight="1">
      <c r="A9" s="161"/>
      <c r="B9" s="166" t="s">
        <v>8</v>
      </c>
    </row>
    <row r="10" spans="1:2" ht="15.95" customHeight="1">
      <c r="A10" s="5">
        <v>1</v>
      </c>
      <c r="B10" s="167" t="s">
        <v>9</v>
      </c>
    </row>
    <row r="11" spans="1:2">
      <c r="A11" s="5">
        <v>2</v>
      </c>
      <c r="B11" s="163" t="s">
        <v>10</v>
      </c>
    </row>
    <row r="12" spans="1:2">
      <c r="A12" s="5">
        <v>3</v>
      </c>
      <c r="B12" s="168" t="s">
        <v>11</v>
      </c>
    </row>
    <row r="13" spans="1:2">
      <c r="A13" s="5">
        <v>4</v>
      </c>
      <c r="B13" s="168" t="s">
        <v>12</v>
      </c>
    </row>
    <row r="14" spans="1:2">
      <c r="A14" s="5">
        <v>5</v>
      </c>
      <c r="B14" s="168" t="s">
        <v>13</v>
      </c>
    </row>
    <row r="15" spans="1:2">
      <c r="A15" s="5">
        <v>6</v>
      </c>
      <c r="B15" s="168" t="s">
        <v>14</v>
      </c>
    </row>
    <row r="16" spans="1:2">
      <c r="A16" s="5">
        <v>7</v>
      </c>
      <c r="B16" s="168" t="s">
        <v>15</v>
      </c>
    </row>
    <row r="17" spans="1:2">
      <c r="A17" s="5">
        <v>8</v>
      </c>
      <c r="B17" s="168" t="s">
        <v>16</v>
      </c>
    </row>
    <row r="18" spans="1:2">
      <c r="A18" s="5">
        <v>9</v>
      </c>
      <c r="B18" s="163" t="s">
        <v>17</v>
      </c>
    </row>
    <row r="19" spans="1:2">
      <c r="A19" s="5"/>
      <c r="B19" s="163"/>
    </row>
    <row r="20" spans="1:2" ht="20.25">
      <c r="A20" s="161"/>
      <c r="B20" s="162" t="s">
        <v>18</v>
      </c>
    </row>
    <row r="21" spans="1:2">
      <c r="A21" s="5">
        <v>1</v>
      </c>
      <c r="B21" s="163" t="s">
        <v>19</v>
      </c>
    </row>
    <row r="22" spans="1:2">
      <c r="A22" s="5">
        <v>2</v>
      </c>
      <c r="B22" s="163" t="s">
        <v>20</v>
      </c>
    </row>
    <row r="23" spans="1:2">
      <c r="A23" s="5">
        <v>3</v>
      </c>
      <c r="B23" s="163" t="s">
        <v>21</v>
      </c>
    </row>
    <row r="24" spans="1:2">
      <c r="A24" s="5">
        <v>4</v>
      </c>
      <c r="B24" s="163" t="s">
        <v>22</v>
      </c>
    </row>
    <row r="25" spans="1:2">
      <c r="A25" s="5">
        <v>5</v>
      </c>
      <c r="B25" s="168" t="s">
        <v>23</v>
      </c>
    </row>
    <row r="26" spans="1:2">
      <c r="A26" s="5">
        <v>6</v>
      </c>
      <c r="B26" s="168" t="s">
        <v>24</v>
      </c>
    </row>
    <row r="27" spans="1:2">
      <c r="A27" s="5">
        <v>7</v>
      </c>
      <c r="B27" s="163" t="s">
        <v>25</v>
      </c>
    </row>
    <row r="28" spans="1:2">
      <c r="A28" s="5"/>
      <c r="B28" s="163"/>
    </row>
    <row r="29" spans="1:2" ht="20.25">
      <c r="A29" s="161"/>
      <c r="B29" s="162" t="s">
        <v>26</v>
      </c>
    </row>
    <row r="30" spans="1:2">
      <c r="A30" s="5">
        <v>1</v>
      </c>
      <c r="B30" s="163" t="s">
        <v>27</v>
      </c>
    </row>
    <row r="31" spans="1:2">
      <c r="A31" s="5">
        <v>2</v>
      </c>
      <c r="B31" s="163" t="s">
        <v>28</v>
      </c>
    </row>
    <row r="32" spans="1:2">
      <c r="A32" s="5">
        <v>3</v>
      </c>
      <c r="B32" s="163" t="s">
        <v>29</v>
      </c>
    </row>
    <row r="33" spans="1:2" ht="28.5">
      <c r="A33" s="5">
        <v>4</v>
      </c>
      <c r="B33" s="163" t="s">
        <v>30</v>
      </c>
    </row>
    <row r="34" spans="1:2">
      <c r="A34" s="5">
        <v>5</v>
      </c>
      <c r="B34" s="163" t="s">
        <v>31</v>
      </c>
    </row>
    <row r="35" spans="1:2">
      <c r="A35" s="5">
        <v>6</v>
      </c>
      <c r="B35" s="163" t="s">
        <v>32</v>
      </c>
    </row>
    <row r="36" spans="1:2">
      <c r="A36" s="5">
        <v>7</v>
      </c>
      <c r="B36" s="163" t="s">
        <v>33</v>
      </c>
    </row>
    <row r="37" spans="1:2">
      <c r="A37" s="5"/>
      <c r="B37" s="163"/>
    </row>
    <row r="39" spans="1:2">
      <c r="A39" s="169" t="s">
        <v>34</v>
      </c>
      <c r="B39" s="170"/>
    </row>
  </sheetData>
  <phoneticPr fontId="4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8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265</v>
      </c>
      <c r="B1" s="355"/>
      <c r="C1" s="355"/>
      <c r="D1" s="355"/>
      <c r="E1" s="356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9" t="s">
        <v>241</v>
      </c>
      <c r="B2" s="370" t="s">
        <v>246</v>
      </c>
      <c r="C2" s="370" t="s">
        <v>242</v>
      </c>
      <c r="D2" s="370" t="s">
        <v>243</v>
      </c>
      <c r="E2" s="372" t="s">
        <v>244</v>
      </c>
      <c r="F2" s="370" t="s">
        <v>245</v>
      </c>
      <c r="G2" s="369" t="s">
        <v>266</v>
      </c>
      <c r="H2" s="369"/>
      <c r="I2" s="369" t="s">
        <v>267</v>
      </c>
      <c r="J2" s="369"/>
      <c r="K2" s="375" t="s">
        <v>268</v>
      </c>
      <c r="L2" s="377" t="s">
        <v>269</v>
      </c>
      <c r="M2" s="379" t="s">
        <v>270</v>
      </c>
    </row>
    <row r="3" spans="1:13" s="1" customFormat="1" ht="16.5">
      <c r="A3" s="369"/>
      <c r="B3" s="371"/>
      <c r="C3" s="371"/>
      <c r="D3" s="371"/>
      <c r="E3" s="373"/>
      <c r="F3" s="371"/>
      <c r="G3" s="3" t="s">
        <v>271</v>
      </c>
      <c r="H3" s="3" t="s">
        <v>272</v>
      </c>
      <c r="I3" s="3" t="s">
        <v>271</v>
      </c>
      <c r="J3" s="3" t="s">
        <v>272</v>
      </c>
      <c r="K3" s="376"/>
      <c r="L3" s="378"/>
      <c r="M3" s="380"/>
    </row>
    <row r="4" spans="1:13" ht="22.5">
      <c r="A4" s="5">
        <v>1</v>
      </c>
      <c r="B4" s="174" t="s">
        <v>260</v>
      </c>
      <c r="C4" s="16" t="s">
        <v>257</v>
      </c>
      <c r="D4" s="171" t="s">
        <v>258</v>
      </c>
      <c r="E4" s="172" t="s">
        <v>259</v>
      </c>
      <c r="F4" s="173" t="s">
        <v>63</v>
      </c>
      <c r="G4" s="10">
        <v>0.2</v>
      </c>
      <c r="H4" s="10">
        <v>0.2</v>
      </c>
      <c r="I4" s="10">
        <v>0.3</v>
      </c>
      <c r="J4" s="10">
        <v>0.5</v>
      </c>
      <c r="K4" s="10">
        <f>SUM(G4:J4)</f>
        <v>1.2</v>
      </c>
      <c r="L4" s="10" t="s">
        <v>273</v>
      </c>
      <c r="M4" s="10" t="s">
        <v>261</v>
      </c>
    </row>
    <row r="5" spans="1:13">
      <c r="A5" s="5"/>
      <c r="B5" s="29"/>
      <c r="C5" s="30"/>
      <c r="D5" s="17"/>
      <c r="E5" s="31"/>
      <c r="F5" s="32"/>
      <c r="G5" s="10"/>
      <c r="H5" s="10"/>
      <c r="I5" s="10"/>
      <c r="J5" s="10"/>
      <c r="K5" s="10"/>
      <c r="L5" s="10"/>
      <c r="M5" s="10"/>
    </row>
    <row r="6" spans="1:13">
      <c r="A6" s="5"/>
      <c r="B6" s="29"/>
      <c r="C6" s="10"/>
      <c r="D6" s="17"/>
      <c r="E6" s="33"/>
      <c r="F6" s="9"/>
      <c r="G6" s="10"/>
      <c r="H6" s="10"/>
      <c r="I6" s="10"/>
      <c r="J6" s="10"/>
      <c r="K6" s="10"/>
      <c r="L6" s="10"/>
      <c r="M6" s="10"/>
    </row>
    <row r="7" spans="1:13">
      <c r="A7" s="5"/>
      <c r="B7" s="34"/>
      <c r="C7" s="10"/>
      <c r="D7" s="10"/>
      <c r="E7" s="20"/>
      <c r="F7" s="10"/>
      <c r="G7" s="10"/>
      <c r="H7" s="10"/>
      <c r="I7" s="10"/>
      <c r="J7" s="10"/>
      <c r="K7" s="10"/>
      <c r="L7" s="10"/>
      <c r="M7" s="10"/>
    </row>
    <row r="8" spans="1:13">
      <c r="A8" s="5"/>
      <c r="B8" s="40"/>
      <c r="C8" s="10"/>
      <c r="D8" s="10"/>
      <c r="E8" s="36"/>
      <c r="F8" s="10"/>
      <c r="G8" s="10"/>
      <c r="H8" s="10"/>
      <c r="I8" s="10"/>
      <c r="J8" s="10"/>
      <c r="K8" s="5"/>
      <c r="L8" s="10"/>
      <c r="M8" s="5"/>
    </row>
    <row r="9" spans="1:13">
      <c r="A9" s="5"/>
      <c r="B9" s="40"/>
      <c r="C9" s="10"/>
      <c r="D9" s="10"/>
      <c r="E9" s="38"/>
      <c r="F9" s="10"/>
      <c r="G9" s="10"/>
      <c r="H9" s="10"/>
      <c r="I9" s="10"/>
      <c r="J9" s="10"/>
      <c r="K9" s="5"/>
      <c r="L9" s="10"/>
      <c r="M9" s="5"/>
    </row>
    <row r="10" spans="1:13">
      <c r="A10" s="5"/>
      <c r="B10" s="5"/>
      <c r="C10" s="5"/>
      <c r="D10" s="5"/>
      <c r="E10" s="39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39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7" t="s">
        <v>262</v>
      </c>
      <c r="B12" s="363"/>
      <c r="C12" s="363"/>
      <c r="D12" s="363"/>
      <c r="E12" s="359"/>
      <c r="F12" s="360"/>
      <c r="G12" s="362"/>
      <c r="H12" s="357" t="s">
        <v>274</v>
      </c>
      <c r="I12" s="363"/>
      <c r="J12" s="363"/>
      <c r="K12" s="364"/>
      <c r="L12" s="381"/>
      <c r="M12" s="382"/>
    </row>
    <row r="13" spans="1:13" ht="16.5">
      <c r="A13" s="374" t="s">
        <v>275</v>
      </c>
      <c r="B13" s="374"/>
      <c r="C13" s="368"/>
      <c r="D13" s="368"/>
      <c r="E13" s="367"/>
      <c r="F13" s="368"/>
      <c r="G13" s="368"/>
      <c r="H13" s="368"/>
      <c r="I13" s="368"/>
      <c r="J13" s="368"/>
      <c r="K13" s="368"/>
      <c r="L13" s="368"/>
      <c r="M13" s="36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7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8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276</v>
      </c>
      <c r="B1" s="355"/>
      <c r="C1" s="355"/>
      <c r="D1" s="355"/>
      <c r="E1" s="356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70" t="s">
        <v>277</v>
      </c>
      <c r="B2" s="370" t="s">
        <v>246</v>
      </c>
      <c r="C2" s="370" t="s">
        <v>242</v>
      </c>
      <c r="D2" s="370" t="s">
        <v>243</v>
      </c>
      <c r="E2" s="372" t="s">
        <v>244</v>
      </c>
      <c r="F2" s="370" t="s">
        <v>245</v>
      </c>
      <c r="G2" s="391" t="s">
        <v>278</v>
      </c>
      <c r="H2" s="392"/>
      <c r="I2" s="393"/>
      <c r="J2" s="391" t="s">
        <v>279</v>
      </c>
      <c r="K2" s="392"/>
      <c r="L2" s="393"/>
      <c r="M2" s="391" t="s">
        <v>280</v>
      </c>
      <c r="N2" s="392"/>
      <c r="O2" s="393"/>
      <c r="P2" s="391" t="s">
        <v>281</v>
      </c>
      <c r="Q2" s="392"/>
      <c r="R2" s="393"/>
      <c r="S2" s="392" t="s">
        <v>282</v>
      </c>
      <c r="T2" s="392"/>
      <c r="U2" s="393"/>
      <c r="V2" s="395" t="s">
        <v>283</v>
      </c>
      <c r="W2" s="395" t="s">
        <v>255</v>
      </c>
    </row>
    <row r="3" spans="1:23" s="1" customFormat="1" ht="16.5">
      <c r="A3" s="371"/>
      <c r="B3" s="385"/>
      <c r="C3" s="385"/>
      <c r="D3" s="385"/>
      <c r="E3" s="394"/>
      <c r="F3" s="385"/>
      <c r="G3" s="3" t="s">
        <v>284</v>
      </c>
      <c r="H3" s="3" t="s">
        <v>68</v>
      </c>
      <c r="I3" s="3" t="s">
        <v>246</v>
      </c>
      <c r="J3" s="3" t="s">
        <v>284</v>
      </c>
      <c r="K3" s="3" t="s">
        <v>68</v>
      </c>
      <c r="L3" s="3" t="s">
        <v>246</v>
      </c>
      <c r="M3" s="3" t="s">
        <v>284</v>
      </c>
      <c r="N3" s="3" t="s">
        <v>68</v>
      </c>
      <c r="O3" s="3" t="s">
        <v>246</v>
      </c>
      <c r="P3" s="3" t="s">
        <v>284</v>
      </c>
      <c r="Q3" s="3" t="s">
        <v>68</v>
      </c>
      <c r="R3" s="3" t="s">
        <v>246</v>
      </c>
      <c r="S3" s="3" t="s">
        <v>284</v>
      </c>
      <c r="T3" s="3" t="s">
        <v>68</v>
      </c>
      <c r="U3" s="3" t="s">
        <v>246</v>
      </c>
      <c r="V3" s="396"/>
      <c r="W3" s="396"/>
    </row>
    <row r="4" spans="1:23" ht="27">
      <c r="A4" s="388" t="s">
        <v>285</v>
      </c>
      <c r="B4" s="174" t="s">
        <v>260</v>
      </c>
      <c r="C4" s="16" t="s">
        <v>257</v>
      </c>
      <c r="D4" s="171" t="s">
        <v>258</v>
      </c>
      <c r="E4" s="172" t="s">
        <v>259</v>
      </c>
      <c r="F4" s="173" t="s">
        <v>63</v>
      </c>
      <c r="G4" s="175" t="s">
        <v>286</v>
      </c>
      <c r="H4" s="175" t="s">
        <v>287</v>
      </c>
      <c r="I4" s="176" t="s">
        <v>288</v>
      </c>
      <c r="J4" s="34"/>
      <c r="K4" s="6"/>
      <c r="L4" s="34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6.5">
      <c r="A5" s="389"/>
      <c r="B5" s="174" t="s">
        <v>260</v>
      </c>
      <c r="C5" s="30"/>
      <c r="D5" s="17"/>
      <c r="E5" s="31"/>
      <c r="F5" s="32"/>
      <c r="G5" s="391" t="s">
        <v>289</v>
      </c>
      <c r="H5" s="392"/>
      <c r="I5" s="393"/>
      <c r="J5" s="391" t="s">
        <v>290</v>
      </c>
      <c r="K5" s="392"/>
      <c r="L5" s="393"/>
      <c r="M5" s="391" t="s">
        <v>291</v>
      </c>
      <c r="N5" s="392"/>
      <c r="O5" s="393"/>
      <c r="P5" s="391" t="s">
        <v>292</v>
      </c>
      <c r="Q5" s="392"/>
      <c r="R5" s="393"/>
      <c r="S5" s="392" t="s">
        <v>293</v>
      </c>
      <c r="T5" s="392"/>
      <c r="U5" s="393"/>
      <c r="V5" s="10"/>
      <c r="W5" s="10"/>
    </row>
    <row r="6" spans="1:23" ht="16.5">
      <c r="A6" s="389"/>
      <c r="B6" s="174" t="s">
        <v>260</v>
      </c>
      <c r="C6" s="10"/>
      <c r="D6" s="17"/>
      <c r="E6" s="33"/>
      <c r="F6" s="9"/>
      <c r="G6" s="3" t="s">
        <v>284</v>
      </c>
      <c r="H6" s="3" t="s">
        <v>68</v>
      </c>
      <c r="I6" s="3" t="s">
        <v>246</v>
      </c>
      <c r="J6" s="3" t="s">
        <v>284</v>
      </c>
      <c r="K6" s="3" t="s">
        <v>68</v>
      </c>
      <c r="L6" s="3" t="s">
        <v>246</v>
      </c>
      <c r="M6" s="3" t="s">
        <v>284</v>
      </c>
      <c r="N6" s="3" t="s">
        <v>68</v>
      </c>
      <c r="O6" s="3" t="s">
        <v>246</v>
      </c>
      <c r="P6" s="3" t="s">
        <v>284</v>
      </c>
      <c r="Q6" s="3" t="s">
        <v>68</v>
      </c>
      <c r="R6" s="3" t="s">
        <v>246</v>
      </c>
      <c r="S6" s="3" t="s">
        <v>284</v>
      </c>
      <c r="T6" s="3" t="s">
        <v>68</v>
      </c>
      <c r="U6" s="3" t="s">
        <v>246</v>
      </c>
      <c r="V6" s="10"/>
      <c r="W6" s="10"/>
    </row>
    <row r="7" spans="1:23">
      <c r="A7" s="390"/>
      <c r="B7" s="34"/>
      <c r="C7" s="10"/>
      <c r="D7" s="10"/>
      <c r="E7" s="35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86" t="s">
        <v>294</v>
      </c>
      <c r="B8" s="386"/>
      <c r="C8" s="10"/>
      <c r="D8" s="10"/>
      <c r="E8" s="3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7"/>
      <c r="B9" s="387"/>
      <c r="C9" s="10"/>
      <c r="D9" s="10"/>
      <c r="E9" s="3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86" t="s">
        <v>295</v>
      </c>
      <c r="B10" s="386"/>
      <c r="C10" s="386"/>
      <c r="D10" s="386"/>
      <c r="E10" s="383"/>
      <c r="F10" s="38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7"/>
      <c r="B11" s="387"/>
      <c r="C11" s="387"/>
      <c r="D11" s="387"/>
      <c r="E11" s="384"/>
      <c r="F11" s="387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86" t="s">
        <v>296</v>
      </c>
      <c r="B12" s="386"/>
      <c r="C12" s="386"/>
      <c r="D12" s="386"/>
      <c r="E12" s="383"/>
      <c r="F12" s="386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7"/>
      <c r="B13" s="387"/>
      <c r="C13" s="387"/>
      <c r="D13" s="387"/>
      <c r="E13" s="384"/>
      <c r="F13" s="38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86" t="s">
        <v>297</v>
      </c>
      <c r="B14" s="386"/>
      <c r="C14" s="386"/>
      <c r="D14" s="386"/>
      <c r="E14" s="383"/>
      <c r="F14" s="38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7"/>
      <c r="B15" s="387"/>
      <c r="C15" s="387"/>
      <c r="D15" s="387"/>
      <c r="E15" s="384"/>
      <c r="F15" s="38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39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7" t="s">
        <v>262</v>
      </c>
      <c r="B17" s="363"/>
      <c r="C17" s="363"/>
      <c r="D17" s="363"/>
      <c r="E17" s="359"/>
      <c r="F17" s="360"/>
      <c r="G17" s="362"/>
      <c r="H17" s="27"/>
      <c r="I17" s="27"/>
      <c r="J17" s="357" t="s">
        <v>274</v>
      </c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4"/>
      <c r="V17" s="13"/>
      <c r="W17" s="14"/>
    </row>
    <row r="18" spans="1:23" ht="16.5">
      <c r="A18" s="365" t="s">
        <v>298</v>
      </c>
      <c r="B18" s="365"/>
      <c r="C18" s="368"/>
      <c r="D18" s="368"/>
      <c r="E18" s="367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10:F11"/>
    <mergeCell ref="F12:F13"/>
    <mergeCell ref="F14:F15"/>
  </mergeCells>
  <phoneticPr fontId="4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0" sqref="D1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299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23" t="s">
        <v>300</v>
      </c>
      <c r="B2" s="24" t="s">
        <v>242</v>
      </c>
      <c r="C2" s="24" t="s">
        <v>243</v>
      </c>
      <c r="D2" s="24" t="s">
        <v>244</v>
      </c>
      <c r="E2" s="24" t="s">
        <v>245</v>
      </c>
      <c r="F2" s="24" t="s">
        <v>246</v>
      </c>
      <c r="G2" s="23" t="s">
        <v>301</v>
      </c>
      <c r="H2" s="23" t="s">
        <v>302</v>
      </c>
      <c r="I2" s="23" t="s">
        <v>303</v>
      </c>
      <c r="J2" s="23" t="s">
        <v>302</v>
      </c>
      <c r="K2" s="23" t="s">
        <v>304</v>
      </c>
      <c r="L2" s="23" t="s">
        <v>302</v>
      </c>
      <c r="M2" s="24" t="s">
        <v>283</v>
      </c>
      <c r="N2" s="24" t="s">
        <v>255</v>
      </c>
    </row>
    <row r="3" spans="1:14">
      <c r="A3" s="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6.5">
      <c r="A4" s="25" t="s">
        <v>300</v>
      </c>
      <c r="B4" s="26" t="s">
        <v>305</v>
      </c>
      <c r="C4" s="26" t="s">
        <v>284</v>
      </c>
      <c r="D4" s="26" t="s">
        <v>244</v>
      </c>
      <c r="E4" s="24" t="s">
        <v>245</v>
      </c>
      <c r="F4" s="24" t="s">
        <v>246</v>
      </c>
      <c r="G4" s="23" t="s">
        <v>301</v>
      </c>
      <c r="H4" s="23" t="s">
        <v>302</v>
      </c>
      <c r="I4" s="23" t="s">
        <v>303</v>
      </c>
      <c r="J4" s="23" t="s">
        <v>302</v>
      </c>
      <c r="K4" s="23" t="s">
        <v>304</v>
      </c>
      <c r="L4" s="23" t="s">
        <v>302</v>
      </c>
      <c r="M4" s="24" t="s">
        <v>283</v>
      </c>
      <c r="N4" s="24" t="s">
        <v>255</v>
      </c>
    </row>
    <row r="5" spans="1:14">
      <c r="A5" s="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7" t="s">
        <v>306</v>
      </c>
      <c r="B11" s="363"/>
      <c r="C11" s="363"/>
      <c r="D11" s="364"/>
      <c r="E11" s="360"/>
      <c r="F11" s="361"/>
      <c r="G11" s="362"/>
      <c r="H11" s="27"/>
      <c r="I11" s="357" t="s">
        <v>307</v>
      </c>
      <c r="J11" s="363"/>
      <c r="K11" s="363"/>
      <c r="L11" s="13"/>
      <c r="M11" s="13"/>
      <c r="N11" s="14"/>
    </row>
    <row r="12" spans="1:14" ht="16.5">
      <c r="A12" s="365" t="s">
        <v>308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</sheetData>
  <mergeCells count="5">
    <mergeCell ref="A1:N1"/>
    <mergeCell ref="A11:D11"/>
    <mergeCell ref="E11:G11"/>
    <mergeCell ref="I11:K11"/>
    <mergeCell ref="A12:N12"/>
  </mergeCells>
  <phoneticPr fontId="4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10" sqref="A10: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309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277</v>
      </c>
      <c r="B2" s="4" t="s">
        <v>246</v>
      </c>
      <c r="C2" s="4" t="s">
        <v>242</v>
      </c>
      <c r="D2" s="4" t="s">
        <v>243</v>
      </c>
      <c r="E2" s="4" t="s">
        <v>244</v>
      </c>
      <c r="F2" s="4" t="s">
        <v>245</v>
      </c>
      <c r="G2" s="3" t="s">
        <v>310</v>
      </c>
      <c r="H2" s="3" t="s">
        <v>311</v>
      </c>
      <c r="I2" s="3" t="s">
        <v>312</v>
      </c>
      <c r="J2" s="3" t="s">
        <v>313</v>
      </c>
      <c r="K2" s="4" t="s">
        <v>283</v>
      </c>
      <c r="L2" s="4" t="s">
        <v>255</v>
      </c>
    </row>
    <row r="3" spans="1:12">
      <c r="A3" s="5"/>
      <c r="B3" s="15"/>
      <c r="C3" s="16"/>
      <c r="D3" s="17"/>
      <c r="E3" s="8"/>
      <c r="F3" s="9"/>
      <c r="G3" s="15"/>
      <c r="H3" s="18"/>
      <c r="I3" s="10"/>
      <c r="J3" s="10"/>
      <c r="K3" s="10"/>
      <c r="L3" s="10"/>
    </row>
    <row r="4" spans="1:12">
      <c r="A4" s="5"/>
      <c r="B4" s="19"/>
      <c r="C4" s="10"/>
      <c r="D4" s="17"/>
      <c r="E4" s="20"/>
      <c r="F4" s="9"/>
      <c r="G4" s="18"/>
      <c r="H4" s="15"/>
      <c r="I4" s="10"/>
      <c r="J4" s="10"/>
      <c r="K4" s="10"/>
      <c r="L4" s="10"/>
    </row>
    <row r="5" spans="1:12">
      <c r="A5" s="5"/>
      <c r="B5" s="5"/>
      <c r="C5" s="10"/>
      <c r="D5" s="10"/>
      <c r="E5" s="21"/>
      <c r="G5" s="10"/>
      <c r="H5" s="10"/>
      <c r="I5" s="10"/>
      <c r="J5" s="10"/>
      <c r="K5" s="10"/>
      <c r="L5" s="10"/>
    </row>
    <row r="6" spans="1:12">
      <c r="A6" s="5"/>
      <c r="B6" s="5"/>
      <c r="C6" s="10"/>
      <c r="D6" s="10"/>
      <c r="E6" s="22"/>
      <c r="F6" s="10"/>
      <c r="G6" s="10"/>
      <c r="H6" s="10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57" t="s">
        <v>262</v>
      </c>
      <c r="B10" s="363"/>
      <c r="C10" s="363"/>
      <c r="D10" s="363"/>
      <c r="E10" s="364"/>
      <c r="F10" s="360"/>
      <c r="G10" s="362"/>
      <c r="H10" s="357" t="s">
        <v>274</v>
      </c>
      <c r="I10" s="363"/>
      <c r="J10" s="363"/>
      <c r="K10" s="13"/>
      <c r="L10" s="14"/>
    </row>
    <row r="11" spans="1:12" ht="16.5">
      <c r="A11" s="365" t="s">
        <v>314</v>
      </c>
      <c r="B11" s="365"/>
      <c r="C11" s="368"/>
      <c r="D11" s="368"/>
      <c r="E11" s="368"/>
      <c r="F11" s="368"/>
      <c r="G11" s="368"/>
      <c r="H11" s="368"/>
      <c r="I11" s="368"/>
      <c r="J11" s="368"/>
      <c r="K11" s="368"/>
      <c r="L11" s="368"/>
    </row>
  </sheetData>
  <mergeCells count="5">
    <mergeCell ref="A1:J1"/>
    <mergeCell ref="A10:E10"/>
    <mergeCell ref="F10:G10"/>
    <mergeCell ref="H10:J10"/>
    <mergeCell ref="A11:L11"/>
  </mergeCells>
  <phoneticPr fontId="47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315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9" t="s">
        <v>241</v>
      </c>
      <c r="B2" s="370" t="s">
        <v>246</v>
      </c>
      <c r="C2" s="372" t="s">
        <v>284</v>
      </c>
      <c r="D2" s="370" t="s">
        <v>244</v>
      </c>
      <c r="E2" s="370" t="s">
        <v>245</v>
      </c>
      <c r="F2" s="3" t="s">
        <v>316</v>
      </c>
      <c r="G2" s="3" t="s">
        <v>267</v>
      </c>
      <c r="H2" s="375" t="s">
        <v>268</v>
      </c>
      <c r="I2" s="379" t="s">
        <v>270</v>
      </c>
    </row>
    <row r="3" spans="1:9" s="1" customFormat="1" ht="16.5">
      <c r="A3" s="369"/>
      <c r="B3" s="371"/>
      <c r="C3" s="373"/>
      <c r="D3" s="371"/>
      <c r="E3" s="371"/>
      <c r="F3" s="3" t="s">
        <v>317</v>
      </c>
      <c r="G3" s="3" t="s">
        <v>271</v>
      </c>
      <c r="H3" s="376"/>
      <c r="I3" s="380"/>
    </row>
    <row r="4" spans="1:9">
      <c r="A4" s="5"/>
      <c r="B4" s="176" t="s">
        <v>288</v>
      </c>
      <c r="C4" s="177" t="s">
        <v>318</v>
      </c>
      <c r="D4" s="178" t="s">
        <v>319</v>
      </c>
      <c r="E4" s="173" t="s">
        <v>63</v>
      </c>
      <c r="F4" s="10">
        <v>0.3</v>
      </c>
      <c r="G4" s="10">
        <v>0.5</v>
      </c>
      <c r="H4" s="10">
        <f>SUM(F4:G4)</f>
        <v>0.8</v>
      </c>
      <c r="I4" s="10" t="s">
        <v>261</v>
      </c>
    </row>
    <row r="5" spans="1:9">
      <c r="A5" s="5"/>
      <c r="B5" s="6"/>
      <c r="C5" s="7"/>
      <c r="D5" s="8"/>
      <c r="E5" s="9"/>
      <c r="F5" s="10"/>
      <c r="G5" s="10"/>
      <c r="H5" s="10"/>
      <c r="I5" s="10"/>
    </row>
    <row r="6" spans="1:9">
      <c r="A6" s="5"/>
      <c r="B6" s="11"/>
      <c r="C6" s="11"/>
      <c r="D6" s="10"/>
      <c r="E6" s="10"/>
      <c r="F6" s="10"/>
      <c r="G6" s="10"/>
      <c r="H6" s="10"/>
      <c r="I6" s="10"/>
    </row>
    <row r="7" spans="1:9">
      <c r="A7" s="5"/>
      <c r="B7" s="11"/>
      <c r="C7" s="11"/>
      <c r="D7" s="10"/>
      <c r="E7" s="10"/>
      <c r="F7" s="10"/>
      <c r="G7" s="10"/>
      <c r="H7" s="10"/>
      <c r="I7" s="10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7" t="s">
        <v>262</v>
      </c>
      <c r="B12" s="358"/>
      <c r="C12" s="358"/>
      <c r="D12" s="359"/>
      <c r="E12" s="12"/>
      <c r="F12" s="357" t="s">
        <v>274</v>
      </c>
      <c r="G12" s="363"/>
      <c r="H12" s="364"/>
      <c r="I12" s="14"/>
    </row>
    <row r="13" spans="1:9" ht="16.5">
      <c r="A13" s="365" t="s">
        <v>320</v>
      </c>
      <c r="B13" s="365"/>
      <c r="C13" s="368"/>
      <c r="D13" s="368"/>
      <c r="E13" s="368"/>
      <c r="F13" s="368"/>
      <c r="G13" s="368"/>
      <c r="H13" s="368"/>
      <c r="I13" s="36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0" t="s">
        <v>35</v>
      </c>
      <c r="C2" s="181"/>
      <c r="D2" s="181"/>
      <c r="E2" s="181"/>
      <c r="F2" s="181"/>
      <c r="G2" s="181"/>
      <c r="H2" s="181"/>
      <c r="I2" s="182"/>
    </row>
    <row r="3" spans="2:9" ht="27.95" customHeight="1">
      <c r="B3" s="147"/>
      <c r="C3" s="148"/>
      <c r="D3" s="183" t="s">
        <v>36</v>
      </c>
      <c r="E3" s="184"/>
      <c r="F3" s="185" t="s">
        <v>37</v>
      </c>
      <c r="G3" s="186"/>
      <c r="H3" s="183" t="s">
        <v>38</v>
      </c>
      <c r="I3" s="187"/>
    </row>
    <row r="4" spans="2:9" ht="27.95" customHeight="1">
      <c r="B4" s="147" t="s">
        <v>39</v>
      </c>
      <c r="C4" s="148" t="s">
        <v>40</v>
      </c>
      <c r="D4" s="148" t="s">
        <v>41</v>
      </c>
      <c r="E4" s="148" t="s">
        <v>42</v>
      </c>
      <c r="F4" s="149" t="s">
        <v>41</v>
      </c>
      <c r="G4" s="149" t="s">
        <v>42</v>
      </c>
      <c r="H4" s="148" t="s">
        <v>41</v>
      </c>
      <c r="I4" s="156" t="s">
        <v>42</v>
      </c>
    </row>
    <row r="5" spans="2:9" ht="27.95" customHeight="1">
      <c r="B5" s="150" t="s">
        <v>43</v>
      </c>
      <c r="C5" s="5">
        <v>13</v>
      </c>
      <c r="D5" s="5">
        <v>0</v>
      </c>
      <c r="E5" s="5">
        <v>1</v>
      </c>
      <c r="F5" s="151">
        <v>0</v>
      </c>
      <c r="G5" s="151">
        <v>1</v>
      </c>
      <c r="H5" s="5">
        <v>1</v>
      </c>
      <c r="I5" s="157">
        <v>2</v>
      </c>
    </row>
    <row r="6" spans="2:9" ht="27.95" customHeight="1">
      <c r="B6" s="150" t="s">
        <v>44</v>
      </c>
      <c r="C6" s="5">
        <v>20</v>
      </c>
      <c r="D6" s="5">
        <v>0</v>
      </c>
      <c r="E6" s="5">
        <v>1</v>
      </c>
      <c r="F6" s="151">
        <v>1</v>
      </c>
      <c r="G6" s="151">
        <v>2</v>
      </c>
      <c r="H6" s="5">
        <v>2</v>
      </c>
      <c r="I6" s="157">
        <v>3</v>
      </c>
    </row>
    <row r="7" spans="2:9" ht="27.95" customHeight="1">
      <c r="B7" s="150" t="s">
        <v>45</v>
      </c>
      <c r="C7" s="5">
        <v>32</v>
      </c>
      <c r="D7" s="5">
        <v>0</v>
      </c>
      <c r="E7" s="5">
        <v>1</v>
      </c>
      <c r="F7" s="151">
        <v>2</v>
      </c>
      <c r="G7" s="151">
        <v>3</v>
      </c>
      <c r="H7" s="5">
        <v>3</v>
      </c>
      <c r="I7" s="157">
        <v>4</v>
      </c>
    </row>
    <row r="8" spans="2:9" ht="27.95" customHeight="1">
      <c r="B8" s="150" t="s">
        <v>46</v>
      </c>
      <c r="C8" s="5">
        <v>50</v>
      </c>
      <c r="D8" s="5">
        <v>1</v>
      </c>
      <c r="E8" s="5">
        <v>2</v>
      </c>
      <c r="F8" s="151">
        <v>3</v>
      </c>
      <c r="G8" s="151">
        <v>4</v>
      </c>
      <c r="H8" s="5">
        <v>5</v>
      </c>
      <c r="I8" s="157">
        <v>6</v>
      </c>
    </row>
    <row r="9" spans="2:9" ht="27.95" customHeight="1">
      <c r="B9" s="150" t="s">
        <v>47</v>
      </c>
      <c r="C9" s="5">
        <v>80</v>
      </c>
      <c r="D9" s="5">
        <v>2</v>
      </c>
      <c r="E9" s="5">
        <v>3</v>
      </c>
      <c r="F9" s="151">
        <v>5</v>
      </c>
      <c r="G9" s="151">
        <v>6</v>
      </c>
      <c r="H9" s="5">
        <v>7</v>
      </c>
      <c r="I9" s="157">
        <v>8</v>
      </c>
    </row>
    <row r="10" spans="2:9" ht="27.95" customHeight="1">
      <c r="B10" s="150" t="s">
        <v>48</v>
      </c>
      <c r="C10" s="5">
        <v>125</v>
      </c>
      <c r="D10" s="5">
        <v>3</v>
      </c>
      <c r="E10" s="5">
        <v>4</v>
      </c>
      <c r="F10" s="151">
        <v>7</v>
      </c>
      <c r="G10" s="151">
        <v>8</v>
      </c>
      <c r="H10" s="5">
        <v>10</v>
      </c>
      <c r="I10" s="157">
        <v>11</v>
      </c>
    </row>
    <row r="11" spans="2:9" ht="27.95" customHeight="1">
      <c r="B11" s="150" t="s">
        <v>49</v>
      </c>
      <c r="C11" s="5">
        <v>200</v>
      </c>
      <c r="D11" s="5">
        <v>5</v>
      </c>
      <c r="E11" s="5">
        <v>6</v>
      </c>
      <c r="F11" s="151">
        <v>10</v>
      </c>
      <c r="G11" s="151">
        <v>11</v>
      </c>
      <c r="H11" s="5">
        <v>14</v>
      </c>
      <c r="I11" s="157">
        <v>15</v>
      </c>
    </row>
    <row r="12" spans="2:9" ht="27.95" customHeight="1">
      <c r="B12" s="152" t="s">
        <v>50</v>
      </c>
      <c r="C12" s="153">
        <v>315</v>
      </c>
      <c r="D12" s="153">
        <v>7</v>
      </c>
      <c r="E12" s="153">
        <v>8</v>
      </c>
      <c r="F12" s="154">
        <v>14</v>
      </c>
      <c r="G12" s="154">
        <v>15</v>
      </c>
      <c r="H12" s="153">
        <v>21</v>
      </c>
      <c r="I12" s="158">
        <v>22</v>
      </c>
    </row>
    <row r="14" spans="2:9">
      <c r="B14" s="155" t="s">
        <v>51</v>
      </c>
      <c r="C14" s="155"/>
      <c r="D14" s="155"/>
    </row>
  </sheetData>
  <mergeCells count="4">
    <mergeCell ref="B2:I2"/>
    <mergeCell ref="D3:E3"/>
    <mergeCell ref="F3:G3"/>
    <mergeCell ref="H3:I3"/>
  </mergeCells>
  <phoneticPr fontId="4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N13" sqref="N13"/>
    </sheetView>
  </sheetViews>
  <sheetFormatPr defaultColWidth="10.375" defaultRowHeight="16.5" customHeight="1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>
      <c r="A1" s="255" t="s">
        <v>52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4.25">
      <c r="A2" s="98" t="s">
        <v>53</v>
      </c>
      <c r="B2" s="256" t="s">
        <v>54</v>
      </c>
      <c r="C2" s="256"/>
      <c r="D2" s="257" t="s">
        <v>55</v>
      </c>
      <c r="E2" s="257"/>
      <c r="F2" s="256" t="s">
        <v>56</v>
      </c>
      <c r="G2" s="256"/>
      <c r="H2" s="99" t="s">
        <v>57</v>
      </c>
      <c r="I2" s="258" t="s">
        <v>58</v>
      </c>
      <c r="J2" s="258"/>
      <c r="K2" s="259"/>
    </row>
    <row r="3" spans="1:11" ht="14.25">
      <c r="A3" s="249" t="s">
        <v>59</v>
      </c>
      <c r="B3" s="250"/>
      <c r="C3" s="251"/>
      <c r="D3" s="252" t="s">
        <v>60</v>
      </c>
      <c r="E3" s="253"/>
      <c r="F3" s="253"/>
      <c r="G3" s="254"/>
      <c r="H3" s="252" t="s">
        <v>61</v>
      </c>
      <c r="I3" s="253"/>
      <c r="J3" s="253"/>
      <c r="K3" s="254"/>
    </row>
    <row r="4" spans="1:11" ht="14.25">
      <c r="A4" s="102" t="s">
        <v>62</v>
      </c>
      <c r="B4" s="247" t="s">
        <v>63</v>
      </c>
      <c r="C4" s="248"/>
      <c r="D4" s="241" t="s">
        <v>64</v>
      </c>
      <c r="E4" s="242"/>
      <c r="F4" s="239">
        <v>45097</v>
      </c>
      <c r="G4" s="240"/>
      <c r="H4" s="241" t="s">
        <v>65</v>
      </c>
      <c r="I4" s="242"/>
      <c r="J4" s="74" t="s">
        <v>66</v>
      </c>
      <c r="K4" s="75" t="s">
        <v>67</v>
      </c>
    </row>
    <row r="5" spans="1:11" ht="14.25">
      <c r="A5" s="103" t="s">
        <v>68</v>
      </c>
      <c r="B5" s="247" t="s">
        <v>69</v>
      </c>
      <c r="C5" s="248"/>
      <c r="D5" s="241" t="s">
        <v>70</v>
      </c>
      <c r="E5" s="242"/>
      <c r="F5" s="239">
        <v>45064</v>
      </c>
      <c r="G5" s="240"/>
      <c r="H5" s="241" t="s">
        <v>71</v>
      </c>
      <c r="I5" s="242"/>
      <c r="J5" s="74" t="s">
        <v>66</v>
      </c>
      <c r="K5" s="75" t="s">
        <v>67</v>
      </c>
    </row>
    <row r="6" spans="1:11" ht="14.25">
      <c r="A6" s="102" t="s">
        <v>72</v>
      </c>
      <c r="B6" s="104">
        <v>1</v>
      </c>
      <c r="C6" s="105">
        <v>7</v>
      </c>
      <c r="D6" s="103" t="s">
        <v>73</v>
      </c>
      <c r="E6" s="106"/>
      <c r="F6" s="239">
        <v>45087</v>
      </c>
      <c r="G6" s="240"/>
      <c r="H6" s="241" t="s">
        <v>74</v>
      </c>
      <c r="I6" s="242"/>
      <c r="J6" s="74" t="s">
        <v>66</v>
      </c>
      <c r="K6" s="75" t="s">
        <v>67</v>
      </c>
    </row>
    <row r="7" spans="1:11" ht="14.25">
      <c r="A7" s="102" t="s">
        <v>75</v>
      </c>
      <c r="B7" s="238">
        <v>1000</v>
      </c>
      <c r="C7" s="202"/>
      <c r="D7" s="103" t="s">
        <v>76</v>
      </c>
      <c r="E7" s="108"/>
      <c r="F7" s="239">
        <v>45092</v>
      </c>
      <c r="G7" s="240"/>
      <c r="H7" s="241" t="s">
        <v>77</v>
      </c>
      <c r="I7" s="242"/>
      <c r="J7" s="74" t="s">
        <v>66</v>
      </c>
      <c r="K7" s="75" t="s">
        <v>67</v>
      </c>
    </row>
    <row r="8" spans="1:11" ht="14.25">
      <c r="A8" s="110" t="s">
        <v>78</v>
      </c>
      <c r="B8" s="243"/>
      <c r="C8" s="244"/>
      <c r="D8" s="209" t="s">
        <v>79</v>
      </c>
      <c r="E8" s="210"/>
      <c r="F8" s="245">
        <v>45097</v>
      </c>
      <c r="G8" s="246"/>
      <c r="H8" s="209" t="s">
        <v>80</v>
      </c>
      <c r="I8" s="210"/>
      <c r="J8" s="117" t="s">
        <v>66</v>
      </c>
      <c r="K8" s="124" t="s">
        <v>67</v>
      </c>
    </row>
    <row r="9" spans="1:11" ht="14.25">
      <c r="A9" s="232" t="s">
        <v>81</v>
      </c>
      <c r="B9" s="233"/>
      <c r="C9" s="233"/>
      <c r="D9" s="233"/>
      <c r="E9" s="233"/>
      <c r="F9" s="233"/>
      <c r="G9" s="233"/>
      <c r="H9" s="233"/>
      <c r="I9" s="233"/>
      <c r="J9" s="233"/>
      <c r="K9" s="234"/>
    </row>
    <row r="10" spans="1:11" ht="14.25">
      <c r="A10" s="206" t="s">
        <v>82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4.25">
      <c r="A11" s="125" t="s">
        <v>83</v>
      </c>
      <c r="B11" s="126" t="s">
        <v>84</v>
      </c>
      <c r="C11" s="127" t="s">
        <v>85</v>
      </c>
      <c r="D11" s="128"/>
      <c r="E11" s="129" t="s">
        <v>86</v>
      </c>
      <c r="F11" s="126" t="s">
        <v>84</v>
      </c>
      <c r="G11" s="127" t="s">
        <v>85</v>
      </c>
      <c r="H11" s="127" t="s">
        <v>87</v>
      </c>
      <c r="I11" s="129" t="s">
        <v>88</v>
      </c>
      <c r="J11" s="126" t="s">
        <v>84</v>
      </c>
      <c r="K11" s="143" t="s">
        <v>85</v>
      </c>
    </row>
    <row r="12" spans="1:11" ht="14.25">
      <c r="A12" s="103" t="s">
        <v>89</v>
      </c>
      <c r="B12" s="116" t="s">
        <v>84</v>
      </c>
      <c r="C12" s="74" t="s">
        <v>85</v>
      </c>
      <c r="D12" s="108"/>
      <c r="E12" s="106" t="s">
        <v>90</v>
      </c>
      <c r="F12" s="116" t="s">
        <v>84</v>
      </c>
      <c r="G12" s="74" t="s">
        <v>85</v>
      </c>
      <c r="H12" s="74" t="s">
        <v>87</v>
      </c>
      <c r="I12" s="106" t="s">
        <v>91</v>
      </c>
      <c r="J12" s="116" t="s">
        <v>84</v>
      </c>
      <c r="K12" s="75" t="s">
        <v>85</v>
      </c>
    </row>
    <row r="13" spans="1:11" ht="14.25">
      <c r="A13" s="103" t="s">
        <v>92</v>
      </c>
      <c r="B13" s="116" t="s">
        <v>84</v>
      </c>
      <c r="C13" s="74" t="s">
        <v>85</v>
      </c>
      <c r="D13" s="108"/>
      <c r="E13" s="106" t="s">
        <v>93</v>
      </c>
      <c r="F13" s="74" t="s">
        <v>94</v>
      </c>
      <c r="G13" s="74" t="s">
        <v>95</v>
      </c>
      <c r="H13" s="74" t="s">
        <v>87</v>
      </c>
      <c r="I13" s="106" t="s">
        <v>96</v>
      </c>
      <c r="J13" s="116" t="s">
        <v>84</v>
      </c>
      <c r="K13" s="75" t="s">
        <v>85</v>
      </c>
    </row>
    <row r="14" spans="1:11" ht="14.25">
      <c r="A14" s="209" t="s">
        <v>97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1"/>
    </row>
    <row r="15" spans="1:11" ht="14.25">
      <c r="A15" s="206" t="s">
        <v>98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4.25">
      <c r="A16" s="130" t="s">
        <v>99</v>
      </c>
      <c r="B16" s="127" t="s">
        <v>94</v>
      </c>
      <c r="C16" s="127" t="s">
        <v>95</v>
      </c>
      <c r="D16" s="131"/>
      <c r="E16" s="132" t="s">
        <v>100</v>
      </c>
      <c r="F16" s="127" t="s">
        <v>94</v>
      </c>
      <c r="G16" s="127" t="s">
        <v>95</v>
      </c>
      <c r="H16" s="133"/>
      <c r="I16" s="132" t="s">
        <v>101</v>
      </c>
      <c r="J16" s="127" t="s">
        <v>94</v>
      </c>
      <c r="K16" s="143" t="s">
        <v>95</v>
      </c>
    </row>
    <row r="17" spans="1:22" ht="16.5" customHeight="1">
      <c r="A17" s="107" t="s">
        <v>102</v>
      </c>
      <c r="B17" s="74" t="s">
        <v>94</v>
      </c>
      <c r="C17" s="74" t="s">
        <v>95</v>
      </c>
      <c r="D17" s="81"/>
      <c r="E17" s="118" t="s">
        <v>103</v>
      </c>
      <c r="F17" s="74" t="s">
        <v>94</v>
      </c>
      <c r="G17" s="74" t="s">
        <v>95</v>
      </c>
      <c r="H17" s="134"/>
      <c r="I17" s="118" t="s">
        <v>104</v>
      </c>
      <c r="J17" s="74" t="s">
        <v>94</v>
      </c>
      <c r="K17" s="75" t="s">
        <v>95</v>
      </c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</row>
    <row r="18" spans="1:22" ht="18" customHeight="1">
      <c r="A18" s="235" t="s">
        <v>105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ht="18" customHeight="1">
      <c r="A19" s="206" t="s">
        <v>106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>
      <c r="A20" s="223" t="s">
        <v>107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>
      <c r="A21" s="135" t="s">
        <v>108</v>
      </c>
      <c r="B21" s="118" t="s">
        <v>109</v>
      </c>
      <c r="C21" s="118" t="s">
        <v>110</v>
      </c>
      <c r="D21" s="118" t="s">
        <v>111</v>
      </c>
      <c r="E21" s="118" t="s">
        <v>112</v>
      </c>
      <c r="F21" s="118" t="s">
        <v>113</v>
      </c>
      <c r="G21" s="118" t="s">
        <v>114</v>
      </c>
      <c r="H21" s="118" t="s">
        <v>115</v>
      </c>
      <c r="I21" s="118" t="s">
        <v>116</v>
      </c>
      <c r="J21" s="118" t="s">
        <v>117</v>
      </c>
      <c r="K21" s="97" t="s">
        <v>118</v>
      </c>
    </row>
    <row r="22" spans="1:22" ht="16.5" customHeight="1">
      <c r="A22" s="109" t="s">
        <v>119</v>
      </c>
      <c r="B22" s="136"/>
      <c r="C22" s="136"/>
      <c r="D22" s="136">
        <v>1</v>
      </c>
      <c r="E22" s="136">
        <v>1</v>
      </c>
      <c r="F22" s="136">
        <v>1</v>
      </c>
      <c r="G22" s="136">
        <v>1</v>
      </c>
      <c r="H22" s="136">
        <v>1</v>
      </c>
      <c r="I22" s="136">
        <v>1</v>
      </c>
      <c r="J22" s="136">
        <v>1</v>
      </c>
      <c r="K22" s="145"/>
    </row>
    <row r="23" spans="1:22" ht="16.5" customHeight="1">
      <c r="B23" s="136"/>
      <c r="C23" s="136"/>
      <c r="D23" s="136"/>
      <c r="E23" s="136"/>
      <c r="F23" s="136"/>
      <c r="G23" s="136"/>
      <c r="H23" s="136"/>
      <c r="I23" s="136"/>
      <c r="J23" s="136"/>
      <c r="K23" s="146"/>
    </row>
    <row r="24" spans="1:22" ht="16.5" customHeight="1">
      <c r="A24" s="109"/>
      <c r="B24" s="136"/>
      <c r="C24" s="136"/>
      <c r="D24" s="136"/>
      <c r="E24" s="136"/>
      <c r="F24" s="136"/>
      <c r="G24" s="136"/>
      <c r="H24" s="136"/>
      <c r="I24" s="136"/>
      <c r="J24" s="136"/>
      <c r="K24" s="146"/>
    </row>
    <row r="25" spans="1:22" ht="16.5" customHeight="1">
      <c r="A25" s="109"/>
      <c r="B25" s="136"/>
      <c r="C25" s="136"/>
      <c r="D25" s="136"/>
      <c r="E25" s="136"/>
      <c r="F25" s="136"/>
      <c r="G25" s="136"/>
      <c r="H25" s="136"/>
      <c r="I25" s="136"/>
      <c r="J25" s="136"/>
      <c r="K25" s="95"/>
    </row>
    <row r="26" spans="1:22" ht="16.5" customHeight="1">
      <c r="A26" s="109"/>
      <c r="B26" s="136"/>
      <c r="C26" s="136"/>
      <c r="D26" s="136"/>
      <c r="E26" s="136"/>
      <c r="F26" s="136"/>
      <c r="G26" s="136"/>
      <c r="H26" s="136"/>
      <c r="I26" s="136"/>
      <c r="J26" s="136"/>
      <c r="K26" s="95"/>
    </row>
    <row r="27" spans="1:22" ht="16.5" customHeight="1">
      <c r="A27" s="109"/>
      <c r="B27" s="136"/>
      <c r="C27" s="136"/>
      <c r="D27" s="136"/>
      <c r="E27" s="136"/>
      <c r="F27" s="136"/>
      <c r="G27" s="136"/>
      <c r="H27" s="136"/>
      <c r="I27" s="136"/>
      <c r="J27" s="136"/>
      <c r="K27" s="95"/>
    </row>
    <row r="28" spans="1:22" ht="16.5" customHeight="1">
      <c r="A28" s="109"/>
      <c r="B28" s="136"/>
      <c r="C28" s="136"/>
      <c r="D28" s="136"/>
      <c r="E28" s="136"/>
      <c r="F28" s="136"/>
      <c r="G28" s="136"/>
      <c r="H28" s="136"/>
      <c r="I28" s="136"/>
      <c r="J28" s="136"/>
      <c r="K28" s="95"/>
    </row>
    <row r="29" spans="1:22" ht="18" customHeight="1">
      <c r="A29" s="212" t="s">
        <v>120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>
      <c r="A30" s="226" t="s">
        <v>121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12" t="s">
        <v>122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4.25">
      <c r="A33" s="215" t="s">
        <v>123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4.25">
      <c r="A34" s="218" t="s">
        <v>124</v>
      </c>
      <c r="B34" s="219"/>
      <c r="C34" s="74" t="s">
        <v>66</v>
      </c>
      <c r="D34" s="74" t="s">
        <v>67</v>
      </c>
      <c r="E34" s="220" t="s">
        <v>125</v>
      </c>
      <c r="F34" s="221"/>
      <c r="G34" s="221"/>
      <c r="H34" s="221"/>
      <c r="I34" s="221"/>
      <c r="J34" s="221"/>
      <c r="K34" s="222"/>
    </row>
    <row r="35" spans="1:11" ht="14.25">
      <c r="A35" s="188" t="s">
        <v>126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8"/>
    </row>
    <row r="36" spans="1:11" ht="14.25">
      <c r="A36" s="197" t="s">
        <v>127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spans="1:11" ht="14.25">
      <c r="A37" s="200" t="s">
        <v>128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4.25">
      <c r="A38" s="200"/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4.25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4.25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4.2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4.25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4.25">
      <c r="A43" s="203" t="s">
        <v>129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4.25">
      <c r="A44" s="206" t="s">
        <v>130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4.25">
      <c r="A45" s="130" t="s">
        <v>131</v>
      </c>
      <c r="B45" s="127" t="s">
        <v>94</v>
      </c>
      <c r="C45" s="127" t="s">
        <v>95</v>
      </c>
      <c r="D45" s="127" t="s">
        <v>87</v>
      </c>
      <c r="E45" s="132" t="s">
        <v>132</v>
      </c>
      <c r="F45" s="127" t="s">
        <v>94</v>
      </c>
      <c r="G45" s="127" t="s">
        <v>95</v>
      </c>
      <c r="H45" s="127" t="s">
        <v>87</v>
      </c>
      <c r="I45" s="132" t="s">
        <v>133</v>
      </c>
      <c r="J45" s="127" t="s">
        <v>94</v>
      </c>
      <c r="K45" s="143" t="s">
        <v>95</v>
      </c>
    </row>
    <row r="46" spans="1:11" ht="14.25">
      <c r="A46" s="107" t="s">
        <v>86</v>
      </c>
      <c r="B46" s="74" t="s">
        <v>94</v>
      </c>
      <c r="C46" s="74" t="s">
        <v>95</v>
      </c>
      <c r="D46" s="74" t="s">
        <v>87</v>
      </c>
      <c r="E46" s="118" t="s">
        <v>93</v>
      </c>
      <c r="F46" s="74" t="s">
        <v>94</v>
      </c>
      <c r="G46" s="74" t="s">
        <v>95</v>
      </c>
      <c r="H46" s="74" t="s">
        <v>87</v>
      </c>
      <c r="I46" s="118" t="s">
        <v>104</v>
      </c>
      <c r="J46" s="74" t="s">
        <v>94</v>
      </c>
      <c r="K46" s="75" t="s">
        <v>95</v>
      </c>
    </row>
    <row r="47" spans="1:11" ht="14.25">
      <c r="A47" s="209" t="s">
        <v>97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1"/>
    </row>
    <row r="48" spans="1:11" ht="14.25">
      <c r="A48" s="188" t="s">
        <v>134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</row>
    <row r="49" spans="1:11" ht="14.25">
      <c r="A49" s="197"/>
      <c r="B49" s="198"/>
      <c r="C49" s="198"/>
      <c r="D49" s="198"/>
      <c r="E49" s="198"/>
      <c r="F49" s="198"/>
      <c r="G49" s="198"/>
      <c r="H49" s="198"/>
      <c r="I49" s="198"/>
      <c r="J49" s="198"/>
      <c r="K49" s="199"/>
    </row>
    <row r="50" spans="1:11" ht="14.25">
      <c r="A50" s="137" t="s">
        <v>135</v>
      </c>
      <c r="B50" s="192" t="s">
        <v>136</v>
      </c>
      <c r="C50" s="192"/>
      <c r="D50" s="138" t="s">
        <v>137</v>
      </c>
      <c r="E50" s="139" t="s">
        <v>138</v>
      </c>
      <c r="F50" s="140" t="s">
        <v>139</v>
      </c>
      <c r="G50" s="141"/>
      <c r="H50" s="193" t="s">
        <v>140</v>
      </c>
      <c r="I50" s="194"/>
      <c r="J50" s="195"/>
      <c r="K50" s="196"/>
    </row>
    <row r="51" spans="1:11" ht="14.25">
      <c r="A51" s="188"/>
      <c r="B51" s="188"/>
      <c r="C51" s="188"/>
      <c r="D51" s="188"/>
      <c r="E51" s="188"/>
      <c r="F51" s="188"/>
      <c r="G51" s="188"/>
      <c r="H51" s="188"/>
      <c r="I51" s="188"/>
      <c r="J51" s="188"/>
      <c r="K51" s="188"/>
    </row>
    <row r="52" spans="1:11" ht="14.25">
      <c r="A52" s="189"/>
      <c r="B52" s="190"/>
      <c r="C52" s="190"/>
      <c r="D52" s="190"/>
      <c r="E52" s="190"/>
      <c r="F52" s="190"/>
      <c r="G52" s="190"/>
      <c r="H52" s="190"/>
      <c r="I52" s="190"/>
      <c r="J52" s="190"/>
      <c r="K52" s="191"/>
    </row>
    <row r="53" spans="1:11" ht="14.25">
      <c r="A53" s="137" t="s">
        <v>135</v>
      </c>
      <c r="B53" s="192" t="s">
        <v>136</v>
      </c>
      <c r="C53" s="192"/>
      <c r="D53" s="138" t="s">
        <v>137</v>
      </c>
      <c r="E53" s="142" t="s">
        <v>141</v>
      </c>
      <c r="F53" s="140" t="s">
        <v>142</v>
      </c>
      <c r="G53" s="141"/>
      <c r="H53" s="193" t="s">
        <v>140</v>
      </c>
      <c r="I53" s="194"/>
      <c r="J53" s="195" t="s">
        <v>143</v>
      </c>
      <c r="K53" s="1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tabSelected="1" topLeftCell="A4" workbookViewId="0">
      <selection activeCell="O15" sqref="O15"/>
    </sheetView>
  </sheetViews>
  <sheetFormatPr defaultColWidth="9" defaultRowHeight="26.1" customHeight="1"/>
  <cols>
    <col min="1" max="1" width="17.125" style="46" customWidth="1"/>
    <col min="2" max="8" width="9.375" style="46" customWidth="1"/>
    <col min="9" max="9" width="1.375" style="46" customWidth="1"/>
    <col min="10" max="10" width="14.5" style="46" customWidth="1"/>
    <col min="11" max="11" width="15.875" style="46" customWidth="1"/>
    <col min="12" max="15" width="9.625" style="46" customWidth="1"/>
    <col min="16" max="16384" width="9" style="46"/>
  </cols>
  <sheetData>
    <row r="1" spans="1:15" ht="30" customHeight="1">
      <c r="A1" s="260" t="s">
        <v>144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15" ht="29.1" customHeight="1">
      <c r="A2" s="47" t="s">
        <v>62</v>
      </c>
      <c r="B2" s="262" t="s">
        <v>63</v>
      </c>
      <c r="C2" s="262"/>
      <c r="D2" s="48" t="s">
        <v>68</v>
      </c>
      <c r="E2" s="262" t="s">
        <v>69</v>
      </c>
      <c r="F2" s="262"/>
      <c r="G2" s="262"/>
      <c r="H2" s="262"/>
      <c r="I2" s="267"/>
      <c r="J2" s="61" t="s">
        <v>57</v>
      </c>
      <c r="K2" s="262" t="s">
        <v>58</v>
      </c>
      <c r="L2" s="262"/>
      <c r="M2" s="262"/>
      <c r="N2" s="262"/>
      <c r="O2" s="263"/>
    </row>
    <row r="3" spans="1:15" ht="29.1" customHeight="1">
      <c r="A3" s="266" t="s">
        <v>145</v>
      </c>
      <c r="B3" s="264" t="s">
        <v>146</v>
      </c>
      <c r="C3" s="264"/>
      <c r="D3" s="264"/>
      <c r="E3" s="264"/>
      <c r="F3" s="264"/>
      <c r="G3" s="264"/>
      <c r="H3" s="264"/>
      <c r="I3" s="268"/>
      <c r="J3" s="264" t="s">
        <v>147</v>
      </c>
      <c r="K3" s="264"/>
      <c r="L3" s="264"/>
      <c r="M3" s="264"/>
      <c r="N3" s="264"/>
      <c r="O3" s="265"/>
    </row>
    <row r="4" spans="1:15" ht="29.1" customHeight="1">
      <c r="A4" s="266"/>
      <c r="B4" s="49" t="s">
        <v>111</v>
      </c>
      <c r="C4" s="49" t="s">
        <v>112</v>
      </c>
      <c r="D4" s="50" t="s">
        <v>113</v>
      </c>
      <c r="E4" s="49" t="s">
        <v>114</v>
      </c>
      <c r="F4" s="49" t="s">
        <v>115</v>
      </c>
      <c r="G4" s="49" t="s">
        <v>116</v>
      </c>
      <c r="H4" s="49" t="s">
        <v>148</v>
      </c>
      <c r="I4" s="268"/>
      <c r="J4" s="62" t="s">
        <v>149</v>
      </c>
      <c r="K4" s="62"/>
      <c r="L4" s="397" t="s">
        <v>321</v>
      </c>
      <c r="M4" s="62"/>
      <c r="N4" s="62"/>
      <c r="O4" s="62"/>
    </row>
    <row r="5" spans="1:15" ht="21.95" customHeight="1">
      <c r="A5" s="51" t="s">
        <v>150</v>
      </c>
      <c r="B5" s="52" t="s">
        <v>151</v>
      </c>
      <c r="C5" s="52" t="s">
        <v>152</v>
      </c>
      <c r="D5" s="53" t="s">
        <v>153</v>
      </c>
      <c r="E5" s="52" t="s">
        <v>154</v>
      </c>
      <c r="F5" s="52" t="s">
        <v>155</v>
      </c>
      <c r="G5" s="52" t="s">
        <v>156</v>
      </c>
      <c r="H5" s="52" t="s">
        <v>157</v>
      </c>
      <c r="I5" s="268"/>
      <c r="J5" s="63"/>
      <c r="K5" s="63"/>
      <c r="L5" s="398" t="s">
        <v>322</v>
      </c>
      <c r="M5" s="63"/>
      <c r="N5" s="63"/>
      <c r="O5" s="63"/>
    </row>
    <row r="6" spans="1:15" ht="21.95" customHeight="1">
      <c r="A6" s="54" t="s">
        <v>158</v>
      </c>
      <c r="B6" s="55">
        <f>C6-2.1</f>
        <v>98.800000000000011</v>
      </c>
      <c r="C6" s="55">
        <f>D6-2.1</f>
        <v>100.9</v>
      </c>
      <c r="D6" s="56">
        <v>103</v>
      </c>
      <c r="E6" s="57">
        <f t="shared" ref="E6:H6" si="0">D6+2.1</f>
        <v>105.1</v>
      </c>
      <c r="F6" s="57">
        <f t="shared" si="0"/>
        <v>107.19999999999999</v>
      </c>
      <c r="G6" s="57">
        <f t="shared" si="0"/>
        <v>109.29999999999998</v>
      </c>
      <c r="H6" s="57">
        <f t="shared" si="0"/>
        <v>111.39999999999998</v>
      </c>
      <c r="I6" s="268"/>
      <c r="J6" s="64" t="s">
        <v>159</v>
      </c>
      <c r="K6" s="64"/>
      <c r="L6" s="406" t="s">
        <v>324</v>
      </c>
      <c r="M6" s="65"/>
      <c r="N6" s="65"/>
      <c r="O6" s="65"/>
    </row>
    <row r="7" spans="1:15" ht="21.95" customHeight="1">
      <c r="A7" s="59" t="s">
        <v>161</v>
      </c>
      <c r="B7" s="58">
        <f>C7-4</f>
        <v>78</v>
      </c>
      <c r="C7" s="58">
        <f>D7-4</f>
        <v>82</v>
      </c>
      <c r="D7" s="56">
        <v>86</v>
      </c>
      <c r="E7" s="58">
        <f t="shared" ref="E7:E8" si="1">D7+4</f>
        <v>90</v>
      </c>
      <c r="F7" s="58">
        <f>E7+5</f>
        <v>95</v>
      </c>
      <c r="G7" s="55">
        <f>F7+6</f>
        <v>101</v>
      </c>
      <c r="H7" s="55">
        <f>G7+6</f>
        <v>107</v>
      </c>
      <c r="I7" s="268"/>
      <c r="J7" s="64" t="s">
        <v>162</v>
      </c>
      <c r="K7" s="64"/>
      <c r="L7" s="406" t="s">
        <v>325</v>
      </c>
      <c r="M7" s="65"/>
      <c r="N7" s="65"/>
      <c r="O7" s="65"/>
    </row>
    <row r="8" spans="1:15" ht="21.95" customHeight="1">
      <c r="A8" s="58" t="s">
        <v>164</v>
      </c>
      <c r="B8" s="57">
        <f>C8-3.6</f>
        <v>98.800000000000011</v>
      </c>
      <c r="C8" s="57">
        <f>D8-3.6</f>
        <v>102.4</v>
      </c>
      <c r="D8" s="56">
        <v>106</v>
      </c>
      <c r="E8" s="58">
        <f t="shared" si="1"/>
        <v>110</v>
      </c>
      <c r="F8" s="58">
        <f t="shared" ref="F8:H8" si="2">E8+4</f>
        <v>114</v>
      </c>
      <c r="G8" s="57">
        <f t="shared" si="2"/>
        <v>118</v>
      </c>
      <c r="H8" s="57">
        <f t="shared" si="2"/>
        <v>122</v>
      </c>
      <c r="I8" s="268"/>
      <c r="J8" s="64" t="s">
        <v>165</v>
      </c>
      <c r="K8" s="64"/>
      <c r="L8" s="406" t="s">
        <v>326</v>
      </c>
      <c r="M8" s="65"/>
      <c r="N8" s="65"/>
      <c r="O8" s="65"/>
    </row>
    <row r="9" spans="1:15" ht="21.95" customHeight="1">
      <c r="A9" s="58" t="s">
        <v>166</v>
      </c>
      <c r="B9" s="58">
        <f>C9-1.15</f>
        <v>30.200000000000003</v>
      </c>
      <c r="C9" s="58">
        <f>D9-1.15</f>
        <v>31.35</v>
      </c>
      <c r="D9" s="56">
        <v>32.5</v>
      </c>
      <c r="E9" s="58">
        <f t="shared" ref="E9:H9" si="3">D9+1.3</f>
        <v>33.799999999999997</v>
      </c>
      <c r="F9" s="58">
        <f t="shared" si="3"/>
        <v>35.099999999999994</v>
      </c>
      <c r="G9" s="57">
        <f t="shared" si="3"/>
        <v>36.399999999999991</v>
      </c>
      <c r="H9" s="57">
        <f t="shared" si="3"/>
        <v>37.699999999999989</v>
      </c>
      <c r="I9" s="268"/>
      <c r="J9" s="64" t="s">
        <v>167</v>
      </c>
      <c r="K9" s="64"/>
      <c r="L9" s="406" t="s">
        <v>327</v>
      </c>
      <c r="M9" s="65"/>
      <c r="N9" s="65"/>
      <c r="O9" s="65"/>
    </row>
    <row r="10" spans="1:15" ht="21.95" customHeight="1">
      <c r="A10" s="58" t="s">
        <v>168</v>
      </c>
      <c r="B10" s="58">
        <f>C10-0.7</f>
        <v>21.1</v>
      </c>
      <c r="C10" s="58">
        <f>D10-0.7</f>
        <v>21.8</v>
      </c>
      <c r="D10" s="56">
        <v>22.5</v>
      </c>
      <c r="E10" s="58">
        <f>D10+0.7</f>
        <v>23.2</v>
      </c>
      <c r="F10" s="58">
        <f>E10+0.7</f>
        <v>23.9</v>
      </c>
      <c r="G10" s="55">
        <f>F10+0.9</f>
        <v>24.799999999999997</v>
      </c>
      <c r="H10" s="55">
        <f>G10+0.9</f>
        <v>25.699999999999996</v>
      </c>
      <c r="I10" s="268"/>
      <c r="J10" s="64" t="s">
        <v>167</v>
      </c>
      <c r="K10" s="64"/>
      <c r="L10" s="406" t="s">
        <v>326</v>
      </c>
      <c r="M10" s="65"/>
      <c r="N10" s="65"/>
      <c r="O10" s="65"/>
    </row>
    <row r="11" spans="1:15" ht="21.95" customHeight="1">
      <c r="A11" s="58" t="s">
        <v>169</v>
      </c>
      <c r="B11" s="58">
        <f>C11-0.5</f>
        <v>19.5</v>
      </c>
      <c r="C11" s="58">
        <f>D11-0.5</f>
        <v>20</v>
      </c>
      <c r="D11" s="56">
        <v>20.5</v>
      </c>
      <c r="E11" s="58">
        <f>D11+0.5</f>
        <v>21</v>
      </c>
      <c r="F11" s="58">
        <f>E11+0.5</f>
        <v>21.5</v>
      </c>
      <c r="G11" s="55">
        <f>F11+0.7</f>
        <v>22.2</v>
      </c>
      <c r="H11" s="55">
        <f>G11+0.7</f>
        <v>22.9</v>
      </c>
      <c r="I11" s="268"/>
      <c r="J11" s="407" t="s">
        <v>326</v>
      </c>
      <c r="K11" s="64"/>
      <c r="L11" s="406" t="s">
        <v>326</v>
      </c>
      <c r="M11" s="65"/>
      <c r="N11" s="65"/>
      <c r="O11" s="65"/>
    </row>
    <row r="12" spans="1:15" ht="21.95" customHeight="1">
      <c r="A12" s="58" t="s">
        <v>170</v>
      </c>
      <c r="B12" s="55">
        <f>C12-0.7</f>
        <v>27.7</v>
      </c>
      <c r="C12" s="55">
        <f>D12-0.6</f>
        <v>28.4</v>
      </c>
      <c r="D12" s="56">
        <v>29</v>
      </c>
      <c r="E12" s="58">
        <f t="shared" ref="E12:H12" si="4">D12+0.6</f>
        <v>29.6</v>
      </c>
      <c r="F12" s="58">
        <f>E12+0.7</f>
        <v>30.3</v>
      </c>
      <c r="G12" s="55">
        <f t="shared" si="4"/>
        <v>30.900000000000002</v>
      </c>
      <c r="H12" s="55">
        <f t="shared" si="4"/>
        <v>31.500000000000004</v>
      </c>
      <c r="I12" s="268"/>
      <c r="J12" s="64"/>
      <c r="K12" s="64"/>
      <c r="L12" s="406"/>
      <c r="M12" s="65"/>
      <c r="N12" s="65"/>
      <c r="O12" s="65"/>
    </row>
    <row r="13" spans="1:15" ht="21.95" customHeight="1">
      <c r="A13" s="408" t="s">
        <v>330</v>
      </c>
      <c r="B13" s="55">
        <f>C13-0.9</f>
        <v>41.7</v>
      </c>
      <c r="C13" s="55">
        <f>D13-0.9</f>
        <v>42.6</v>
      </c>
      <c r="D13" s="56">
        <v>43.5</v>
      </c>
      <c r="E13" s="58">
        <f t="shared" ref="E13:H13" si="5">D13+1.1</f>
        <v>44.6</v>
      </c>
      <c r="F13" s="58">
        <f t="shared" si="5"/>
        <v>45.7</v>
      </c>
      <c r="G13" s="55">
        <f t="shared" si="5"/>
        <v>46.800000000000004</v>
      </c>
      <c r="H13" s="55">
        <f t="shared" si="5"/>
        <v>47.900000000000006</v>
      </c>
      <c r="I13" s="268"/>
      <c r="J13" s="64"/>
      <c r="K13" s="64"/>
      <c r="L13" s="65"/>
      <c r="M13" s="65"/>
      <c r="N13" s="65"/>
      <c r="O13" s="65"/>
    </row>
    <row r="14" spans="1:15" ht="21.95" customHeight="1">
      <c r="A14" s="408" t="s">
        <v>329</v>
      </c>
      <c r="B14" s="55">
        <v>70.5</v>
      </c>
      <c r="C14" s="55">
        <v>72.5</v>
      </c>
      <c r="D14" s="56">
        <v>74</v>
      </c>
      <c r="E14" s="58">
        <v>75.7</v>
      </c>
      <c r="F14" s="58">
        <v>77.5</v>
      </c>
      <c r="G14" s="55">
        <v>79.2</v>
      </c>
      <c r="H14" s="55">
        <v>80.900000000000006</v>
      </c>
      <c r="I14" s="179"/>
      <c r="J14" s="64"/>
      <c r="K14" s="64"/>
      <c r="L14" s="406" t="s">
        <v>328</v>
      </c>
      <c r="M14" s="65"/>
      <c r="N14" s="65"/>
      <c r="O14" s="65"/>
    </row>
    <row r="15" spans="1:15" ht="21.95" customHeight="1">
      <c r="A15" s="399"/>
      <c r="B15" s="400"/>
      <c r="C15" s="400"/>
      <c r="D15" s="401"/>
      <c r="E15" s="399"/>
      <c r="F15" s="399"/>
      <c r="G15" s="400"/>
      <c r="H15" s="400"/>
      <c r="I15" s="402"/>
      <c r="J15" s="403"/>
      <c r="K15" s="403"/>
      <c r="L15" s="405" t="s">
        <v>323</v>
      </c>
      <c r="M15" s="404"/>
      <c r="N15" s="404"/>
      <c r="O15" s="404"/>
    </row>
    <row r="16" spans="1:15" ht="14.25">
      <c r="A16" s="46" t="s">
        <v>172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</row>
    <row r="17" spans="1:14" ht="14.25">
      <c r="A17" s="60"/>
      <c r="B17" s="60"/>
      <c r="C17" s="60"/>
      <c r="D17" s="60"/>
      <c r="E17" s="60"/>
      <c r="F17" s="60"/>
      <c r="G17" s="60"/>
      <c r="H17" s="60"/>
      <c r="I17" s="60"/>
      <c r="J17" s="67" t="s">
        <v>173</v>
      </c>
      <c r="K17" s="68"/>
      <c r="L17" s="67" t="s">
        <v>174</v>
      </c>
      <c r="M17" s="67"/>
      <c r="N17" s="67" t="s">
        <v>175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13"/>
  </mergeCells>
  <phoneticPr fontId="47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4" zoomScale="125" zoomScaleNormal="125" workbookViewId="0">
      <selection activeCell="B4" sqref="B4:C4"/>
    </sheetView>
  </sheetViews>
  <sheetFormatPr defaultColWidth="10" defaultRowHeight="16.5" customHeight="1"/>
  <cols>
    <col min="1" max="1" width="10.875" style="69" customWidth="1"/>
    <col min="2" max="16384" width="10" style="69"/>
  </cols>
  <sheetData>
    <row r="1" spans="1:11" ht="22.5" customHeight="1">
      <c r="A1" s="314" t="s">
        <v>176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7.25" customHeight="1">
      <c r="A2" s="98" t="s">
        <v>53</v>
      </c>
      <c r="B2" s="256"/>
      <c r="C2" s="256"/>
      <c r="D2" s="257" t="s">
        <v>55</v>
      </c>
      <c r="E2" s="257"/>
      <c r="F2" s="256"/>
      <c r="G2" s="256"/>
      <c r="H2" s="99" t="s">
        <v>57</v>
      </c>
      <c r="I2" s="258" t="s">
        <v>58</v>
      </c>
      <c r="J2" s="258"/>
      <c r="K2" s="259"/>
    </row>
    <row r="3" spans="1:11" ht="16.5" customHeight="1">
      <c r="A3" s="249" t="s">
        <v>59</v>
      </c>
      <c r="B3" s="250"/>
      <c r="C3" s="251"/>
      <c r="D3" s="252" t="s">
        <v>60</v>
      </c>
      <c r="E3" s="253"/>
      <c r="F3" s="253"/>
      <c r="G3" s="254"/>
      <c r="H3" s="252" t="s">
        <v>61</v>
      </c>
      <c r="I3" s="253"/>
      <c r="J3" s="253"/>
      <c r="K3" s="254"/>
    </row>
    <row r="4" spans="1:11" ht="16.5" customHeight="1">
      <c r="A4" s="102" t="s">
        <v>62</v>
      </c>
      <c r="B4" s="247" t="s">
        <v>63</v>
      </c>
      <c r="C4" s="248"/>
      <c r="D4" s="241" t="s">
        <v>64</v>
      </c>
      <c r="E4" s="242"/>
      <c r="F4" s="239">
        <v>45097</v>
      </c>
      <c r="G4" s="240"/>
      <c r="H4" s="241" t="s">
        <v>177</v>
      </c>
      <c r="I4" s="242"/>
      <c r="J4" s="74" t="s">
        <v>66</v>
      </c>
      <c r="K4" s="75" t="s">
        <v>67</v>
      </c>
    </row>
    <row r="5" spans="1:11" ht="16.5" customHeight="1">
      <c r="A5" s="103" t="s">
        <v>68</v>
      </c>
      <c r="B5" s="247" t="s">
        <v>69</v>
      </c>
      <c r="C5" s="248"/>
      <c r="D5" s="241" t="s">
        <v>70</v>
      </c>
      <c r="E5" s="242"/>
      <c r="F5" s="239">
        <v>45064</v>
      </c>
      <c r="G5" s="240"/>
      <c r="H5" s="241" t="s">
        <v>178</v>
      </c>
      <c r="I5" s="242"/>
      <c r="J5" s="74" t="s">
        <v>66</v>
      </c>
      <c r="K5" s="75" t="s">
        <v>67</v>
      </c>
    </row>
    <row r="6" spans="1:11" ht="16.5" customHeight="1">
      <c r="A6" s="102" t="s">
        <v>72</v>
      </c>
      <c r="B6" s="104">
        <v>1</v>
      </c>
      <c r="C6" s="105">
        <v>7</v>
      </c>
      <c r="D6" s="103" t="s">
        <v>73</v>
      </c>
      <c r="E6" s="106"/>
      <c r="F6" s="239">
        <v>45087</v>
      </c>
      <c r="G6" s="240"/>
      <c r="H6" s="311" t="s">
        <v>179</v>
      </c>
      <c r="I6" s="312"/>
      <c r="J6" s="312"/>
      <c r="K6" s="313"/>
    </row>
    <row r="7" spans="1:11" ht="16.5" customHeight="1">
      <c r="A7" s="102" t="s">
        <v>75</v>
      </c>
      <c r="B7" s="238">
        <v>1000</v>
      </c>
      <c r="C7" s="202"/>
      <c r="D7" s="103" t="s">
        <v>76</v>
      </c>
      <c r="E7" s="108"/>
      <c r="F7" s="239">
        <v>45092</v>
      </c>
      <c r="G7" s="240"/>
      <c r="H7" s="310"/>
      <c r="I7" s="247"/>
      <c r="J7" s="247"/>
      <c r="K7" s="248"/>
    </row>
    <row r="8" spans="1:11" ht="16.5" customHeight="1">
      <c r="A8" s="110" t="s">
        <v>78</v>
      </c>
      <c r="B8" s="243"/>
      <c r="C8" s="244"/>
      <c r="D8" s="209" t="s">
        <v>79</v>
      </c>
      <c r="E8" s="210"/>
      <c r="F8" s="245">
        <v>45097</v>
      </c>
      <c r="G8" s="246"/>
      <c r="H8" s="209"/>
      <c r="I8" s="210"/>
      <c r="J8" s="210"/>
      <c r="K8" s="211"/>
    </row>
    <row r="9" spans="1:11" ht="16.5" customHeight="1">
      <c r="A9" s="279" t="s">
        <v>180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>
      <c r="A10" s="111" t="s">
        <v>83</v>
      </c>
      <c r="B10" s="112" t="s">
        <v>84</v>
      </c>
      <c r="C10" s="113" t="s">
        <v>85</v>
      </c>
      <c r="D10" s="114"/>
      <c r="E10" s="115" t="s">
        <v>88</v>
      </c>
      <c r="F10" s="112" t="s">
        <v>84</v>
      </c>
      <c r="G10" s="113" t="s">
        <v>85</v>
      </c>
      <c r="H10" s="112"/>
      <c r="I10" s="115" t="s">
        <v>86</v>
      </c>
      <c r="J10" s="112" t="s">
        <v>84</v>
      </c>
      <c r="K10" s="123" t="s">
        <v>85</v>
      </c>
    </row>
    <row r="11" spans="1:11" ht="16.5" customHeight="1">
      <c r="A11" s="103" t="s">
        <v>89</v>
      </c>
      <c r="B11" s="116" t="s">
        <v>84</v>
      </c>
      <c r="C11" s="74" t="s">
        <v>85</v>
      </c>
      <c r="D11" s="108"/>
      <c r="E11" s="106" t="s">
        <v>91</v>
      </c>
      <c r="F11" s="116" t="s">
        <v>84</v>
      </c>
      <c r="G11" s="74" t="s">
        <v>85</v>
      </c>
      <c r="H11" s="116"/>
      <c r="I11" s="106" t="s">
        <v>96</v>
      </c>
      <c r="J11" s="116" t="s">
        <v>84</v>
      </c>
      <c r="K11" s="75" t="s">
        <v>85</v>
      </c>
    </row>
    <row r="12" spans="1:11" ht="16.5" customHeight="1">
      <c r="A12" s="209" t="s">
        <v>125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1"/>
    </row>
    <row r="13" spans="1:11" ht="16.5" customHeight="1">
      <c r="A13" s="300" t="s">
        <v>181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>
      <c r="A14" s="301" t="s">
        <v>182</v>
      </c>
      <c r="B14" s="302"/>
      <c r="C14" s="302"/>
      <c r="D14" s="302"/>
      <c r="E14" s="302"/>
      <c r="F14" s="302"/>
      <c r="G14" s="302"/>
      <c r="H14" s="302"/>
      <c r="I14" s="298"/>
      <c r="J14" s="298"/>
      <c r="K14" s="299"/>
    </row>
    <row r="15" spans="1:11" ht="16.5" customHeight="1">
      <c r="A15" s="303"/>
      <c r="B15" s="304"/>
      <c r="C15" s="304"/>
      <c r="D15" s="305"/>
      <c r="E15" s="306"/>
      <c r="F15" s="304"/>
      <c r="G15" s="304"/>
      <c r="H15" s="305"/>
      <c r="I15" s="307"/>
      <c r="J15" s="308"/>
      <c r="K15" s="309"/>
    </row>
    <row r="16" spans="1:11" ht="16.5" customHeight="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>
      <c r="A17" s="300" t="s">
        <v>183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>
      <c r="A18" s="301" t="s">
        <v>184</v>
      </c>
      <c r="B18" s="302"/>
      <c r="C18" s="302"/>
      <c r="D18" s="302"/>
      <c r="E18" s="302"/>
      <c r="F18" s="302"/>
      <c r="G18" s="302"/>
      <c r="H18" s="302"/>
      <c r="I18" s="298"/>
      <c r="J18" s="298"/>
      <c r="K18" s="299"/>
    </row>
    <row r="19" spans="1:11" ht="16.5" customHeight="1">
      <c r="A19" s="303"/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spans="1:11" ht="16.5" customHeight="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>
      <c r="A21" s="296" t="s">
        <v>122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>
      <c r="A22" s="297" t="s">
        <v>123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>
      <c r="A23" s="218" t="s">
        <v>124</v>
      </c>
      <c r="B23" s="219"/>
      <c r="C23" s="74" t="s">
        <v>66</v>
      </c>
      <c r="D23" s="74" t="s">
        <v>67</v>
      </c>
      <c r="E23" s="291"/>
      <c r="F23" s="291"/>
      <c r="G23" s="291"/>
      <c r="H23" s="291"/>
      <c r="I23" s="291"/>
      <c r="J23" s="291"/>
      <c r="K23" s="292"/>
    </row>
    <row r="24" spans="1:11" ht="16.5" customHeight="1">
      <c r="A24" s="241" t="s">
        <v>185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8"/>
    </row>
    <row r="25" spans="1:11" ht="16.5" customHeight="1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285"/>
    </row>
    <row r="26" spans="1:11" ht="16.5" customHeight="1">
      <c r="A26" s="279" t="s">
        <v>130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>
      <c r="A27" s="100" t="s">
        <v>131</v>
      </c>
      <c r="B27" s="113" t="s">
        <v>94</v>
      </c>
      <c r="C27" s="113" t="s">
        <v>95</v>
      </c>
      <c r="D27" s="113" t="s">
        <v>87</v>
      </c>
      <c r="E27" s="101" t="s">
        <v>132</v>
      </c>
      <c r="F27" s="113" t="s">
        <v>94</v>
      </c>
      <c r="G27" s="113" t="s">
        <v>95</v>
      </c>
      <c r="H27" s="113" t="s">
        <v>87</v>
      </c>
      <c r="I27" s="101" t="s">
        <v>133</v>
      </c>
      <c r="J27" s="113" t="s">
        <v>94</v>
      </c>
      <c r="K27" s="123" t="s">
        <v>95</v>
      </c>
    </row>
    <row r="28" spans="1:11" ht="16.5" customHeight="1">
      <c r="A28" s="107" t="s">
        <v>86</v>
      </c>
      <c r="B28" s="74" t="s">
        <v>94</v>
      </c>
      <c r="C28" s="74" t="s">
        <v>95</v>
      </c>
      <c r="D28" s="74" t="s">
        <v>87</v>
      </c>
      <c r="E28" s="118" t="s">
        <v>93</v>
      </c>
      <c r="F28" s="74" t="s">
        <v>94</v>
      </c>
      <c r="G28" s="74" t="s">
        <v>95</v>
      </c>
      <c r="H28" s="74" t="s">
        <v>87</v>
      </c>
      <c r="I28" s="118" t="s">
        <v>104</v>
      </c>
      <c r="J28" s="74" t="s">
        <v>94</v>
      </c>
      <c r="K28" s="75" t="s">
        <v>95</v>
      </c>
    </row>
    <row r="29" spans="1:11" ht="16.5" customHeight="1">
      <c r="A29" s="241" t="s">
        <v>97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87"/>
    </row>
    <row r="30" spans="1:11" ht="16.5" customHeight="1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11" ht="16.5" customHeight="1">
      <c r="A31" s="279" t="s">
        <v>186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>
      <c r="A32" s="288" t="s">
        <v>187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7.25" customHeight="1">
      <c r="A34" s="200"/>
      <c r="B34" s="201"/>
      <c r="C34" s="201"/>
      <c r="D34" s="201"/>
      <c r="E34" s="201"/>
      <c r="F34" s="201"/>
      <c r="G34" s="201"/>
      <c r="H34" s="201"/>
      <c r="I34" s="201"/>
      <c r="J34" s="201"/>
      <c r="K34" s="202"/>
    </row>
    <row r="35" spans="1:11" ht="17.25" customHeight="1">
      <c r="A35" s="200"/>
      <c r="B35" s="201"/>
      <c r="C35" s="201"/>
      <c r="D35" s="201"/>
      <c r="E35" s="201"/>
      <c r="F35" s="201"/>
      <c r="G35" s="201"/>
      <c r="H35" s="201"/>
      <c r="I35" s="201"/>
      <c r="J35" s="201"/>
      <c r="K35" s="202"/>
    </row>
    <row r="36" spans="1:11" ht="17.25" customHeight="1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7.25" customHeight="1">
      <c r="A37" s="200"/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7.25" customHeight="1">
      <c r="A38" s="200"/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7.25" customHeight="1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7.25" customHeight="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7.25" customHeight="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7.25" customHeight="1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7.25" customHeight="1">
      <c r="A43" s="203" t="s">
        <v>129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6.5" customHeight="1">
      <c r="A44" s="279" t="s">
        <v>188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>
      <c r="A45" s="280" t="s">
        <v>125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2"/>
    </row>
    <row r="46" spans="1:11" ht="18" customHeight="1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2"/>
    </row>
    <row r="47" spans="1:11" ht="18" customHeight="1">
      <c r="A47" s="283"/>
      <c r="B47" s="284"/>
      <c r="C47" s="284"/>
      <c r="D47" s="284"/>
      <c r="E47" s="284"/>
      <c r="F47" s="284"/>
      <c r="G47" s="284"/>
      <c r="H47" s="284"/>
      <c r="I47" s="284"/>
      <c r="J47" s="284"/>
      <c r="K47" s="285"/>
    </row>
    <row r="48" spans="1:11" ht="21" customHeight="1">
      <c r="A48" s="119" t="s">
        <v>135</v>
      </c>
      <c r="B48" s="275" t="s">
        <v>136</v>
      </c>
      <c r="C48" s="275"/>
      <c r="D48" s="120" t="s">
        <v>137</v>
      </c>
      <c r="E48" s="121"/>
      <c r="F48" s="120" t="s">
        <v>139</v>
      </c>
      <c r="G48" s="122"/>
      <c r="H48" s="276" t="s">
        <v>140</v>
      </c>
      <c r="I48" s="276"/>
      <c r="J48" s="275"/>
      <c r="K48" s="286"/>
    </row>
    <row r="49" spans="1:11" ht="16.5" customHeight="1">
      <c r="A49" s="206" t="s">
        <v>189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8"/>
    </row>
    <row r="50" spans="1:11" ht="16.5" customHeight="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71"/>
    </row>
    <row r="51" spans="1:11" ht="16.5" customHeight="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74"/>
    </row>
    <row r="52" spans="1:11" ht="21" customHeight="1">
      <c r="A52" s="119" t="s">
        <v>135</v>
      </c>
      <c r="B52" s="275" t="s">
        <v>136</v>
      </c>
      <c r="C52" s="275"/>
      <c r="D52" s="120" t="s">
        <v>137</v>
      </c>
      <c r="E52" s="120"/>
      <c r="F52" s="120" t="s">
        <v>139</v>
      </c>
      <c r="G52" s="120" t="s">
        <v>190</v>
      </c>
      <c r="H52" s="276" t="s">
        <v>140</v>
      </c>
      <c r="I52" s="276"/>
      <c r="J52" s="277"/>
      <c r="K52" s="27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7"/>
  <sheetViews>
    <sheetView workbookViewId="0">
      <selection activeCell="H12" sqref="H12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2" style="46" customWidth="1"/>
    <col min="9" max="9" width="10.625" style="46" customWidth="1"/>
    <col min="10" max="10" width="16.625" style="46" customWidth="1"/>
    <col min="11" max="14" width="10.625" style="46" customWidth="1"/>
    <col min="15" max="16384" width="9" style="46"/>
  </cols>
  <sheetData>
    <row r="1" spans="1:15" ht="30" customHeight="1">
      <c r="A1" s="260" t="s">
        <v>144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15" ht="29.1" customHeight="1">
      <c r="A2" s="47" t="s">
        <v>62</v>
      </c>
      <c r="B2" s="262" t="s">
        <v>63</v>
      </c>
      <c r="C2" s="262"/>
      <c r="D2" s="48" t="s">
        <v>68</v>
      </c>
      <c r="E2" s="262" t="s">
        <v>69</v>
      </c>
      <c r="F2" s="262"/>
      <c r="G2" s="262"/>
      <c r="H2" s="262"/>
      <c r="I2" s="267"/>
      <c r="J2" s="61" t="s">
        <v>57</v>
      </c>
      <c r="K2" s="262" t="s">
        <v>58</v>
      </c>
      <c r="L2" s="262"/>
      <c r="M2" s="262"/>
      <c r="N2" s="262"/>
      <c r="O2" s="263"/>
    </row>
    <row r="3" spans="1:15" ht="29.1" customHeight="1">
      <c r="A3" s="266" t="s">
        <v>145</v>
      </c>
      <c r="B3" s="264" t="s">
        <v>146</v>
      </c>
      <c r="C3" s="264"/>
      <c r="D3" s="264"/>
      <c r="E3" s="264"/>
      <c r="F3" s="264"/>
      <c r="G3" s="264"/>
      <c r="H3" s="264"/>
      <c r="I3" s="268"/>
      <c r="J3" s="264" t="s">
        <v>147</v>
      </c>
      <c r="K3" s="264"/>
      <c r="L3" s="264"/>
      <c r="M3" s="264"/>
      <c r="N3" s="264"/>
      <c r="O3" s="265"/>
    </row>
    <row r="4" spans="1:15" ht="29.1" customHeight="1">
      <c r="A4" s="266"/>
      <c r="B4" s="49" t="s">
        <v>111</v>
      </c>
      <c r="C4" s="49" t="s">
        <v>112</v>
      </c>
      <c r="D4" s="50" t="s">
        <v>113</v>
      </c>
      <c r="E4" s="49" t="s">
        <v>114</v>
      </c>
      <c r="F4" s="49" t="s">
        <v>115</v>
      </c>
      <c r="G4" s="49" t="s">
        <v>116</v>
      </c>
      <c r="H4" s="49" t="s">
        <v>148</v>
      </c>
      <c r="I4" s="268"/>
      <c r="J4" s="62" t="s">
        <v>149</v>
      </c>
      <c r="K4" s="62"/>
      <c r="L4" s="62"/>
      <c r="M4" s="62"/>
      <c r="N4" s="62"/>
      <c r="O4" s="62"/>
    </row>
    <row r="5" spans="1:15" ht="21.95" customHeight="1">
      <c r="A5" s="51" t="s">
        <v>150</v>
      </c>
      <c r="B5" s="52" t="s">
        <v>151</v>
      </c>
      <c r="C5" s="52" t="s">
        <v>152</v>
      </c>
      <c r="D5" s="53" t="s">
        <v>153</v>
      </c>
      <c r="E5" s="52" t="s">
        <v>154</v>
      </c>
      <c r="F5" s="52" t="s">
        <v>155</v>
      </c>
      <c r="G5" s="52" t="s">
        <v>156</v>
      </c>
      <c r="H5" s="52" t="s">
        <v>157</v>
      </c>
      <c r="I5" s="268"/>
      <c r="J5" s="63"/>
      <c r="K5" s="63"/>
      <c r="L5" s="63"/>
      <c r="M5" s="63"/>
      <c r="N5" s="63"/>
      <c r="O5" s="63"/>
    </row>
    <row r="6" spans="1:15" ht="21.95" customHeight="1">
      <c r="A6" s="54" t="s">
        <v>158</v>
      </c>
      <c r="B6" s="55">
        <f>C6-2.1</f>
        <v>98.800000000000011</v>
      </c>
      <c r="C6" s="55">
        <f>D6-2.1</f>
        <v>100.9</v>
      </c>
      <c r="D6" s="56">
        <v>103</v>
      </c>
      <c r="E6" s="57">
        <f t="shared" ref="E6:H6" si="0">D6+2.1</f>
        <v>105.1</v>
      </c>
      <c r="F6" s="57">
        <f t="shared" si="0"/>
        <v>107.19999999999999</v>
      </c>
      <c r="G6" s="57">
        <f t="shared" si="0"/>
        <v>109.29999999999998</v>
      </c>
      <c r="H6" s="57">
        <f t="shared" si="0"/>
        <v>111.39999999999998</v>
      </c>
      <c r="I6" s="268"/>
      <c r="J6" s="64" t="s">
        <v>159</v>
      </c>
      <c r="K6" s="64"/>
      <c r="L6" s="65"/>
      <c r="M6" s="65"/>
      <c r="N6" s="65"/>
      <c r="O6" s="65"/>
    </row>
    <row r="7" spans="1:15" ht="21.95" customHeight="1">
      <c r="A7" s="58" t="s">
        <v>160</v>
      </c>
      <c r="B7" s="55">
        <f>C7-1.5</f>
        <v>71.5</v>
      </c>
      <c r="C7" s="55">
        <f>D7-1.5</f>
        <v>73</v>
      </c>
      <c r="D7" s="56">
        <v>74.5</v>
      </c>
      <c r="E7" s="58">
        <f t="shared" ref="E7:H7" si="1">D7+1.5</f>
        <v>76</v>
      </c>
      <c r="F7" s="58">
        <f t="shared" si="1"/>
        <v>77.5</v>
      </c>
      <c r="G7" s="58">
        <f t="shared" si="1"/>
        <v>79</v>
      </c>
      <c r="H7" s="58">
        <f t="shared" si="1"/>
        <v>80.5</v>
      </c>
      <c r="I7" s="268"/>
      <c r="J7" s="64"/>
      <c r="K7" s="64"/>
      <c r="L7" s="66"/>
      <c r="M7" s="66"/>
      <c r="N7" s="66"/>
      <c r="O7" s="66"/>
    </row>
    <row r="8" spans="1:15" ht="21.95" customHeight="1">
      <c r="A8" s="59" t="s">
        <v>161</v>
      </c>
      <c r="B8" s="58">
        <f>C8-4</f>
        <v>78</v>
      </c>
      <c r="C8" s="58">
        <f>D8-4</f>
        <v>82</v>
      </c>
      <c r="D8" s="56">
        <v>86</v>
      </c>
      <c r="E8" s="58">
        <f t="shared" ref="E8:E10" si="2">D8+4</f>
        <v>90</v>
      </c>
      <c r="F8" s="58">
        <f>E8+5</f>
        <v>95</v>
      </c>
      <c r="G8" s="55">
        <f>F8+6</f>
        <v>101</v>
      </c>
      <c r="H8" s="55">
        <f>G8+6</f>
        <v>107</v>
      </c>
      <c r="I8" s="268"/>
      <c r="J8" s="64" t="s">
        <v>162</v>
      </c>
      <c r="K8" s="64"/>
      <c r="L8" s="65"/>
      <c r="M8" s="65"/>
      <c r="N8" s="65"/>
      <c r="O8" s="65"/>
    </row>
    <row r="9" spans="1:15" ht="21.95" customHeight="1">
      <c r="A9" s="59" t="s">
        <v>163</v>
      </c>
      <c r="B9" s="58">
        <f>C9-4</f>
        <v>84</v>
      </c>
      <c r="C9" s="58">
        <f>D9-4</f>
        <v>88</v>
      </c>
      <c r="D9" s="56">
        <v>92</v>
      </c>
      <c r="E9" s="58">
        <f t="shared" si="2"/>
        <v>96</v>
      </c>
      <c r="F9" s="58">
        <f t="shared" ref="F9:H9" si="3">E9+5</f>
        <v>101</v>
      </c>
      <c r="G9" s="57">
        <f t="shared" si="3"/>
        <v>106</v>
      </c>
      <c r="H9" s="57">
        <f t="shared" si="3"/>
        <v>111</v>
      </c>
      <c r="I9" s="268"/>
      <c r="J9" s="64"/>
      <c r="K9" s="64"/>
      <c r="L9" s="65"/>
      <c r="M9" s="65"/>
      <c r="N9" s="65"/>
      <c r="O9" s="65"/>
    </row>
    <row r="10" spans="1:15" ht="21.95" customHeight="1">
      <c r="A10" s="58" t="s">
        <v>164</v>
      </c>
      <c r="B10" s="57">
        <f>C10-3.6</f>
        <v>98.800000000000011</v>
      </c>
      <c r="C10" s="57">
        <f>D10-3.6</f>
        <v>102.4</v>
      </c>
      <c r="D10" s="56">
        <v>106</v>
      </c>
      <c r="E10" s="58">
        <f t="shared" si="2"/>
        <v>110</v>
      </c>
      <c r="F10" s="58">
        <f t="shared" ref="F10:H10" si="4">E10+4</f>
        <v>114</v>
      </c>
      <c r="G10" s="57">
        <f t="shared" si="4"/>
        <v>118</v>
      </c>
      <c r="H10" s="57">
        <f t="shared" si="4"/>
        <v>122</v>
      </c>
      <c r="I10" s="268"/>
      <c r="J10" s="64" t="s">
        <v>165</v>
      </c>
      <c r="K10" s="64"/>
      <c r="L10" s="65"/>
      <c r="M10" s="65"/>
      <c r="N10" s="65"/>
      <c r="O10" s="65"/>
    </row>
    <row r="11" spans="1:15" ht="21.95" customHeight="1">
      <c r="A11" s="58" t="s">
        <v>166</v>
      </c>
      <c r="B11" s="58">
        <f>C11-1.15</f>
        <v>30.200000000000003</v>
      </c>
      <c r="C11" s="58">
        <f>D11-1.15</f>
        <v>31.35</v>
      </c>
      <c r="D11" s="56">
        <v>32.5</v>
      </c>
      <c r="E11" s="58">
        <f t="shared" ref="E11:H11" si="5">D11+1.3</f>
        <v>33.799999999999997</v>
      </c>
      <c r="F11" s="58">
        <f t="shared" si="5"/>
        <v>35.099999999999994</v>
      </c>
      <c r="G11" s="57">
        <f t="shared" si="5"/>
        <v>36.399999999999991</v>
      </c>
      <c r="H11" s="57">
        <f t="shared" si="5"/>
        <v>37.699999999999989</v>
      </c>
      <c r="I11" s="268"/>
      <c r="J11" s="64" t="s">
        <v>167</v>
      </c>
      <c r="K11" s="64"/>
      <c r="L11" s="65"/>
      <c r="M11" s="65"/>
      <c r="N11" s="65"/>
      <c r="O11" s="65"/>
    </row>
    <row r="12" spans="1:15" ht="21.95" customHeight="1">
      <c r="A12" s="58" t="s">
        <v>168</v>
      </c>
      <c r="B12" s="58">
        <f>C12-0.7</f>
        <v>21.1</v>
      </c>
      <c r="C12" s="58">
        <f>D12-0.7</f>
        <v>21.8</v>
      </c>
      <c r="D12" s="56">
        <v>22.5</v>
      </c>
      <c r="E12" s="58">
        <f>D12+0.7</f>
        <v>23.2</v>
      </c>
      <c r="F12" s="58">
        <f>E12+0.7</f>
        <v>23.9</v>
      </c>
      <c r="G12" s="55">
        <f>F12+0.9</f>
        <v>24.799999999999997</v>
      </c>
      <c r="H12" s="55">
        <f>G12+0.9</f>
        <v>25.699999999999996</v>
      </c>
      <c r="I12" s="268"/>
      <c r="J12" s="64" t="s">
        <v>167</v>
      </c>
      <c r="K12" s="64"/>
      <c r="L12" s="65"/>
      <c r="M12" s="65"/>
      <c r="N12" s="65"/>
      <c r="O12" s="65"/>
    </row>
    <row r="13" spans="1:15" ht="21.95" customHeight="1">
      <c r="A13" s="58" t="s">
        <v>169</v>
      </c>
      <c r="B13" s="58">
        <f>C13-0.5</f>
        <v>19.5</v>
      </c>
      <c r="C13" s="58">
        <f>D13-0.5</f>
        <v>20</v>
      </c>
      <c r="D13" s="56">
        <v>20.5</v>
      </c>
      <c r="E13" s="58">
        <f>D13+0.5</f>
        <v>21</v>
      </c>
      <c r="F13" s="58">
        <f>E13+0.5</f>
        <v>21.5</v>
      </c>
      <c r="G13" s="55">
        <f>F13+0.7</f>
        <v>22.2</v>
      </c>
      <c r="H13" s="55">
        <f>G13+0.7</f>
        <v>22.9</v>
      </c>
      <c r="I13" s="268"/>
      <c r="J13" s="64"/>
      <c r="K13" s="64"/>
      <c r="L13" s="65"/>
      <c r="M13" s="65"/>
      <c r="N13" s="65"/>
      <c r="O13" s="65"/>
    </row>
    <row r="14" spans="1:15" ht="21.95" customHeight="1">
      <c r="A14" s="58" t="s">
        <v>170</v>
      </c>
      <c r="B14" s="55">
        <f>C14-0.7</f>
        <v>27.7</v>
      </c>
      <c r="C14" s="55">
        <f>D14-0.6</f>
        <v>28.4</v>
      </c>
      <c r="D14" s="56">
        <v>29</v>
      </c>
      <c r="E14" s="58">
        <f t="shared" ref="E14:H14" si="6">D14+0.6</f>
        <v>29.6</v>
      </c>
      <c r="F14" s="58">
        <f>E14+0.7</f>
        <v>30.3</v>
      </c>
      <c r="G14" s="55">
        <f t="shared" si="6"/>
        <v>30.900000000000002</v>
      </c>
      <c r="H14" s="55">
        <f t="shared" si="6"/>
        <v>31.500000000000004</v>
      </c>
      <c r="I14" s="268"/>
      <c r="J14" s="64"/>
      <c r="K14" s="64"/>
      <c r="L14" s="65"/>
      <c r="M14" s="65"/>
      <c r="N14" s="65"/>
      <c r="O14" s="65"/>
    </row>
    <row r="15" spans="1:15" ht="21.95" customHeight="1">
      <c r="A15" s="58" t="s">
        <v>171</v>
      </c>
      <c r="B15" s="55">
        <f>C15-0.9</f>
        <v>41.7</v>
      </c>
      <c r="C15" s="55">
        <f>D15-0.9</f>
        <v>42.6</v>
      </c>
      <c r="D15" s="56">
        <v>43.5</v>
      </c>
      <c r="E15" s="58">
        <f t="shared" ref="E15:H15" si="7">D15+1.1</f>
        <v>44.6</v>
      </c>
      <c r="F15" s="58">
        <f t="shared" si="7"/>
        <v>45.7</v>
      </c>
      <c r="G15" s="55">
        <f t="shared" si="7"/>
        <v>46.800000000000004</v>
      </c>
      <c r="H15" s="55">
        <f t="shared" si="7"/>
        <v>47.900000000000006</v>
      </c>
      <c r="I15" s="268"/>
      <c r="J15" s="64"/>
      <c r="K15" s="64"/>
      <c r="L15" s="65"/>
      <c r="M15" s="65"/>
      <c r="N15" s="65"/>
      <c r="O15" s="65"/>
    </row>
    <row r="16" spans="1:15" ht="14.25">
      <c r="A16" s="46" t="s">
        <v>172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</row>
    <row r="17" spans="1:14" ht="14.25">
      <c r="A17" s="60"/>
      <c r="B17" s="60"/>
      <c r="C17" s="60"/>
      <c r="D17" s="60"/>
      <c r="E17" s="60"/>
      <c r="F17" s="60"/>
      <c r="G17" s="60"/>
      <c r="H17" s="60"/>
      <c r="I17" s="60"/>
      <c r="J17" s="67" t="s">
        <v>191</v>
      </c>
      <c r="K17" s="68"/>
      <c r="L17" s="67" t="s">
        <v>174</v>
      </c>
      <c r="M17" s="67"/>
      <c r="N17" s="67" t="s">
        <v>175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15"/>
  </mergeCells>
  <phoneticPr fontId="47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G2" sqref="G2:H2"/>
    </sheetView>
  </sheetViews>
  <sheetFormatPr defaultColWidth="10.125" defaultRowHeight="14.2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9.12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6384" width="10.125" style="69"/>
  </cols>
  <sheetData>
    <row r="1" spans="1:11" ht="25.5">
      <c r="A1" s="350" t="s">
        <v>192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>
      <c r="A2" s="70" t="s">
        <v>53</v>
      </c>
      <c r="B2" s="351"/>
      <c r="C2" s="351"/>
      <c r="D2" s="71" t="s">
        <v>62</v>
      </c>
      <c r="E2" s="72" t="s">
        <v>63</v>
      </c>
      <c r="F2" s="73" t="s">
        <v>193</v>
      </c>
      <c r="G2" s="247" t="s">
        <v>69</v>
      </c>
      <c r="H2" s="248"/>
      <c r="I2" s="92" t="s">
        <v>57</v>
      </c>
      <c r="J2" s="352" t="s">
        <v>58</v>
      </c>
      <c r="K2" s="353"/>
    </row>
    <row r="3" spans="1:11">
      <c r="A3" s="76" t="s">
        <v>75</v>
      </c>
      <c r="B3" s="238">
        <v>1000</v>
      </c>
      <c r="C3" s="202"/>
      <c r="D3" s="77" t="s">
        <v>194</v>
      </c>
      <c r="E3" s="354">
        <v>45097</v>
      </c>
      <c r="F3" s="346"/>
      <c r="G3" s="346"/>
      <c r="H3" s="291" t="s">
        <v>195</v>
      </c>
      <c r="I3" s="291"/>
      <c r="J3" s="291"/>
      <c r="K3" s="292"/>
    </row>
    <row r="4" spans="1:11">
      <c r="A4" s="78" t="s">
        <v>72</v>
      </c>
      <c r="B4" s="79">
        <v>1</v>
      </c>
      <c r="C4" s="79">
        <v>7</v>
      </c>
      <c r="D4" s="80" t="s">
        <v>196</v>
      </c>
      <c r="E4" s="346"/>
      <c r="F4" s="346"/>
      <c r="G4" s="346"/>
      <c r="H4" s="219" t="s">
        <v>197</v>
      </c>
      <c r="I4" s="219"/>
      <c r="J4" s="90" t="s">
        <v>66</v>
      </c>
      <c r="K4" s="95" t="s">
        <v>67</v>
      </c>
    </row>
    <row r="5" spans="1:11">
      <c r="A5" s="78" t="s">
        <v>198</v>
      </c>
      <c r="B5" s="347">
        <v>1</v>
      </c>
      <c r="C5" s="347"/>
      <c r="D5" s="77" t="s">
        <v>199</v>
      </c>
      <c r="E5" s="77" t="s">
        <v>200</v>
      </c>
      <c r="F5" s="77" t="s">
        <v>201</v>
      </c>
      <c r="G5" s="77" t="s">
        <v>202</v>
      </c>
      <c r="H5" s="219" t="s">
        <v>203</v>
      </c>
      <c r="I5" s="219"/>
      <c r="J5" s="90" t="s">
        <v>66</v>
      </c>
      <c r="K5" s="95" t="s">
        <v>67</v>
      </c>
    </row>
    <row r="6" spans="1:11">
      <c r="A6" s="82" t="s">
        <v>204</v>
      </c>
      <c r="B6" s="348">
        <v>80</v>
      </c>
      <c r="C6" s="348"/>
      <c r="D6" s="83" t="s">
        <v>205</v>
      </c>
      <c r="E6" s="84"/>
      <c r="F6" s="85">
        <v>1000</v>
      </c>
      <c r="G6" s="83"/>
      <c r="H6" s="349" t="s">
        <v>206</v>
      </c>
      <c r="I6" s="349"/>
      <c r="J6" s="85" t="s">
        <v>66</v>
      </c>
      <c r="K6" s="96" t="s">
        <v>67</v>
      </c>
    </row>
    <row r="7" spans="1:1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pans="1:11">
      <c r="A8" s="89" t="s">
        <v>207</v>
      </c>
      <c r="B8" s="73" t="s">
        <v>208</v>
      </c>
      <c r="C8" s="73" t="s">
        <v>209</v>
      </c>
      <c r="D8" s="73" t="s">
        <v>210</v>
      </c>
      <c r="E8" s="73" t="s">
        <v>211</v>
      </c>
      <c r="F8" s="73" t="s">
        <v>212</v>
      </c>
      <c r="G8" s="342" t="s">
        <v>78</v>
      </c>
      <c r="H8" s="334"/>
      <c r="I8" s="334"/>
      <c r="J8" s="334"/>
      <c r="K8" s="335"/>
    </row>
    <row r="9" spans="1:11">
      <c r="A9" s="218" t="s">
        <v>213</v>
      </c>
      <c r="B9" s="219"/>
      <c r="C9" s="90" t="s">
        <v>66</v>
      </c>
      <c r="D9" s="90" t="s">
        <v>67</v>
      </c>
      <c r="E9" s="77" t="s">
        <v>214</v>
      </c>
      <c r="F9" s="91" t="s">
        <v>215</v>
      </c>
      <c r="G9" s="343"/>
      <c r="H9" s="344"/>
      <c r="I9" s="344"/>
      <c r="J9" s="344"/>
      <c r="K9" s="345"/>
    </row>
    <row r="10" spans="1:11">
      <c r="A10" s="218" t="s">
        <v>216</v>
      </c>
      <c r="B10" s="219"/>
      <c r="C10" s="90" t="s">
        <v>66</v>
      </c>
      <c r="D10" s="90" t="s">
        <v>67</v>
      </c>
      <c r="E10" s="77" t="s">
        <v>217</v>
      </c>
      <c r="F10" s="91" t="s">
        <v>218</v>
      </c>
      <c r="G10" s="343" t="s">
        <v>219</v>
      </c>
      <c r="H10" s="344"/>
      <c r="I10" s="344"/>
      <c r="J10" s="344"/>
      <c r="K10" s="345"/>
    </row>
    <row r="11" spans="1:11">
      <c r="A11" s="280" t="s">
        <v>180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2"/>
    </row>
    <row r="12" spans="1:11">
      <c r="A12" s="76" t="s">
        <v>88</v>
      </c>
      <c r="B12" s="90" t="s">
        <v>84</v>
      </c>
      <c r="C12" s="90" t="s">
        <v>85</v>
      </c>
      <c r="D12" s="91"/>
      <c r="E12" s="77" t="s">
        <v>86</v>
      </c>
      <c r="F12" s="90" t="s">
        <v>84</v>
      </c>
      <c r="G12" s="90" t="s">
        <v>85</v>
      </c>
      <c r="H12" s="90"/>
      <c r="I12" s="77" t="s">
        <v>220</v>
      </c>
      <c r="J12" s="90" t="s">
        <v>84</v>
      </c>
      <c r="K12" s="95" t="s">
        <v>85</v>
      </c>
    </row>
    <row r="13" spans="1:11">
      <c r="A13" s="76" t="s">
        <v>91</v>
      </c>
      <c r="B13" s="90" t="s">
        <v>84</v>
      </c>
      <c r="C13" s="90" t="s">
        <v>85</v>
      </c>
      <c r="D13" s="91"/>
      <c r="E13" s="77" t="s">
        <v>96</v>
      </c>
      <c r="F13" s="90" t="s">
        <v>84</v>
      </c>
      <c r="G13" s="90" t="s">
        <v>85</v>
      </c>
      <c r="H13" s="90"/>
      <c r="I13" s="77" t="s">
        <v>221</v>
      </c>
      <c r="J13" s="90" t="s">
        <v>84</v>
      </c>
      <c r="K13" s="95" t="s">
        <v>85</v>
      </c>
    </row>
    <row r="14" spans="1:11">
      <c r="A14" s="82" t="s">
        <v>222</v>
      </c>
      <c r="B14" s="85" t="s">
        <v>84</v>
      </c>
      <c r="C14" s="85" t="s">
        <v>85</v>
      </c>
      <c r="D14" s="84"/>
      <c r="E14" s="83" t="s">
        <v>223</v>
      </c>
      <c r="F14" s="85" t="s">
        <v>84</v>
      </c>
      <c r="G14" s="85" t="s">
        <v>85</v>
      </c>
      <c r="H14" s="85"/>
      <c r="I14" s="83" t="s">
        <v>224</v>
      </c>
      <c r="J14" s="85" t="s">
        <v>84</v>
      </c>
      <c r="K14" s="96" t="s">
        <v>85</v>
      </c>
    </row>
    <row r="15" spans="1:11">
      <c r="A15" s="86"/>
      <c r="B15" s="88"/>
      <c r="C15" s="88"/>
      <c r="D15" s="87"/>
      <c r="E15" s="86"/>
      <c r="F15" s="88"/>
      <c r="G15" s="88"/>
      <c r="H15" s="88"/>
      <c r="I15" s="86"/>
      <c r="J15" s="88"/>
      <c r="K15" s="88"/>
    </row>
    <row r="16" spans="1:11">
      <c r="A16" s="297" t="s">
        <v>225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18" t="s">
        <v>226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87"/>
    </row>
    <row r="18" spans="1:11">
      <c r="A18" s="218" t="s">
        <v>227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87"/>
    </row>
    <row r="19" spans="1:11">
      <c r="A19" s="339" t="s">
        <v>228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19"/>
    </row>
    <row r="21" spans="1:11">
      <c r="A21" s="303"/>
      <c r="B21" s="304"/>
      <c r="C21" s="304"/>
      <c r="D21" s="304"/>
      <c r="E21" s="304"/>
      <c r="F21" s="304"/>
      <c r="G21" s="304"/>
      <c r="H21" s="304"/>
      <c r="I21" s="304"/>
      <c r="J21" s="304"/>
      <c r="K21" s="319"/>
    </row>
    <row r="22" spans="1:11">
      <c r="A22" s="303"/>
      <c r="B22" s="304"/>
      <c r="C22" s="304"/>
      <c r="D22" s="304"/>
      <c r="E22" s="304"/>
      <c r="F22" s="304"/>
      <c r="G22" s="304"/>
      <c r="H22" s="304"/>
      <c r="I22" s="304"/>
      <c r="J22" s="304"/>
      <c r="K22" s="319"/>
    </row>
    <row r="23" spans="1:11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>
      <c r="A24" s="218" t="s">
        <v>124</v>
      </c>
      <c r="B24" s="219"/>
      <c r="C24" s="90" t="s">
        <v>66</v>
      </c>
      <c r="D24" s="90" t="s">
        <v>67</v>
      </c>
      <c r="E24" s="291"/>
      <c r="F24" s="291"/>
      <c r="G24" s="291"/>
      <c r="H24" s="291"/>
      <c r="I24" s="291"/>
      <c r="J24" s="291"/>
      <c r="K24" s="292"/>
    </row>
    <row r="25" spans="1:11">
      <c r="A25" s="93" t="s">
        <v>229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spans="1:11">
      <c r="A26" s="332"/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>
      <c r="A27" s="333" t="s">
        <v>230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>
      <c r="A28" s="327"/>
      <c r="B28" s="328"/>
      <c r="C28" s="328"/>
      <c r="D28" s="328"/>
      <c r="E28" s="328"/>
      <c r="F28" s="328"/>
      <c r="G28" s="328"/>
      <c r="H28" s="328"/>
      <c r="I28" s="328"/>
      <c r="J28" s="328"/>
      <c r="K28" s="329"/>
    </row>
    <row r="29" spans="1:11">
      <c r="A29" s="327"/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1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pans="1:11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1" ht="23.1" customHeight="1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1" ht="23.1" customHeight="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19"/>
    </row>
    <row r="35" spans="1:11" ht="23.1" customHeight="1">
      <c r="A35" s="318"/>
      <c r="B35" s="304"/>
      <c r="C35" s="304"/>
      <c r="D35" s="304"/>
      <c r="E35" s="304"/>
      <c r="F35" s="304"/>
      <c r="G35" s="304"/>
      <c r="H35" s="304"/>
      <c r="I35" s="304"/>
      <c r="J35" s="304"/>
      <c r="K35" s="319"/>
    </row>
    <row r="36" spans="1:11" ht="23.1" customHeight="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spans="1:11" ht="18.75" customHeight="1">
      <c r="A37" s="323" t="s">
        <v>231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25"/>
    </row>
    <row r="38" spans="1:11" ht="18.75" customHeight="1">
      <c r="A38" s="218" t="s">
        <v>232</v>
      </c>
      <c r="B38" s="219"/>
      <c r="C38" s="219"/>
      <c r="D38" s="291" t="s">
        <v>233</v>
      </c>
      <c r="E38" s="291"/>
      <c r="F38" s="307" t="s">
        <v>234</v>
      </c>
      <c r="G38" s="326"/>
      <c r="H38" s="219" t="s">
        <v>235</v>
      </c>
      <c r="I38" s="219"/>
      <c r="J38" s="219" t="s">
        <v>236</v>
      </c>
      <c r="K38" s="287"/>
    </row>
    <row r="39" spans="1:11" ht="18.75" customHeight="1">
      <c r="A39" s="78" t="s">
        <v>125</v>
      </c>
      <c r="B39" s="219" t="s">
        <v>237</v>
      </c>
      <c r="C39" s="219"/>
      <c r="D39" s="219"/>
      <c r="E39" s="219"/>
      <c r="F39" s="219"/>
      <c r="G39" s="219"/>
      <c r="H39" s="219"/>
      <c r="I39" s="219"/>
      <c r="J39" s="219"/>
      <c r="K39" s="287"/>
    </row>
    <row r="40" spans="1:11" ht="30.95" customHeight="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87"/>
    </row>
    <row r="41" spans="1:11" ht="18.75" customHeight="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87"/>
    </row>
    <row r="42" spans="1:11" ht="32.1" customHeight="1">
      <c r="A42" s="82" t="s">
        <v>135</v>
      </c>
      <c r="B42" s="315" t="s">
        <v>238</v>
      </c>
      <c r="C42" s="315"/>
      <c r="D42" s="83" t="s">
        <v>239</v>
      </c>
      <c r="E42" s="84"/>
      <c r="F42" s="83" t="s">
        <v>139</v>
      </c>
      <c r="G42" s="94"/>
      <c r="H42" s="316" t="s">
        <v>140</v>
      </c>
      <c r="I42" s="316"/>
      <c r="J42" s="315" t="s">
        <v>143</v>
      </c>
      <c r="K42" s="317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7"/>
  <sheetViews>
    <sheetView workbookViewId="0">
      <selection activeCell="F18" sqref="F18"/>
    </sheetView>
  </sheetViews>
  <sheetFormatPr defaultColWidth="9" defaultRowHeight="26.1" customHeight="1"/>
  <cols>
    <col min="1" max="1" width="12.875" style="46" customWidth="1"/>
    <col min="2" max="7" width="9.375" style="46" customWidth="1"/>
    <col min="8" max="8" width="8.875" style="46" customWidth="1"/>
    <col min="9" max="9" width="9.5" style="46" customWidth="1"/>
    <col min="10" max="10" width="13.5" style="46" customWidth="1"/>
    <col min="11" max="14" width="9.5" style="46" customWidth="1"/>
    <col min="15" max="16384" width="9" style="46"/>
  </cols>
  <sheetData>
    <row r="1" spans="1:15" ht="30" customHeight="1">
      <c r="A1" s="260" t="s">
        <v>144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15" ht="29.1" customHeight="1">
      <c r="A2" s="47" t="s">
        <v>62</v>
      </c>
      <c r="B2" s="262" t="s">
        <v>63</v>
      </c>
      <c r="C2" s="262"/>
      <c r="D2" s="48" t="s">
        <v>68</v>
      </c>
      <c r="E2" s="262" t="s">
        <v>69</v>
      </c>
      <c r="F2" s="262"/>
      <c r="G2" s="262"/>
      <c r="H2" s="262"/>
      <c r="I2" s="267"/>
      <c r="J2" s="61" t="s">
        <v>57</v>
      </c>
      <c r="K2" s="262" t="s">
        <v>58</v>
      </c>
      <c r="L2" s="262"/>
      <c r="M2" s="262"/>
      <c r="N2" s="262"/>
      <c r="O2" s="263"/>
    </row>
    <row r="3" spans="1:15" ht="29.1" customHeight="1">
      <c r="A3" s="266" t="s">
        <v>145</v>
      </c>
      <c r="B3" s="264" t="s">
        <v>146</v>
      </c>
      <c r="C3" s="264"/>
      <c r="D3" s="264"/>
      <c r="E3" s="264"/>
      <c r="F3" s="264"/>
      <c r="G3" s="264"/>
      <c r="H3" s="264"/>
      <c r="I3" s="268"/>
      <c r="J3" s="264" t="s">
        <v>147</v>
      </c>
      <c r="K3" s="264"/>
      <c r="L3" s="264"/>
      <c r="M3" s="264"/>
      <c r="N3" s="264"/>
      <c r="O3" s="265"/>
    </row>
    <row r="4" spans="1:15" ht="29.1" customHeight="1">
      <c r="A4" s="266"/>
      <c r="B4" s="49" t="s">
        <v>111</v>
      </c>
      <c r="C4" s="49" t="s">
        <v>112</v>
      </c>
      <c r="D4" s="50" t="s">
        <v>113</v>
      </c>
      <c r="E4" s="49" t="s">
        <v>114</v>
      </c>
      <c r="F4" s="49" t="s">
        <v>115</v>
      </c>
      <c r="G4" s="49" t="s">
        <v>116</v>
      </c>
      <c r="H4" s="49" t="s">
        <v>148</v>
      </c>
      <c r="I4" s="268"/>
      <c r="J4" s="62" t="s">
        <v>149</v>
      </c>
      <c r="K4" s="62"/>
      <c r="L4" s="62"/>
      <c r="M4" s="62"/>
      <c r="N4" s="62"/>
      <c r="O4" s="62"/>
    </row>
    <row r="5" spans="1:15" ht="21.95" customHeight="1">
      <c r="A5" s="51" t="s">
        <v>150</v>
      </c>
      <c r="B5" s="52" t="s">
        <v>151</v>
      </c>
      <c r="C5" s="52" t="s">
        <v>152</v>
      </c>
      <c r="D5" s="53" t="s">
        <v>153</v>
      </c>
      <c r="E5" s="52" t="s">
        <v>154</v>
      </c>
      <c r="F5" s="52" t="s">
        <v>155</v>
      </c>
      <c r="G5" s="52" t="s">
        <v>156</v>
      </c>
      <c r="H5" s="52" t="s">
        <v>157</v>
      </c>
      <c r="I5" s="268"/>
      <c r="J5" s="63"/>
      <c r="K5" s="63"/>
      <c r="L5" s="63"/>
      <c r="M5" s="63"/>
      <c r="N5" s="63"/>
      <c r="O5" s="63"/>
    </row>
    <row r="6" spans="1:15" ht="21.95" customHeight="1">
      <c r="A6" s="54" t="s">
        <v>158</v>
      </c>
      <c r="B6" s="55">
        <f>C6-2.1</f>
        <v>98.800000000000011</v>
      </c>
      <c r="C6" s="55">
        <f>D6-2.1</f>
        <v>100.9</v>
      </c>
      <c r="D6" s="56">
        <v>103</v>
      </c>
      <c r="E6" s="57">
        <f t="shared" ref="E6:H6" si="0">D6+2.1</f>
        <v>105.1</v>
      </c>
      <c r="F6" s="57">
        <f t="shared" si="0"/>
        <v>107.19999999999999</v>
      </c>
      <c r="G6" s="57">
        <f t="shared" si="0"/>
        <v>109.29999999999998</v>
      </c>
      <c r="H6" s="57">
        <f t="shared" si="0"/>
        <v>111.39999999999998</v>
      </c>
      <c r="I6" s="268"/>
      <c r="J6" s="64" t="s">
        <v>159</v>
      </c>
      <c r="K6" s="64"/>
      <c r="L6" s="65"/>
      <c r="M6" s="65"/>
      <c r="N6" s="65"/>
      <c r="O6" s="65"/>
    </row>
    <row r="7" spans="1:15" ht="21.95" customHeight="1">
      <c r="A7" s="58" t="s">
        <v>160</v>
      </c>
      <c r="B7" s="55">
        <f>C7-1.5</f>
        <v>71.5</v>
      </c>
      <c r="C7" s="55">
        <f>D7-1.5</f>
        <v>73</v>
      </c>
      <c r="D7" s="56">
        <v>74.5</v>
      </c>
      <c r="E7" s="58">
        <f t="shared" ref="E7:H7" si="1">D7+1.5</f>
        <v>76</v>
      </c>
      <c r="F7" s="58">
        <f t="shared" si="1"/>
        <v>77.5</v>
      </c>
      <c r="G7" s="58">
        <f t="shared" si="1"/>
        <v>79</v>
      </c>
      <c r="H7" s="58">
        <f t="shared" si="1"/>
        <v>80.5</v>
      </c>
      <c r="I7" s="268"/>
      <c r="J7" s="64"/>
      <c r="K7" s="64"/>
      <c r="L7" s="66"/>
      <c r="M7" s="66"/>
      <c r="N7" s="66"/>
      <c r="O7" s="66"/>
    </row>
    <row r="8" spans="1:15" ht="21.95" customHeight="1">
      <c r="A8" s="59" t="s">
        <v>161</v>
      </c>
      <c r="B8" s="58">
        <f>C8-4</f>
        <v>78</v>
      </c>
      <c r="C8" s="58">
        <f>D8-4</f>
        <v>82</v>
      </c>
      <c r="D8" s="56">
        <v>86</v>
      </c>
      <c r="E8" s="58">
        <f t="shared" ref="E8:E10" si="2">D8+4</f>
        <v>90</v>
      </c>
      <c r="F8" s="58">
        <f>E8+5</f>
        <v>95</v>
      </c>
      <c r="G8" s="55">
        <f>F8+6</f>
        <v>101</v>
      </c>
      <c r="H8" s="55">
        <f>G8+6</f>
        <v>107</v>
      </c>
      <c r="I8" s="268"/>
      <c r="J8" s="64" t="s">
        <v>162</v>
      </c>
      <c r="K8" s="64"/>
      <c r="L8" s="65"/>
      <c r="M8" s="65"/>
      <c r="N8" s="65"/>
      <c r="O8" s="65"/>
    </row>
    <row r="9" spans="1:15" ht="21.95" customHeight="1">
      <c r="A9" s="59" t="s">
        <v>163</v>
      </c>
      <c r="B9" s="58">
        <f>C9-4</f>
        <v>84</v>
      </c>
      <c r="C9" s="58">
        <f>D9-4</f>
        <v>88</v>
      </c>
      <c r="D9" s="56">
        <v>92</v>
      </c>
      <c r="E9" s="58">
        <f t="shared" si="2"/>
        <v>96</v>
      </c>
      <c r="F9" s="58">
        <f t="shared" ref="F9:H9" si="3">E9+5</f>
        <v>101</v>
      </c>
      <c r="G9" s="57">
        <f t="shared" si="3"/>
        <v>106</v>
      </c>
      <c r="H9" s="57">
        <f t="shared" si="3"/>
        <v>111</v>
      </c>
      <c r="I9" s="268"/>
      <c r="J9" s="64"/>
      <c r="K9" s="64"/>
      <c r="L9" s="65"/>
      <c r="M9" s="65"/>
      <c r="N9" s="65"/>
      <c r="O9" s="65"/>
    </row>
    <row r="10" spans="1:15" ht="21.95" customHeight="1">
      <c r="A10" s="58" t="s">
        <v>164</v>
      </c>
      <c r="B10" s="57">
        <f>C10-3.6</f>
        <v>98.800000000000011</v>
      </c>
      <c r="C10" s="57">
        <f>D10-3.6</f>
        <v>102.4</v>
      </c>
      <c r="D10" s="56">
        <v>106</v>
      </c>
      <c r="E10" s="58">
        <f t="shared" si="2"/>
        <v>110</v>
      </c>
      <c r="F10" s="58">
        <f t="shared" ref="F10:H10" si="4">E10+4</f>
        <v>114</v>
      </c>
      <c r="G10" s="57">
        <f t="shared" si="4"/>
        <v>118</v>
      </c>
      <c r="H10" s="57">
        <f t="shared" si="4"/>
        <v>122</v>
      </c>
      <c r="I10" s="268"/>
      <c r="J10" s="64" t="s">
        <v>165</v>
      </c>
      <c r="K10" s="64"/>
      <c r="L10" s="65"/>
      <c r="M10" s="65"/>
      <c r="N10" s="65"/>
      <c r="O10" s="65"/>
    </row>
    <row r="11" spans="1:15" ht="21.95" customHeight="1">
      <c r="A11" s="58" t="s">
        <v>166</v>
      </c>
      <c r="B11" s="58">
        <f>C11-1.15</f>
        <v>30.200000000000003</v>
      </c>
      <c r="C11" s="58">
        <f>D11-1.15</f>
        <v>31.35</v>
      </c>
      <c r="D11" s="56">
        <v>32.5</v>
      </c>
      <c r="E11" s="58">
        <f t="shared" ref="E11:H11" si="5">D11+1.3</f>
        <v>33.799999999999997</v>
      </c>
      <c r="F11" s="58">
        <f t="shared" si="5"/>
        <v>35.099999999999994</v>
      </c>
      <c r="G11" s="57">
        <f t="shared" si="5"/>
        <v>36.399999999999991</v>
      </c>
      <c r="H11" s="57">
        <f t="shared" si="5"/>
        <v>37.699999999999989</v>
      </c>
      <c r="I11" s="268"/>
      <c r="J11" s="64" t="s">
        <v>167</v>
      </c>
      <c r="K11" s="64"/>
      <c r="L11" s="65"/>
      <c r="M11" s="65"/>
      <c r="N11" s="65"/>
      <c r="O11" s="65"/>
    </row>
    <row r="12" spans="1:15" ht="21.95" customHeight="1">
      <c r="A12" s="58" t="s">
        <v>168</v>
      </c>
      <c r="B12" s="58">
        <f>C12-0.7</f>
        <v>21.1</v>
      </c>
      <c r="C12" s="58">
        <f>D12-0.7</f>
        <v>21.8</v>
      </c>
      <c r="D12" s="56">
        <v>22.5</v>
      </c>
      <c r="E12" s="58">
        <f>D12+0.7</f>
        <v>23.2</v>
      </c>
      <c r="F12" s="58">
        <f>E12+0.7</f>
        <v>23.9</v>
      </c>
      <c r="G12" s="55">
        <f>F12+0.9</f>
        <v>24.799999999999997</v>
      </c>
      <c r="H12" s="55">
        <f>G12+0.9</f>
        <v>25.699999999999996</v>
      </c>
      <c r="I12" s="268"/>
      <c r="J12" s="64" t="s">
        <v>167</v>
      </c>
      <c r="K12" s="64"/>
      <c r="L12" s="65"/>
      <c r="M12" s="65"/>
      <c r="N12" s="65"/>
      <c r="O12" s="65"/>
    </row>
    <row r="13" spans="1:15" ht="21.95" customHeight="1">
      <c r="A13" s="58" t="s">
        <v>169</v>
      </c>
      <c r="B13" s="58">
        <f>C13-0.5</f>
        <v>19.5</v>
      </c>
      <c r="C13" s="58">
        <f>D13-0.5</f>
        <v>20</v>
      </c>
      <c r="D13" s="56">
        <v>20.5</v>
      </c>
      <c r="E13" s="58">
        <f>D13+0.5</f>
        <v>21</v>
      </c>
      <c r="F13" s="58">
        <f>E13+0.5</f>
        <v>21.5</v>
      </c>
      <c r="G13" s="55">
        <f>F13+0.7</f>
        <v>22.2</v>
      </c>
      <c r="H13" s="55">
        <f>G13+0.7</f>
        <v>22.9</v>
      </c>
      <c r="I13" s="268"/>
      <c r="J13" s="64"/>
      <c r="K13" s="64"/>
      <c r="L13" s="65"/>
      <c r="M13" s="65"/>
      <c r="N13" s="65"/>
      <c r="O13" s="65"/>
    </row>
    <row r="14" spans="1:15" ht="21.95" customHeight="1">
      <c r="A14" s="58" t="s">
        <v>170</v>
      </c>
      <c r="B14" s="55">
        <f>C14-0.7</f>
        <v>27.7</v>
      </c>
      <c r="C14" s="55">
        <f>D14-0.6</f>
        <v>28.4</v>
      </c>
      <c r="D14" s="56">
        <v>29</v>
      </c>
      <c r="E14" s="58">
        <f t="shared" ref="E14:H14" si="6">D14+0.6</f>
        <v>29.6</v>
      </c>
      <c r="F14" s="58">
        <f>E14+0.7</f>
        <v>30.3</v>
      </c>
      <c r="G14" s="55">
        <f t="shared" si="6"/>
        <v>30.900000000000002</v>
      </c>
      <c r="H14" s="55">
        <f t="shared" si="6"/>
        <v>31.500000000000004</v>
      </c>
      <c r="I14" s="268"/>
      <c r="J14" s="64"/>
      <c r="K14" s="64"/>
      <c r="L14" s="65"/>
      <c r="M14" s="65"/>
      <c r="N14" s="65"/>
      <c r="O14" s="65"/>
    </row>
    <row r="15" spans="1:15" ht="21.95" customHeight="1">
      <c r="A15" s="58" t="s">
        <v>171</v>
      </c>
      <c r="B15" s="55">
        <f>C15-0.9</f>
        <v>41.7</v>
      </c>
      <c r="C15" s="55">
        <f>D15-0.9</f>
        <v>42.6</v>
      </c>
      <c r="D15" s="56">
        <v>43.5</v>
      </c>
      <c r="E15" s="58">
        <f t="shared" ref="E15:H15" si="7">D15+1.1</f>
        <v>44.6</v>
      </c>
      <c r="F15" s="58">
        <f t="shared" si="7"/>
        <v>45.7</v>
      </c>
      <c r="G15" s="55">
        <f t="shared" si="7"/>
        <v>46.800000000000004</v>
      </c>
      <c r="H15" s="55">
        <f t="shared" si="7"/>
        <v>47.900000000000006</v>
      </c>
      <c r="I15" s="268"/>
      <c r="J15" s="64"/>
      <c r="K15" s="64"/>
      <c r="L15" s="65"/>
      <c r="M15" s="65"/>
      <c r="N15" s="65"/>
      <c r="O15" s="65"/>
    </row>
    <row r="16" spans="1:15" ht="14.25">
      <c r="A16" s="46" t="s">
        <v>172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</row>
    <row r="17" spans="1:14" ht="14.25">
      <c r="A17" s="60"/>
      <c r="B17" s="60"/>
      <c r="C17" s="60"/>
      <c r="D17" s="60"/>
      <c r="E17" s="60"/>
      <c r="F17" s="60"/>
      <c r="G17" s="60"/>
      <c r="H17" s="60"/>
      <c r="I17" s="60"/>
      <c r="J17" s="67" t="s">
        <v>191</v>
      </c>
      <c r="K17" s="68"/>
      <c r="L17" s="67" t="s">
        <v>174</v>
      </c>
      <c r="M17" s="67"/>
      <c r="N17" s="67" t="s">
        <v>175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15"/>
  </mergeCells>
  <phoneticPr fontId="47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7" sqref="E7"/>
    </sheetView>
  </sheetViews>
  <sheetFormatPr defaultColWidth="9" defaultRowHeight="14.25"/>
  <cols>
    <col min="1" max="1" width="7" customWidth="1"/>
    <col min="2" max="2" width="12.125" style="41" customWidth="1"/>
    <col min="3" max="3" width="12.875" style="41" customWidth="1"/>
    <col min="4" max="4" width="9.125" style="28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240</v>
      </c>
      <c r="B1" s="355"/>
      <c r="C1" s="355"/>
      <c r="D1" s="356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9" t="s">
        <v>241</v>
      </c>
      <c r="B2" s="370" t="s">
        <v>242</v>
      </c>
      <c r="C2" s="370" t="s">
        <v>243</v>
      </c>
      <c r="D2" s="372" t="s">
        <v>244</v>
      </c>
      <c r="E2" s="370" t="s">
        <v>245</v>
      </c>
      <c r="F2" s="370" t="s">
        <v>246</v>
      </c>
      <c r="G2" s="370" t="s">
        <v>247</v>
      </c>
      <c r="H2" s="370" t="s">
        <v>248</v>
      </c>
      <c r="I2" s="3" t="s">
        <v>249</v>
      </c>
      <c r="J2" s="3" t="s">
        <v>250</v>
      </c>
      <c r="K2" s="3" t="s">
        <v>251</v>
      </c>
      <c r="L2" s="3" t="s">
        <v>252</v>
      </c>
      <c r="M2" s="3" t="s">
        <v>253</v>
      </c>
      <c r="N2" s="370" t="s">
        <v>254</v>
      </c>
      <c r="O2" s="370" t="s">
        <v>255</v>
      </c>
    </row>
    <row r="3" spans="1:15" s="1" customFormat="1" ht="16.5">
      <c r="A3" s="369"/>
      <c r="B3" s="371"/>
      <c r="C3" s="371"/>
      <c r="D3" s="373"/>
      <c r="E3" s="371"/>
      <c r="F3" s="371"/>
      <c r="G3" s="371"/>
      <c r="H3" s="371"/>
      <c r="I3" s="3" t="s">
        <v>256</v>
      </c>
      <c r="J3" s="3" t="s">
        <v>256</v>
      </c>
      <c r="K3" s="3" t="s">
        <v>256</v>
      </c>
      <c r="L3" s="3" t="s">
        <v>256</v>
      </c>
      <c r="M3" s="3" t="s">
        <v>256</v>
      </c>
      <c r="N3" s="371"/>
      <c r="O3" s="371"/>
    </row>
    <row r="4" spans="1:15" ht="33.75">
      <c r="A4" s="5">
        <v>1</v>
      </c>
      <c r="B4" s="16" t="s">
        <v>257</v>
      </c>
      <c r="C4" s="171" t="s">
        <v>258</v>
      </c>
      <c r="D4" s="172" t="s">
        <v>259</v>
      </c>
      <c r="E4" s="173" t="s">
        <v>63</v>
      </c>
      <c r="F4" s="174" t="s">
        <v>260</v>
      </c>
      <c r="G4" s="10" t="s">
        <v>66</v>
      </c>
      <c r="H4" s="10" t="s">
        <v>66</v>
      </c>
      <c r="I4" s="10">
        <v>2</v>
      </c>
      <c r="J4" s="10">
        <v>2</v>
      </c>
      <c r="K4" s="10">
        <v>3</v>
      </c>
      <c r="L4" s="10">
        <v>4</v>
      </c>
      <c r="M4" s="10">
        <v>1</v>
      </c>
      <c r="N4" s="10">
        <f>SUM(I4:M4)</f>
        <v>12</v>
      </c>
      <c r="O4" s="10" t="s">
        <v>261</v>
      </c>
    </row>
    <row r="5" spans="1:15">
      <c r="A5" s="5"/>
      <c r="B5" s="30"/>
      <c r="C5" s="17"/>
      <c r="D5" s="31"/>
      <c r="E5" s="32"/>
      <c r="F5" s="29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5"/>
      <c r="B6" s="10"/>
      <c r="C6" s="17"/>
      <c r="D6" s="33"/>
      <c r="E6" s="9"/>
      <c r="F6" s="29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5"/>
      <c r="B7" s="10"/>
      <c r="C7" s="42"/>
      <c r="D7" s="35"/>
      <c r="E7" s="10"/>
      <c r="F7" s="43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5"/>
      <c r="B8" s="10"/>
      <c r="C8" s="10"/>
      <c r="D8" s="44"/>
      <c r="E8" s="10"/>
      <c r="F8" s="42"/>
      <c r="G8" s="10"/>
      <c r="H8" s="10"/>
      <c r="I8" s="10"/>
      <c r="J8" s="10"/>
      <c r="K8" s="10"/>
      <c r="L8" s="10"/>
      <c r="M8" s="5"/>
      <c r="N8" s="5"/>
      <c r="O8" s="5"/>
    </row>
    <row r="9" spans="1:15">
      <c r="A9" s="5"/>
      <c r="B9" s="37"/>
      <c r="C9" s="37"/>
      <c r="D9" s="45"/>
      <c r="E9" s="37"/>
      <c r="F9" s="42"/>
      <c r="G9" s="10"/>
      <c r="H9" s="10"/>
      <c r="I9" s="10"/>
      <c r="J9" s="10"/>
      <c r="K9" s="10"/>
      <c r="L9" s="10"/>
      <c r="M9" s="5"/>
      <c r="N9" s="5"/>
      <c r="O9" s="5"/>
    </row>
    <row r="10" spans="1:15">
      <c r="A10" s="5"/>
      <c r="B10" s="10"/>
      <c r="C10" s="10"/>
      <c r="D10" s="3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10"/>
      <c r="C11" s="10"/>
      <c r="D11" s="3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7" t="s">
        <v>262</v>
      </c>
      <c r="B12" s="358"/>
      <c r="C12" s="358"/>
      <c r="D12" s="359"/>
      <c r="E12" s="360"/>
      <c r="F12" s="361"/>
      <c r="G12" s="361"/>
      <c r="H12" s="361"/>
      <c r="I12" s="362"/>
      <c r="J12" s="357" t="s">
        <v>263</v>
      </c>
      <c r="K12" s="363"/>
      <c r="L12" s="363"/>
      <c r="M12" s="364"/>
      <c r="N12" s="13"/>
      <c r="O12" s="14"/>
    </row>
    <row r="13" spans="1:15" ht="16.5">
      <c r="A13" s="365" t="s">
        <v>264</v>
      </c>
      <c r="B13" s="366"/>
      <c r="C13" s="366"/>
      <c r="D13" s="367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7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2023-05-21T08:50:16Z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