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\TAJJFL81976\5-14尾期第1批2000件\"/>
    </mc:Choice>
  </mc:AlternateContent>
  <xr:revisionPtr revIDLastSave="0" documentId="13_ncr:1_{41C41CC1-2610-44AC-AACB-B93E109254D0}" xr6:coauthVersionLast="47" xr6:coauthVersionMax="47" xr10:uidLastSave="{00000000-0000-0000-0000-000000000000}"/>
  <bookViews>
    <workbookView xWindow="-120" yWindow="-120" windowWidth="20730" windowHeight="11160" tabRatio="793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首期!$A$76:$O$116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8" i="7"/>
  <c r="N7" i="7"/>
  <c r="N6" i="7"/>
  <c r="N5" i="7"/>
  <c r="N4" i="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<sst xmlns="http://schemas.openxmlformats.org/spreadsheetml/2006/main" count="687" uniqueCount="339">
  <si>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</si>
  <si>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</si>
  <si>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</si>
  <si>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</si>
  <si>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</si>
  <si>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</si>
  <si>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</si>
  <si>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</si>
  <si>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</si>
  <si>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</si>
  <si>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</si>
  <si>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</si>
  <si>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</si>
  <si>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</si>
  <si>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</si>
  <si>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</si>
  <si>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</si>
  <si>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</si>
  <si>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</si>
  <si>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</si>
  <si>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</si>
  <si>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</si>
  <si>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</si>
  <si>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</si>
  <si>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</si>
  <si>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</si>
  <si>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</si>
  <si>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</si>
  <si>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</si>
  <si>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</si>
  <si>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</si>
  <si>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</si>
  <si>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</si>
  <si>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</si>
  <si>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</si>
  <si>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</si>
  <si>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</si>
  <si>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</si>
  <si>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</si>
  <si>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</si>
  <si>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</si>
  <si>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</si>
  <si>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</si>
  <si>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</si>
  <si>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</si>
  <si>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</si>
  <si>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</si>
  <si>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</si>
  <si>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</si>
  <si>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</si>
  <si>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</si>
  <si>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</si>
  <si>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</si>
  <si>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</si>
  <si>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</si>
  <si>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</si>
  <si>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</si>
  <si>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</si>
  <si>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</si>
  <si>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</si>
  <si>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</si>
  <si>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</si>
  <si>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</si>
  <si>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</si>
  <si>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</si>
  <si>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</si>
  <si>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</si>
  <si>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</si>
  <si>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</si>
  <si>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</si>
  <si>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</si>
  <si>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</si>
  <si>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</si>
  <si>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</si>
  <si>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</si>
  <si>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</si>
  <si>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</si>
  <si>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</si>
  <si>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</si>
  <si>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</si>
  <si>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</si>
  <si>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</si>
  <si>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</si>
  <si>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</si>
  <si>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</si>
  <si>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</si>
  <si>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</si>
  <si>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</si>
  <si>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</si>
  <si>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</si>
  <si>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</si>
  <si>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</si>
  <si>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</si>
  <si>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</si>
  <si>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</si>
  <si>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</si>
  <si>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</si>
  <si>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</si>
  <si>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</si>
  <si>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</si>
  <si>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</si>
  <si>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</si>
  <si>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</si>
  <si>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</si>
  <si>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</si>
  <si>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</si>
  <si>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</si>
  <si>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</si>
  <si>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</si>
  <si>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</si>
  <si>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</si>
  <si>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</si>
  <si>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</si>
  <si>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</si>
  <si>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</si>
  <si>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</si>
  <si>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</si>
  <si>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</si>
  <si>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</si>
  <si>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</si>
  <si>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</si>
  <si>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</si>
  <si>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</si>
  <si>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</si>
  <si>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</si>
  <si>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</si>
  <si>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</si>
  <si>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</si>
  <si>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</si>
  <si>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</si>
  <si>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</si>
  <si>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</si>
  <si>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</si>
  <si>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</si>
  <si>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</si>
  <si>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</si>
  <si>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</si>
  <si>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</si>
  <si>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</si>
  <si>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</si>
  <si>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</si>
  <si>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</si>
  <si>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</si>
  <si>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</si>
  <si>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</si>
  <si>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</si>
  <si>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</si>
  <si>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</si>
  <si>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</si>
  <si>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</si>
  <si>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</si>
  <si>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</si>
  <si>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</si>
  <si>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</si>
  <si>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</si>
  <si>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</si>
  <si>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</si>
  <si>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</si>
  <si>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</si>
  <si>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</si>
  <si>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</si>
  <si>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</si>
  <si>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</si>
  <si>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</si>
  <si>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</si>
  <si>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</si>
  <si>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验货时间：</t>
  </si>
  <si>
    <t>跟单QC:</t>
  </si>
  <si>
    <t>工厂负责人：</t>
  </si>
  <si>
    <t>【附属资料确认】</t>
  </si>
  <si>
    <t>数量</t>
  </si>
  <si>
    <t>合计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</si>
  <si>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</si>
  <si>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</si>
  <si>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</si>
  <si>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</si>
  <si>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</si>
  <si>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</si>
  <si>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</si>
  <si>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</si>
  <si>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</si>
  <si>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</si>
  <si>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</si>
  <si>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</si>
  <si>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</si>
  <si>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</si>
  <si>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</si>
  <si>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</si>
  <si>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</si>
  <si>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</si>
  <si>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</si>
  <si>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</si>
  <si>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</si>
  <si>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采购凭证编号：CGDD23050300019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</si>
  <si>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</si>
  <si>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</si>
  <si>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</si>
  <si>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</si>
  <si>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</si>
  <si>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</si>
  <si>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</si>
  <si>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</si>
  <si>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</si>
  <si>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</si>
  <si>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</si>
  <si>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</si>
  <si>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</si>
  <si>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348#、349、351、352、178、112、45箱号 齐色齐码各抽5件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</si>
  <si>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</si>
  <si>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</si>
  <si>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</si>
  <si>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</si>
  <si>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</si>
  <si>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</si>
  <si>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</si>
  <si>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</si>
  <si>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</si>
  <si>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</si>
  <si>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</si>
  <si>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</si>
  <si>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</si>
  <si>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</si>
  <si>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</si>
  <si>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</si>
  <si>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</si>
  <si>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</si>
  <si>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</si>
  <si>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</si>
  <si>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</si>
  <si>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</si>
  <si>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</si>
  <si>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</si>
  <si>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</si>
  <si>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</si>
  <si>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</si>
  <si>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</si>
  <si>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</si>
  <si>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</si>
  <si>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</si>
  <si>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</si>
  <si>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制表时间：2023-4-28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</si>
  <si>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</si>
  <si>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</si>
  <si>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</si>
  <si>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</si>
  <si>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</si>
  <si>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</si>
  <si>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</si>
  <si>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</si>
  <si>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</si>
  <si>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</si>
  <si>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</si>
  <si>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</si>
  <si>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</si>
  <si>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</si>
  <si>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</si>
  <si>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</si>
  <si>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</si>
  <si>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</si>
  <si>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</si>
  <si>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</si>
  <si>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</si>
  <si>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</si>
  <si>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</si>
  <si>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</si>
  <si>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</si>
  <si>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经纬</t>
  </si>
  <si>
    <t>G22SS4050</t>
  </si>
  <si>
    <t>送变电灰梭织</t>
  </si>
  <si>
    <t>TAJJFK91832/TAJJFK92833</t>
  </si>
  <si>
    <t>梭织布</t>
  </si>
  <si>
    <t>G19SS1060</t>
  </si>
  <si>
    <t>针织布</t>
  </si>
  <si>
    <t>宏港</t>
  </si>
  <si>
    <t>3#尼龙闭尾反装拉链</t>
  </si>
  <si>
    <t>KE</t>
  </si>
  <si>
    <t>KE00129</t>
  </si>
  <si>
    <t>送变电灰</t>
  </si>
  <si>
    <t>物料6</t>
  </si>
  <si>
    <t>物料7</t>
  </si>
  <si>
    <t>物料8</t>
  </si>
  <si>
    <t>物料9</t>
  </si>
  <si>
    <t>物料10</t>
  </si>
  <si>
    <t>无互染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</si>
  <si>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</si>
  <si>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</si>
  <si>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</si>
  <si>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</si>
  <si>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</si>
  <si>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</si>
  <si>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</si>
  <si>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</si>
  <si>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</si>
  <si>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</si>
  <si>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</si>
  <si>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</si>
  <si>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</si>
  <si>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</si>
  <si>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</si>
  <si>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</si>
  <si>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</si>
  <si>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</si>
  <si>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</si>
  <si>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</si>
  <si>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</si>
  <si>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</si>
  <si>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</si>
  <si>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</si>
  <si>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</si>
  <si>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</si>
  <si>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L白色</t>
    <phoneticPr fontId="51" type="noConversion"/>
  </si>
  <si>
    <t>-1</t>
    <phoneticPr fontId="51" type="noConversion"/>
  </si>
  <si>
    <t>+0</t>
    <phoneticPr fontId="51" type="noConversion"/>
  </si>
  <si>
    <t>+2</t>
    <phoneticPr fontId="51" type="noConversion"/>
  </si>
  <si>
    <t>-0.5</t>
    <phoneticPr fontId="51" type="noConversion"/>
  </si>
  <si>
    <t>大货首件</t>
    <phoneticPr fontId="51" type="noConversion"/>
  </si>
  <si>
    <t>洗前</t>
    <phoneticPr fontId="51" type="noConversion"/>
  </si>
  <si>
    <t>李波</t>
    <phoneticPr fontId="53" type="noConversion"/>
  </si>
  <si>
    <t>白色</t>
    <phoneticPr fontId="53" type="noConversion"/>
  </si>
  <si>
    <t>-0.5</t>
    <phoneticPr fontId="53" type="noConversion"/>
  </si>
  <si>
    <t>+2</t>
    <phoneticPr fontId="53" type="noConversion"/>
  </si>
  <si>
    <t>+1</t>
    <phoneticPr fontId="53" type="noConversion"/>
  </si>
  <si>
    <t>+0</t>
    <phoneticPr fontId="53" type="noConversion"/>
  </si>
  <si>
    <t>-2</t>
    <phoneticPr fontId="53" type="noConversion"/>
  </si>
  <si>
    <t>+1.3</t>
    <phoneticPr fontId="53" type="noConversion"/>
  </si>
  <si>
    <t>-0.3</t>
    <phoneticPr fontId="53" type="noConversion"/>
  </si>
  <si>
    <t>-1</t>
    <phoneticPr fontId="53" type="noConversion"/>
  </si>
  <si>
    <t>+3</t>
    <phoneticPr fontId="53" type="noConversion"/>
  </si>
  <si>
    <t>+0.7</t>
    <phoneticPr fontId="53" type="noConversion"/>
  </si>
  <si>
    <t>-0.2</t>
    <phoneticPr fontId="53" type="noConversion"/>
  </si>
  <si>
    <t>+0.5</t>
    <phoneticPr fontId="53" type="noConversion"/>
  </si>
  <si>
    <t>+0.9</t>
    <phoneticPr fontId="53" type="noConversion"/>
  </si>
  <si>
    <t>-0.7</t>
    <phoneticPr fontId="53" type="noConversion"/>
  </si>
  <si>
    <t>TAJJFL81976</t>
    <phoneticPr fontId="53" type="noConversion"/>
  </si>
  <si>
    <t>捷途订单</t>
    <phoneticPr fontId="53" type="noConversion"/>
  </si>
  <si>
    <t>男士Polo短袖T恤</t>
    <phoneticPr fontId="53" type="noConversion"/>
  </si>
  <si>
    <t>下摆冚车线跳线1件</t>
    <phoneticPr fontId="53" type="noConversion"/>
  </si>
  <si>
    <t>门襟釦子不居中1件</t>
    <phoneticPr fontId="53" type="noConversion"/>
  </si>
  <si>
    <t>尾期第1批验货，抽验125件，验货合格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</si>
</sst>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&quot;年&quot;m&quot;月&quot;d&quot;日&quot;;@"/>
    <numFmt numFmtId="180" formatCode="_ [$¥-804]* #,##0.00_ ;_ [$¥-804]* \-#,##0.00_ ;_ [$¥-804]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48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6" applyFont="1" applyBorder="1" applyAlignment="1">
      <alignment horizontal="center" vertical="center"/>
    </xf>
    <xf numFmtId="0" fontId="29" fillId="0" borderId="2" xfId="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8" xfId="4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31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2" xfId="5" applyFont="1" applyBorder="1"/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23" xfId="4" applyFont="1" applyBorder="1" applyAlignment="1">
      <alignment horizontal="center" vertical="center"/>
    </xf>
    <xf numFmtId="0" fontId="33" fillId="0" borderId="23" xfId="4" applyFont="1" applyBorder="1">
      <alignment vertical="center"/>
    </xf>
    <xf numFmtId="0" fontId="33" fillId="0" borderId="24" xfId="4" applyFont="1" applyBorder="1">
      <alignment vertical="center"/>
    </xf>
    <xf numFmtId="0" fontId="13" fillId="0" borderId="25" xfId="4" applyFont="1" applyBorder="1" applyAlignment="1">
      <alignment horizontal="center" vertical="center"/>
    </xf>
    <xf numFmtId="0" fontId="33" fillId="0" borderId="25" xfId="4" applyFont="1" applyBorder="1">
      <alignment vertical="center"/>
    </xf>
    <xf numFmtId="0" fontId="33" fillId="0" borderId="24" xfId="4" applyFont="1" applyBorder="1" applyAlignment="1">
      <alignment horizontal="left" vertical="center"/>
    </xf>
    <xf numFmtId="49" fontId="13" fillId="0" borderId="25" xfId="4" applyNumberFormat="1" applyFont="1" applyBorder="1" applyAlignment="1">
      <alignment horizontal="right" vertical="center"/>
    </xf>
    <xf numFmtId="0" fontId="7" fillId="0" borderId="2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>
      <alignment vertical="center"/>
    </xf>
    <xf numFmtId="0" fontId="33" fillId="0" borderId="27" xfId="4" applyFont="1" applyBorder="1">
      <alignment vertical="center"/>
    </xf>
    <xf numFmtId="0" fontId="7" fillId="0" borderId="27" xfId="4" applyFont="1" applyBorder="1" applyAlignment="1">
      <alignment horizontal="center" vertical="center"/>
    </xf>
    <xf numFmtId="0" fontId="7" fillId="0" borderId="27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2" xfId="4" applyFont="1" applyBorder="1">
      <alignment vertical="center"/>
    </xf>
    <xf numFmtId="0" fontId="7" fillId="0" borderId="25" xfId="4" applyFont="1" applyBorder="1">
      <alignment vertical="center"/>
    </xf>
    <xf numFmtId="0" fontId="7" fillId="0" borderId="27" xfId="4" applyFont="1" applyBorder="1">
      <alignment vertical="center"/>
    </xf>
    <xf numFmtId="0" fontId="33" fillId="0" borderId="23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58" fontId="33" fillId="0" borderId="27" xfId="4" applyNumberFormat="1" applyFont="1" applyBorder="1" applyAlignment="1">
      <alignment horizontal="center" vertical="center"/>
    </xf>
    <xf numFmtId="58" fontId="7" fillId="0" borderId="27" xfId="4" applyNumberFormat="1" applyFont="1" applyBorder="1" applyAlignment="1">
      <alignment horizontal="center" vertical="center"/>
    </xf>
    <xf numFmtId="0" fontId="7" fillId="0" borderId="42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45" xfId="4" applyFont="1" applyBorder="1" applyAlignment="1">
      <alignment horizontal="center" vertical="center"/>
    </xf>
    <xf numFmtId="0" fontId="33" fillId="0" borderId="42" xfId="4" applyFont="1" applyBorder="1" applyAlignment="1">
      <alignment horizontal="left" vertical="center"/>
    </xf>
    <xf numFmtId="0" fontId="35" fillId="0" borderId="44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45" xfId="4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5" fillId="0" borderId="53" xfId="4" applyFont="1" applyBorder="1" applyAlignment="1">
      <alignment horizontal="left" vertical="center"/>
    </xf>
    <xf numFmtId="0" fontId="35" fillId="0" borderId="54" xfId="4" applyFont="1" applyBorder="1" applyAlignment="1">
      <alignment horizontal="center" vertical="center"/>
    </xf>
    <xf numFmtId="0" fontId="34" fillId="0" borderId="54" xfId="4" applyFont="1" applyBorder="1" applyAlignment="1">
      <alignment horizontal="left" vertical="center"/>
    </xf>
    <xf numFmtId="0" fontId="34" fillId="0" borderId="24" xfId="4" applyFont="1" applyBorder="1" applyAlignment="1">
      <alignment horizontal="left" vertical="center"/>
    </xf>
    <xf numFmtId="0" fontId="34" fillId="0" borderId="24" xfId="4" applyFont="1" applyBorder="1">
      <alignment vertical="center"/>
    </xf>
    <xf numFmtId="0" fontId="13" fillId="0" borderId="24" xfId="4" applyFont="1" applyBorder="1" applyAlignment="1">
      <alignment horizontal="left" vertical="center"/>
    </xf>
    <xf numFmtId="0" fontId="37" fillId="0" borderId="26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34" fillId="0" borderId="25" xfId="4" applyFont="1" applyBorder="1">
      <alignment vertical="center"/>
    </xf>
    <xf numFmtId="0" fontId="13" fillId="0" borderId="27" xfId="4" applyFont="1" applyBorder="1" applyAlignment="1">
      <alignment horizontal="left" vertical="center"/>
    </xf>
    <xf numFmtId="0" fontId="34" fillId="0" borderId="24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13" fillId="0" borderId="42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/>
    </xf>
    <xf numFmtId="0" fontId="23" fillId="0" borderId="2" xfId="4" applyFont="1" applyBorder="1" applyAlignment="1">
      <alignment horizontal="left" vertical="center"/>
    </xf>
    <xf numFmtId="180" fontId="28" fillId="0" borderId="2" xfId="0" applyNumberFormat="1" applyFont="1" applyBorder="1" applyAlignment="1">
      <alignment horizontal="center" vertical="center"/>
    </xf>
    <xf numFmtId="49" fontId="38" fillId="7" borderId="2" xfId="7" applyNumberFormat="1" applyFont="1" applyFill="1" applyBorder="1" applyAlignment="1">
      <alignment horizontal="center" vertic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38" xfId="4" applyFont="1" applyBorder="1" applyAlignment="1">
      <alignment horizontal="left" vertical="center"/>
    </xf>
    <xf numFmtId="0" fontId="13" fillId="0" borderId="51" xfId="4" applyFont="1" applyBorder="1" applyAlignment="1">
      <alignment horizontal="left" vertical="center"/>
    </xf>
    <xf numFmtId="0" fontId="13" fillId="0" borderId="25" xfId="4" applyFont="1" applyBorder="1">
      <alignment vertical="center"/>
    </xf>
    <xf numFmtId="0" fontId="34" fillId="0" borderId="37" xfId="4" applyFont="1" applyBorder="1">
      <alignment vertical="center"/>
    </xf>
    <xf numFmtId="0" fontId="21" fillId="0" borderId="38" xfId="4" applyBorder="1" applyAlignment="1">
      <alignment horizontal="left" vertical="center"/>
    </xf>
    <xf numFmtId="0" fontId="21" fillId="0" borderId="38" xfId="4" applyBorder="1">
      <alignment vertical="center"/>
    </xf>
    <xf numFmtId="0" fontId="34" fillId="0" borderId="38" xfId="4" applyFont="1" applyBorder="1">
      <alignment vertical="center"/>
    </xf>
    <xf numFmtId="0" fontId="34" fillId="0" borderId="37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21" fillId="0" borderId="38" xfId="4" applyBorder="1" applyAlignment="1">
      <alignment horizontal="center" vertical="center"/>
    </xf>
    <xf numFmtId="0" fontId="21" fillId="0" borderId="25" xfId="4" applyBorder="1" applyAlignment="1">
      <alignment horizontal="center" vertical="center"/>
    </xf>
    <xf numFmtId="0" fontId="40" fillId="0" borderId="64" xfId="4" applyFont="1" applyBorder="1" applyAlignment="1">
      <alignment horizontal="left" vertical="center" wrapText="1"/>
    </xf>
    <xf numFmtId="0" fontId="41" fillId="0" borderId="65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6" fontId="13" fillId="0" borderId="25" xfId="4" applyNumberFormat="1" applyFont="1" applyBorder="1" applyAlignment="1">
      <alignment horizontal="center" vertical="center"/>
    </xf>
    <xf numFmtId="9" fontId="13" fillId="0" borderId="25" xfId="4" applyNumberFormat="1" applyFont="1" applyBorder="1" applyAlignment="1">
      <alignment horizontal="center" vertical="center"/>
    </xf>
    <xf numFmtId="0" fontId="35" fillId="0" borderId="53" xfId="4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35" fillId="0" borderId="69" xfId="4" applyFont="1" applyBorder="1" applyAlignment="1">
      <alignment horizontal="center" vertical="center"/>
    </xf>
    <xf numFmtId="58" fontId="21" fillId="0" borderId="54" xfId="4" applyNumberFormat="1" applyBorder="1" applyAlignment="1">
      <alignment horizontal="center" vertical="center"/>
    </xf>
    <xf numFmtId="0" fontId="34" fillId="0" borderId="0" xfId="4" applyFont="1">
      <alignment vertical="center"/>
    </xf>
    <xf numFmtId="0" fontId="36" fillId="0" borderId="42" xfId="4" applyFont="1" applyBorder="1" applyAlignment="1">
      <alignment horizontal="left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8" borderId="2" xfId="0" applyFont="1" applyFill="1" applyBorder="1"/>
    <xf numFmtId="0" fontId="0" fillId="0" borderId="74" xfId="0" applyBorder="1"/>
    <xf numFmtId="0" fontId="0" fillId="8" borderId="2" xfId="0" applyFill="1" applyBorder="1"/>
    <xf numFmtId="0" fontId="0" fillId="0" borderId="75" xfId="0" applyBorder="1"/>
    <xf numFmtId="0" fontId="0" fillId="0" borderId="16" xfId="0" applyBorder="1"/>
    <xf numFmtId="0" fontId="0" fillId="8" borderId="16" xfId="0" applyFill="1" applyBorder="1"/>
    <xf numFmtId="0" fontId="0" fillId="9" borderId="0" xfId="0" applyFill="1"/>
    <xf numFmtId="0" fontId="44" fillId="0" borderId="52" xfId="0" applyFont="1" applyBorder="1"/>
    <xf numFmtId="0" fontId="0" fillId="0" borderId="52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5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4" fillId="10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49" fontId="52" fillId="7" borderId="2" xfId="7" applyNumberFormat="1" applyFont="1" applyFill="1" applyBorder="1" applyAlignment="1">
      <alignment horizontal="center" vertical="center"/>
    </xf>
    <xf numFmtId="49" fontId="54" fillId="7" borderId="2" xfId="5" applyNumberFormat="1" applyFont="1" applyFill="1" applyBorder="1" applyAlignment="1">
      <alignment horizontal="center"/>
    </xf>
    <xf numFmtId="0" fontId="54" fillId="0" borderId="2" xfId="5" applyFont="1" applyBorder="1"/>
    <xf numFmtId="49" fontId="52" fillId="11" borderId="2" xfId="7" applyNumberFormat="1" applyFont="1" applyFill="1" applyBorder="1" applyAlignment="1">
      <alignment horizontal="center" vertical="center"/>
    </xf>
    <xf numFmtId="0" fontId="20" fillId="11" borderId="2" xfId="5" applyFont="1" applyFill="1" applyBorder="1"/>
    <xf numFmtId="0" fontId="43" fillId="0" borderId="73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8" borderId="6" xfId="0" applyFont="1" applyFill="1" applyBorder="1" applyAlignment="1">
      <alignment horizontal="center" vertical="center"/>
    </xf>
    <xf numFmtId="0" fontId="44" fillId="8" borderId="8" xfId="0" applyFont="1" applyFill="1" applyBorder="1" applyAlignment="1">
      <alignment horizontal="center" vertical="center"/>
    </xf>
    <xf numFmtId="0" fontId="44" fillId="0" borderId="77" xfId="0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top"/>
    </xf>
    <xf numFmtId="0" fontId="13" fillId="0" borderId="54" xfId="4" applyFont="1" applyBorder="1" applyAlignment="1">
      <alignment horizontal="center" vertical="center"/>
    </xf>
    <xf numFmtId="0" fontId="35" fillId="0" borderId="54" xfId="4" applyFont="1" applyBorder="1" applyAlignment="1">
      <alignment horizontal="center" vertical="center"/>
    </xf>
    <xf numFmtId="0" fontId="21" fillId="0" borderId="54" xfId="4" applyBorder="1" applyAlignment="1">
      <alignment horizontal="center" vertical="center"/>
    </xf>
    <xf numFmtId="0" fontId="21" fillId="0" borderId="56" xfId="4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58" xfId="4" applyFont="1" applyBorder="1" applyAlignment="1">
      <alignment horizontal="center" vertical="center"/>
    </xf>
    <xf numFmtId="0" fontId="34" fillId="0" borderId="59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4" fillId="0" borderId="24" xfId="4" applyFont="1" applyBorder="1" applyAlignment="1">
      <alignment horizontal="left" vertical="center"/>
    </xf>
    <xf numFmtId="0" fontId="34" fillId="0" borderId="25" xfId="4" applyFont="1" applyBorder="1" applyAlignment="1">
      <alignment horizontal="left" vertical="center"/>
    </xf>
    <xf numFmtId="14" fontId="13" fillId="0" borderId="25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13" fillId="0" borderId="38" xfId="4" applyFont="1" applyBorder="1" applyAlignment="1">
      <alignment horizontal="left" vertical="center"/>
    </xf>
    <xf numFmtId="0" fontId="13" fillId="0" borderId="51" xfId="4" applyFont="1" applyBorder="1" applyAlignment="1">
      <alignment horizontal="left" vertical="center"/>
    </xf>
    <xf numFmtId="0" fontId="13" fillId="0" borderId="30" xfId="4" applyFont="1" applyBorder="1" applyAlignment="1">
      <alignment horizontal="center" vertical="center"/>
    </xf>
    <xf numFmtId="0" fontId="13" fillId="0" borderId="45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4" fillId="0" borderId="26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14" fontId="13" fillId="0" borderId="27" xfId="4" applyNumberFormat="1" applyFont="1" applyBorder="1" applyAlignment="1">
      <alignment horizontal="center" vertical="center"/>
    </xf>
    <xf numFmtId="14" fontId="13" fillId="0" borderId="43" xfId="4" applyNumberFormat="1" applyFont="1" applyBorder="1" applyAlignment="1">
      <alignment horizontal="center" vertical="center"/>
    </xf>
    <xf numFmtId="0" fontId="34" fillId="0" borderId="61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70" xfId="4" applyFont="1" applyBorder="1" applyAlignment="1">
      <alignment horizontal="left" vertical="center"/>
    </xf>
    <xf numFmtId="0" fontId="35" fillId="0" borderId="55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57" xfId="4" applyFont="1" applyBorder="1" applyAlignment="1">
      <alignment horizontal="left" vertical="center"/>
    </xf>
    <xf numFmtId="0" fontId="34" fillId="0" borderId="43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 wrapText="1"/>
    </xf>
    <xf numFmtId="0" fontId="34" fillId="0" borderId="63" xfId="4" applyFont="1" applyBorder="1" applyAlignment="1">
      <alignment horizontal="left" vertical="center" wrapText="1"/>
    </xf>
    <xf numFmtId="0" fontId="34" fillId="0" borderId="49" xfId="4" applyFont="1" applyBorder="1" applyAlignment="1">
      <alignment horizontal="left" vertical="center" wrapText="1"/>
    </xf>
    <xf numFmtId="0" fontId="34" fillId="0" borderId="37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51" xfId="4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29" xfId="4" applyNumberFormat="1" applyFont="1" applyBorder="1" applyAlignment="1">
      <alignment horizontal="left" vertical="center"/>
    </xf>
    <xf numFmtId="9" fontId="13" fillId="0" borderId="44" xfId="4" applyNumberFormat="1" applyFont="1" applyBorder="1" applyAlignment="1">
      <alignment horizontal="left" vertical="center"/>
    </xf>
    <xf numFmtId="9" fontId="13" fillId="0" borderId="62" xfId="4" applyNumberFormat="1" applyFont="1" applyBorder="1" applyAlignment="1">
      <alignment horizontal="left" vertical="center"/>
    </xf>
    <xf numFmtId="9" fontId="13" fillId="0" borderId="63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63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13" fillId="0" borderId="67" xfId="4" applyFont="1" applyBorder="1" applyAlignment="1">
      <alignment horizontal="left" vertical="center"/>
    </xf>
    <xf numFmtId="0" fontId="13" fillId="0" borderId="68" xfId="4" applyFont="1" applyBorder="1" applyAlignment="1">
      <alignment horizontal="left" vertical="center"/>
    </xf>
    <xf numFmtId="0" fontId="13" fillId="0" borderId="71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34" fillId="0" borderId="63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/>
    </xf>
    <xf numFmtId="0" fontId="42" fillId="0" borderId="36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35" fillId="0" borderId="72" xfId="4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13" fillId="0" borderId="61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13" fillId="0" borderId="25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33" fillId="0" borderId="23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33" fillId="0" borderId="42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34" fillId="0" borderId="31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24" fillId="0" borderId="12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top"/>
    </xf>
    <xf numFmtId="0" fontId="13" fillId="0" borderId="23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177" fontId="7" fillId="0" borderId="25" xfId="4" applyNumberFormat="1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7" fillId="0" borderId="30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24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5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42" xfId="4" applyFont="1" applyBorder="1" applyAlignment="1">
      <alignment horizontal="left" vertical="center" wrapText="1"/>
    </xf>
    <xf numFmtId="0" fontId="21" fillId="0" borderId="27" xfId="4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21" fillId="0" borderId="32" xfId="4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47" xfId="4" applyBorder="1" applyAlignment="1">
      <alignment horizontal="left" vertical="center"/>
    </xf>
    <xf numFmtId="0" fontId="21" fillId="0" borderId="32" xfId="4" applyBorder="1" applyAlignment="1">
      <alignment horizontal="right" vertical="center"/>
    </xf>
    <xf numFmtId="0" fontId="21" fillId="0" borderId="31" xfId="4" applyBorder="1" applyAlignment="1">
      <alignment horizontal="right" vertical="center"/>
    </xf>
    <xf numFmtId="0" fontId="21" fillId="0" borderId="47" xfId="4" applyBorder="1" applyAlignment="1">
      <alignment horizontal="right" vertical="center"/>
    </xf>
    <xf numFmtId="0" fontId="34" fillId="0" borderId="35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50" xfId="4" applyFont="1" applyBorder="1" applyAlignment="1">
      <alignment horizontal="left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7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20" fillId="0" borderId="17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5" fillId="0" borderId="0" xfId="5" applyFont="1"/>
    <xf numFmtId="0" fontId="56" fillId="0" borderId="2" xfId="0" applyFont="1" applyBorder="1" applyAlignment="1">
      <alignment horizontal="center" vertical="center"/>
    </xf>
    <xf numFmtId="0" fontId="57" fillId="0" borderId="23" xfId="4" applyFont="1" applyBorder="1" applyAlignment="1">
      <alignment horizontal="center" vertical="center"/>
    </xf>
    <xf numFmtId="49" fontId="58" fillId="0" borderId="2" xfId="0" applyNumberFormat="1" applyFont="1" applyBorder="1" applyAlignment="1">
      <alignment horizontal="center" vertical="center" shrinkToFit="1"/>
    </xf>
    <xf numFmtId="0" fontId="59" fillId="0" borderId="23" xfId="4" applyFont="1" applyBorder="1" applyAlignment="1">
      <alignment horizontal="center" vertical="center"/>
    </xf>
    <xf numFmtId="0" fontId="60" fillId="0" borderId="32" xfId="4" applyFont="1" applyBorder="1" applyAlignment="1">
      <alignment horizontal="left" vertical="center"/>
    </xf>
    <xf numFmtId="0" fontId="61" fillId="0" borderId="24" xfId="4" applyFont="1" applyBorder="1" applyAlignment="1">
      <alignment horizontal="left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6046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26">
        <v>1</v>
      </c>
      <c r="B2" s="165" t="s">
        <v>1</v>
      </c>
    </row>
    <row r="3" spans="1:2">
      <c r="A3" s="26">
        <v>2</v>
      </c>
      <c r="B3" s="165" t="s">
        <v>2</v>
      </c>
    </row>
    <row r="4" spans="1:2">
      <c r="A4" s="26">
        <v>3</v>
      </c>
      <c r="B4" s="165" t="s">
        <v>3</v>
      </c>
    </row>
    <row r="5" spans="1:2">
      <c r="A5" s="26">
        <v>4</v>
      </c>
      <c r="B5" s="165" t="s">
        <v>4</v>
      </c>
    </row>
    <row r="6" spans="1:2">
      <c r="A6" s="26">
        <v>5</v>
      </c>
      <c r="B6" s="165" t="s">
        <v>5</v>
      </c>
    </row>
    <row r="7" spans="1:2">
      <c r="A7" s="26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 ht="18.95" customHeight="1">
      <c r="A9" s="163"/>
      <c r="B9" s="168" t="s">
        <v>8</v>
      </c>
    </row>
    <row r="10" spans="1:2" ht="15.95" customHeight="1">
      <c r="A10" s="26">
        <v>1</v>
      </c>
      <c r="B10" s="169" t="s">
        <v>9</v>
      </c>
    </row>
    <row r="11" spans="1:2">
      <c r="A11" s="26">
        <v>2</v>
      </c>
      <c r="B11" s="165" t="s">
        <v>10</v>
      </c>
    </row>
    <row r="12" spans="1:2">
      <c r="A12" s="26">
        <v>3</v>
      </c>
      <c r="B12" s="167" t="s">
        <v>11</v>
      </c>
    </row>
    <row r="13" spans="1:2">
      <c r="A13" s="26">
        <v>4</v>
      </c>
      <c r="B13" s="165" t="s">
        <v>12</v>
      </c>
    </row>
    <row r="14" spans="1:2">
      <c r="A14" s="26">
        <v>5</v>
      </c>
      <c r="B14" s="165" t="s">
        <v>13</v>
      </c>
    </row>
    <row r="15" spans="1:2">
      <c r="A15" s="26">
        <v>6</v>
      </c>
      <c r="B15" s="165" t="s">
        <v>14</v>
      </c>
    </row>
    <row r="16" spans="1:2">
      <c r="A16" s="26">
        <v>7</v>
      </c>
      <c r="B16" s="165" t="s">
        <v>15</v>
      </c>
    </row>
    <row r="17" spans="1:2">
      <c r="A17" s="26">
        <v>8</v>
      </c>
      <c r="B17" s="165" t="s">
        <v>16</v>
      </c>
    </row>
    <row r="18" spans="1:2">
      <c r="A18" s="26">
        <v>9</v>
      </c>
      <c r="B18" s="165" t="s">
        <v>17</v>
      </c>
    </row>
    <row r="19" spans="1:2">
      <c r="A19" s="26"/>
      <c r="B19" s="165"/>
    </row>
    <row r="20" spans="1:2" ht="20.25">
      <c r="A20" s="163"/>
      <c r="B20" s="164" t="s">
        <v>18</v>
      </c>
    </row>
    <row r="21" spans="1:2">
      <c r="A21" s="26">
        <v>1</v>
      </c>
      <c r="B21" s="165" t="s">
        <v>19</v>
      </c>
    </row>
    <row r="22" spans="1:2">
      <c r="A22" s="26">
        <v>2</v>
      </c>
      <c r="B22" s="165" t="s">
        <v>20</v>
      </c>
    </row>
    <row r="23" spans="1:2">
      <c r="A23" s="26">
        <v>3</v>
      </c>
      <c r="B23" s="165" t="s">
        <v>21</v>
      </c>
    </row>
    <row r="24" spans="1:2">
      <c r="A24" s="26">
        <v>4</v>
      </c>
      <c r="B24" s="165" t="s">
        <v>22</v>
      </c>
    </row>
    <row r="25" spans="1:2">
      <c r="A25" s="26">
        <v>5</v>
      </c>
      <c r="B25" s="165" t="s">
        <v>23</v>
      </c>
    </row>
    <row r="26" spans="1:2">
      <c r="A26" s="26">
        <v>6</v>
      </c>
      <c r="B26" s="165" t="s">
        <v>24</v>
      </c>
    </row>
    <row r="27" spans="1:2">
      <c r="A27" s="26">
        <v>7</v>
      </c>
      <c r="B27" s="165" t="s">
        <v>25</v>
      </c>
    </row>
    <row r="28" spans="1:2">
      <c r="A28" s="26"/>
      <c r="B28" s="165"/>
    </row>
    <row r="29" spans="1:2" ht="20.25">
      <c r="A29" s="163"/>
      <c r="B29" s="164" t="s">
        <v>26</v>
      </c>
    </row>
    <row r="30" spans="1:2">
      <c r="A30" s="26">
        <v>1</v>
      </c>
      <c r="B30" s="165" t="s">
        <v>27</v>
      </c>
    </row>
    <row r="31" spans="1:2">
      <c r="A31" s="26">
        <v>2</v>
      </c>
      <c r="B31" s="165" t="s">
        <v>28</v>
      </c>
    </row>
    <row r="32" spans="1:2">
      <c r="A32" s="26">
        <v>3</v>
      </c>
      <c r="B32" s="165" t="s">
        <v>29</v>
      </c>
    </row>
    <row r="33" spans="1:2" ht="28.5">
      <c r="A33" s="26">
        <v>4</v>
      </c>
      <c r="B33" s="165" t="s">
        <v>30</v>
      </c>
    </row>
    <row r="34" spans="1:2">
      <c r="A34" s="26">
        <v>5</v>
      </c>
      <c r="B34" s="165" t="s">
        <v>31</v>
      </c>
    </row>
    <row r="35" spans="1:2">
      <c r="A35" s="26">
        <v>6</v>
      </c>
      <c r="B35" s="165" t="s">
        <v>32</v>
      </c>
    </row>
    <row r="36" spans="1:2">
      <c r="A36" s="26">
        <v>7</v>
      </c>
      <c r="B36" s="165" t="s">
        <v>33</v>
      </c>
    </row>
    <row r="37" spans="1:2">
      <c r="A37" s="26"/>
      <c r="B37" s="165"/>
    </row>
    <row r="39" spans="1:2">
      <c r="A39" s="170" t="s">
        <v>34</v>
      </c>
      <c r="B39" s="171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4" t="s">
        <v>285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s="2" customFormat="1" ht="16.5">
      <c r="A2" s="24" t="s">
        <v>286</v>
      </c>
      <c r="B2" s="25" t="s">
        <v>223</v>
      </c>
      <c r="C2" s="25" t="s">
        <v>224</v>
      </c>
      <c r="D2" s="25" t="s">
        <v>225</v>
      </c>
      <c r="E2" s="25" t="s">
        <v>226</v>
      </c>
      <c r="F2" s="25" t="s">
        <v>227</v>
      </c>
      <c r="G2" s="24" t="s">
        <v>287</v>
      </c>
      <c r="H2" s="24" t="s">
        <v>288</v>
      </c>
      <c r="I2" s="24" t="s">
        <v>289</v>
      </c>
      <c r="J2" s="24" t="s">
        <v>288</v>
      </c>
      <c r="K2" s="24" t="s">
        <v>290</v>
      </c>
      <c r="L2" s="24" t="s">
        <v>288</v>
      </c>
      <c r="M2" s="25" t="s">
        <v>263</v>
      </c>
      <c r="N2" s="25" t="s">
        <v>236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286</v>
      </c>
      <c r="B4" s="29" t="s">
        <v>291</v>
      </c>
      <c r="C4" s="29" t="s">
        <v>264</v>
      </c>
      <c r="D4" s="29" t="s">
        <v>225</v>
      </c>
      <c r="E4" s="25" t="s">
        <v>226</v>
      </c>
      <c r="F4" s="25" t="s">
        <v>227</v>
      </c>
      <c r="G4" s="24" t="s">
        <v>287</v>
      </c>
      <c r="H4" s="24" t="s">
        <v>288</v>
      </c>
      <c r="I4" s="24" t="s">
        <v>289</v>
      </c>
      <c r="J4" s="24" t="s">
        <v>288</v>
      </c>
      <c r="K4" s="24" t="s">
        <v>290</v>
      </c>
      <c r="L4" s="24" t="s">
        <v>288</v>
      </c>
      <c r="M4" s="25" t="s">
        <v>263</v>
      </c>
      <c r="N4" s="25" t="s">
        <v>236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35" t="s">
        <v>292</v>
      </c>
      <c r="B11" s="336"/>
      <c r="C11" s="336"/>
      <c r="D11" s="337"/>
      <c r="E11" s="338"/>
      <c r="F11" s="339"/>
      <c r="G11" s="340"/>
      <c r="H11" s="30"/>
      <c r="I11" s="335" t="s">
        <v>293</v>
      </c>
      <c r="J11" s="336"/>
      <c r="K11" s="336"/>
      <c r="L11" s="12"/>
      <c r="M11" s="12"/>
      <c r="N11" s="14"/>
    </row>
    <row r="12" spans="1:14" ht="16.5">
      <c r="A12" s="341" t="s">
        <v>294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34" t="s">
        <v>295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2" s="2" customFormat="1" ht="18" customHeight="1">
      <c r="A2" s="4" t="s">
        <v>257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263</v>
      </c>
      <c r="L2" s="5" t="s">
        <v>236</v>
      </c>
    </row>
    <row r="3" spans="1:12" ht="26.1" customHeight="1">
      <c r="A3" s="11" t="s">
        <v>300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301</v>
      </c>
      <c r="L3" s="6" t="s">
        <v>252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35" t="s">
        <v>302</v>
      </c>
      <c r="B10" s="336"/>
      <c r="C10" s="336"/>
      <c r="D10" s="336"/>
      <c r="E10" s="337"/>
      <c r="F10" s="338"/>
      <c r="G10" s="340"/>
      <c r="H10" s="335" t="s">
        <v>303</v>
      </c>
      <c r="I10" s="336"/>
      <c r="J10" s="336"/>
      <c r="K10" s="12"/>
      <c r="L10" s="14"/>
    </row>
    <row r="11" spans="1:12" ht="72.95" customHeight="1">
      <c r="A11" s="341" t="s">
        <v>304</v>
      </c>
      <c r="B11" s="341"/>
      <c r="C11" s="342"/>
      <c r="D11" s="342"/>
      <c r="E11" s="342"/>
      <c r="F11" s="342"/>
      <c r="G11" s="342"/>
      <c r="H11" s="342"/>
      <c r="I11" s="342"/>
      <c r="J11" s="342"/>
      <c r="K11" s="342"/>
      <c r="L11" s="342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34" t="s">
        <v>305</v>
      </c>
      <c r="B1" s="334"/>
      <c r="C1" s="334"/>
      <c r="D1" s="334"/>
      <c r="E1" s="334"/>
      <c r="F1" s="334"/>
      <c r="G1" s="334"/>
      <c r="H1" s="334"/>
      <c r="I1" s="334"/>
    </row>
    <row r="2" spans="1:9" s="2" customFormat="1" ht="18" customHeight="1">
      <c r="A2" s="343" t="s">
        <v>222</v>
      </c>
      <c r="B2" s="344" t="s">
        <v>227</v>
      </c>
      <c r="C2" s="344" t="s">
        <v>264</v>
      </c>
      <c r="D2" s="344" t="s">
        <v>225</v>
      </c>
      <c r="E2" s="344" t="s">
        <v>226</v>
      </c>
      <c r="F2" s="4" t="s">
        <v>306</v>
      </c>
      <c r="G2" s="4" t="s">
        <v>245</v>
      </c>
      <c r="H2" s="349" t="s">
        <v>246</v>
      </c>
      <c r="I2" s="353" t="s">
        <v>248</v>
      </c>
    </row>
    <row r="3" spans="1:9" s="2" customFormat="1" ht="18" customHeight="1">
      <c r="A3" s="343"/>
      <c r="B3" s="345"/>
      <c r="C3" s="345"/>
      <c r="D3" s="345"/>
      <c r="E3" s="345"/>
      <c r="F3" s="4" t="s">
        <v>307</v>
      </c>
      <c r="G3" s="4" t="s">
        <v>249</v>
      </c>
      <c r="H3" s="350"/>
      <c r="I3" s="354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35" t="s">
        <v>292</v>
      </c>
      <c r="B10" s="336"/>
      <c r="C10" s="336"/>
      <c r="D10" s="337"/>
      <c r="E10" s="13"/>
      <c r="F10" s="335" t="s">
        <v>308</v>
      </c>
      <c r="G10" s="336"/>
      <c r="H10" s="337"/>
      <c r="I10" s="14"/>
    </row>
    <row r="11" spans="1:9" ht="51.95" customHeight="1">
      <c r="A11" s="341" t="s">
        <v>309</v>
      </c>
      <c r="B11" s="341"/>
      <c r="C11" s="342"/>
      <c r="D11" s="342"/>
      <c r="E11" s="342"/>
      <c r="F11" s="342"/>
      <c r="G11" s="342"/>
      <c r="H11" s="342"/>
      <c r="I11" s="34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49"/>
      <c r="C3" s="150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7.95" customHeight="1">
      <c r="B4" s="149" t="s">
        <v>39</v>
      </c>
      <c r="C4" s="150" t="s">
        <v>40</v>
      </c>
      <c r="D4" s="150" t="s">
        <v>41</v>
      </c>
      <c r="E4" s="150" t="s">
        <v>42</v>
      </c>
      <c r="F4" s="151" t="s">
        <v>41</v>
      </c>
      <c r="G4" s="151" t="s">
        <v>42</v>
      </c>
      <c r="H4" s="150" t="s">
        <v>41</v>
      </c>
      <c r="I4" s="158" t="s">
        <v>42</v>
      </c>
    </row>
    <row r="5" spans="2:9" ht="27.95" customHeight="1">
      <c r="B5" s="152" t="s">
        <v>43</v>
      </c>
      <c r="C5" s="26">
        <v>13</v>
      </c>
      <c r="D5" s="26">
        <v>0</v>
      </c>
      <c r="E5" s="26">
        <v>1</v>
      </c>
      <c r="F5" s="153">
        <v>0</v>
      </c>
      <c r="G5" s="153">
        <v>1</v>
      </c>
      <c r="H5" s="26">
        <v>1</v>
      </c>
      <c r="I5" s="159">
        <v>2</v>
      </c>
    </row>
    <row r="6" spans="2:9" ht="27.95" customHeight="1">
      <c r="B6" s="152" t="s">
        <v>44</v>
      </c>
      <c r="C6" s="26">
        <v>20</v>
      </c>
      <c r="D6" s="26">
        <v>0</v>
      </c>
      <c r="E6" s="26">
        <v>1</v>
      </c>
      <c r="F6" s="153">
        <v>1</v>
      </c>
      <c r="G6" s="153">
        <v>2</v>
      </c>
      <c r="H6" s="26">
        <v>2</v>
      </c>
      <c r="I6" s="159">
        <v>3</v>
      </c>
    </row>
    <row r="7" spans="2:9" ht="27.95" customHeight="1">
      <c r="B7" s="152" t="s">
        <v>45</v>
      </c>
      <c r="C7" s="26">
        <v>32</v>
      </c>
      <c r="D7" s="26">
        <v>0</v>
      </c>
      <c r="E7" s="26">
        <v>1</v>
      </c>
      <c r="F7" s="153">
        <v>2</v>
      </c>
      <c r="G7" s="153">
        <v>3</v>
      </c>
      <c r="H7" s="26">
        <v>3</v>
      </c>
      <c r="I7" s="159">
        <v>4</v>
      </c>
    </row>
    <row r="8" spans="2:9" ht="27.95" customHeight="1">
      <c r="B8" s="152" t="s">
        <v>46</v>
      </c>
      <c r="C8" s="26">
        <v>50</v>
      </c>
      <c r="D8" s="26">
        <v>1</v>
      </c>
      <c r="E8" s="26">
        <v>2</v>
      </c>
      <c r="F8" s="153">
        <v>3</v>
      </c>
      <c r="G8" s="153">
        <v>4</v>
      </c>
      <c r="H8" s="26">
        <v>5</v>
      </c>
      <c r="I8" s="159">
        <v>6</v>
      </c>
    </row>
    <row r="9" spans="2:9" ht="27.95" customHeight="1">
      <c r="B9" s="152" t="s">
        <v>47</v>
      </c>
      <c r="C9" s="26">
        <v>80</v>
      </c>
      <c r="D9" s="26">
        <v>2</v>
      </c>
      <c r="E9" s="26">
        <v>3</v>
      </c>
      <c r="F9" s="153">
        <v>5</v>
      </c>
      <c r="G9" s="153">
        <v>6</v>
      </c>
      <c r="H9" s="26">
        <v>7</v>
      </c>
      <c r="I9" s="159">
        <v>8</v>
      </c>
    </row>
    <row r="10" spans="2:9" ht="27.95" customHeight="1">
      <c r="B10" s="152" t="s">
        <v>48</v>
      </c>
      <c r="C10" s="26">
        <v>125</v>
      </c>
      <c r="D10" s="26">
        <v>3</v>
      </c>
      <c r="E10" s="26">
        <v>4</v>
      </c>
      <c r="F10" s="153">
        <v>7</v>
      </c>
      <c r="G10" s="153">
        <v>8</v>
      </c>
      <c r="H10" s="26">
        <v>10</v>
      </c>
      <c r="I10" s="159">
        <v>11</v>
      </c>
    </row>
    <row r="11" spans="2:9" ht="27.95" customHeight="1">
      <c r="B11" s="152" t="s">
        <v>49</v>
      </c>
      <c r="C11" s="26">
        <v>200</v>
      </c>
      <c r="D11" s="26">
        <v>5</v>
      </c>
      <c r="E11" s="26">
        <v>6</v>
      </c>
      <c r="F11" s="153">
        <v>10</v>
      </c>
      <c r="G11" s="153">
        <v>11</v>
      </c>
      <c r="H11" s="26">
        <v>14</v>
      </c>
      <c r="I11" s="159">
        <v>15</v>
      </c>
    </row>
    <row r="12" spans="2:9" ht="27.95" customHeight="1">
      <c r="B12" s="154" t="s">
        <v>50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51</v>
      </c>
      <c r="C14" s="157"/>
      <c r="D14" s="157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M51" sqref="M51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>
      <c r="A2" s="104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06" t="s">
        <v>57</v>
      </c>
      <c r="I2" s="190" t="s">
        <v>58</v>
      </c>
      <c r="J2" s="190"/>
      <c r="K2" s="191"/>
    </row>
    <row r="3" spans="1:11" ht="14.25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spans="1:11" ht="14.25">
      <c r="A4" s="107" t="s">
        <v>62</v>
      </c>
      <c r="B4" s="198" t="s">
        <v>63</v>
      </c>
      <c r="C4" s="199"/>
      <c r="D4" s="200" t="s">
        <v>64</v>
      </c>
      <c r="E4" s="201"/>
      <c r="F4" s="202">
        <v>45061</v>
      </c>
      <c r="G4" s="203"/>
      <c r="H4" s="200" t="s">
        <v>65</v>
      </c>
      <c r="I4" s="201"/>
      <c r="J4" s="112" t="s">
        <v>66</v>
      </c>
      <c r="K4" s="118" t="s">
        <v>67</v>
      </c>
    </row>
    <row r="5" spans="1:11" ht="14.25">
      <c r="A5" s="108" t="s">
        <v>68</v>
      </c>
      <c r="B5" s="204" t="s">
        <v>69</v>
      </c>
      <c r="C5" s="205"/>
      <c r="D5" s="200" t="s">
        <v>70</v>
      </c>
      <c r="E5" s="201"/>
      <c r="F5" s="202">
        <v>45056</v>
      </c>
      <c r="G5" s="203"/>
      <c r="H5" s="200" t="s">
        <v>71</v>
      </c>
      <c r="I5" s="201"/>
      <c r="J5" s="112" t="s">
        <v>66</v>
      </c>
      <c r="K5" s="118" t="s">
        <v>67</v>
      </c>
    </row>
    <row r="6" spans="1:11" ht="14.25">
      <c r="A6" s="107" t="s">
        <v>72</v>
      </c>
      <c r="B6" s="127">
        <v>1</v>
      </c>
      <c r="C6" s="118">
        <v>7</v>
      </c>
      <c r="D6" s="108" t="s">
        <v>73</v>
      </c>
      <c r="E6" s="114"/>
      <c r="F6" s="202">
        <v>45064</v>
      </c>
      <c r="G6" s="203"/>
      <c r="H6" s="200" t="s">
        <v>74</v>
      </c>
      <c r="I6" s="201"/>
      <c r="J6" s="112" t="s">
        <v>66</v>
      </c>
      <c r="K6" s="118" t="s">
        <v>67</v>
      </c>
    </row>
    <row r="7" spans="1:11" ht="14.25">
      <c r="A7" s="107" t="s">
        <v>75</v>
      </c>
      <c r="B7" s="206">
        <v>4950</v>
      </c>
      <c r="C7" s="207"/>
      <c r="D7" s="108" t="s">
        <v>76</v>
      </c>
      <c r="E7" s="113"/>
      <c r="F7" s="202">
        <v>45065</v>
      </c>
      <c r="G7" s="203"/>
      <c r="H7" s="200" t="s">
        <v>77</v>
      </c>
      <c r="I7" s="201"/>
      <c r="J7" s="112" t="s">
        <v>66</v>
      </c>
      <c r="K7" s="118" t="s">
        <v>67</v>
      </c>
    </row>
    <row r="8" spans="1:11" ht="14.25">
      <c r="A8" s="110" t="s">
        <v>78</v>
      </c>
      <c r="B8" s="208"/>
      <c r="C8" s="209"/>
      <c r="D8" s="210" t="s">
        <v>79</v>
      </c>
      <c r="E8" s="211"/>
      <c r="F8" s="212">
        <v>45065</v>
      </c>
      <c r="G8" s="213"/>
      <c r="H8" s="210" t="s">
        <v>80</v>
      </c>
      <c r="I8" s="211"/>
      <c r="J8" s="115" t="s">
        <v>66</v>
      </c>
      <c r="K8" s="119" t="s">
        <v>67</v>
      </c>
    </row>
    <row r="9" spans="1:11" ht="14.25">
      <c r="A9" s="214" t="s">
        <v>81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82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28" t="s">
        <v>83</v>
      </c>
      <c r="B11" s="129" t="s">
        <v>84</v>
      </c>
      <c r="C11" s="125" t="s">
        <v>85</v>
      </c>
      <c r="D11" s="130"/>
      <c r="E11" s="131" t="s">
        <v>86</v>
      </c>
      <c r="F11" s="129" t="s">
        <v>84</v>
      </c>
      <c r="G11" s="125" t="s">
        <v>85</v>
      </c>
      <c r="H11" s="125" t="s">
        <v>87</v>
      </c>
      <c r="I11" s="131" t="s">
        <v>88</v>
      </c>
      <c r="J11" s="129" t="s">
        <v>84</v>
      </c>
      <c r="K11" s="126" t="s">
        <v>85</v>
      </c>
    </row>
    <row r="12" spans="1:11" ht="14.25">
      <c r="A12" s="108" t="s">
        <v>89</v>
      </c>
      <c r="B12" s="111" t="s">
        <v>84</v>
      </c>
      <c r="C12" s="112" t="s">
        <v>85</v>
      </c>
      <c r="D12" s="113"/>
      <c r="E12" s="114" t="s">
        <v>90</v>
      </c>
      <c r="F12" s="111" t="s">
        <v>84</v>
      </c>
      <c r="G12" s="112" t="s">
        <v>85</v>
      </c>
      <c r="H12" s="112" t="s">
        <v>87</v>
      </c>
      <c r="I12" s="114" t="s">
        <v>91</v>
      </c>
      <c r="J12" s="111" t="s">
        <v>84</v>
      </c>
      <c r="K12" s="118" t="s">
        <v>85</v>
      </c>
    </row>
    <row r="13" spans="1:11" ht="14.25">
      <c r="A13" s="108" t="s">
        <v>92</v>
      </c>
      <c r="B13" s="111" t="s">
        <v>84</v>
      </c>
      <c r="C13" s="112" t="s">
        <v>85</v>
      </c>
      <c r="D13" s="113"/>
      <c r="E13" s="114" t="s">
        <v>93</v>
      </c>
      <c r="F13" s="112" t="s">
        <v>94</v>
      </c>
      <c r="G13" s="112" t="s">
        <v>95</v>
      </c>
      <c r="H13" s="112" t="s">
        <v>87</v>
      </c>
      <c r="I13" s="114" t="s">
        <v>96</v>
      </c>
      <c r="J13" s="111" t="s">
        <v>84</v>
      </c>
      <c r="K13" s="118" t="s">
        <v>85</v>
      </c>
    </row>
    <row r="14" spans="1:11" ht="14.25">
      <c r="A14" s="210" t="s">
        <v>97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98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32" t="s">
        <v>99</v>
      </c>
      <c r="B16" s="125" t="s">
        <v>94</v>
      </c>
      <c r="C16" s="125" t="s">
        <v>95</v>
      </c>
      <c r="D16" s="133"/>
      <c r="E16" s="134" t="s">
        <v>100</v>
      </c>
      <c r="F16" s="125" t="s">
        <v>94</v>
      </c>
      <c r="G16" s="125" t="s">
        <v>95</v>
      </c>
      <c r="H16" s="135"/>
      <c r="I16" s="134" t="s">
        <v>101</v>
      </c>
      <c r="J16" s="125" t="s">
        <v>94</v>
      </c>
      <c r="K16" s="126" t="s">
        <v>95</v>
      </c>
    </row>
    <row r="17" spans="1:22" ht="16.5" customHeight="1">
      <c r="A17" s="116" t="s">
        <v>102</v>
      </c>
      <c r="B17" s="112" t="s">
        <v>94</v>
      </c>
      <c r="C17" s="112" t="s">
        <v>95</v>
      </c>
      <c r="D17" s="74"/>
      <c r="E17" s="117" t="s">
        <v>103</v>
      </c>
      <c r="F17" s="112" t="s">
        <v>94</v>
      </c>
      <c r="G17" s="112" t="s">
        <v>95</v>
      </c>
      <c r="H17" s="136"/>
      <c r="I17" s="117" t="s">
        <v>104</v>
      </c>
      <c r="J17" s="112" t="s">
        <v>94</v>
      </c>
      <c r="K17" s="118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21" t="s">
        <v>105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>
      <c r="A19" s="217" t="s">
        <v>106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107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37" t="s">
        <v>108</v>
      </c>
      <c r="B21" s="138" t="s">
        <v>109</v>
      </c>
      <c r="C21" s="138" t="s">
        <v>110</v>
      </c>
      <c r="D21" s="138" t="s">
        <v>111</v>
      </c>
      <c r="E21" s="138" t="s">
        <v>112</v>
      </c>
      <c r="F21" s="138" t="s">
        <v>113</v>
      </c>
      <c r="G21" s="139" t="s">
        <v>114</v>
      </c>
      <c r="H21" s="117" t="s">
        <v>115</v>
      </c>
      <c r="I21" s="117"/>
      <c r="J21" s="117"/>
      <c r="K21" s="97" t="s">
        <v>116</v>
      </c>
    </row>
    <row r="22" spans="1:22" ht="29.1" customHeight="1">
      <c r="A22" s="140" t="s">
        <v>117</v>
      </c>
      <c r="B22" s="74" t="s">
        <v>94</v>
      </c>
      <c r="C22" s="74" t="s">
        <v>94</v>
      </c>
      <c r="D22" s="74" t="s">
        <v>94</v>
      </c>
      <c r="E22" s="74" t="s">
        <v>94</v>
      </c>
      <c r="F22" s="74" t="s">
        <v>94</v>
      </c>
      <c r="G22" s="74" t="s">
        <v>94</v>
      </c>
      <c r="H22" s="74" t="s">
        <v>94</v>
      </c>
      <c r="I22" s="142"/>
      <c r="J22" s="142"/>
      <c r="K22" s="148"/>
    </row>
    <row r="23" spans="1:22" ht="23.1" customHeight="1">
      <c r="A23" s="22"/>
      <c r="B23" s="74"/>
      <c r="C23" s="74"/>
      <c r="D23" s="74"/>
      <c r="E23" s="74"/>
      <c r="F23" s="74"/>
      <c r="G23" s="74"/>
      <c r="H23" s="74"/>
      <c r="I23" s="142"/>
      <c r="J23" s="142"/>
      <c r="K23" s="148"/>
    </row>
    <row r="24" spans="1:22" ht="23.1" customHeight="1">
      <c r="A24" s="74"/>
      <c r="B24" s="74"/>
      <c r="C24" s="74"/>
      <c r="D24" s="74"/>
      <c r="E24" s="74"/>
      <c r="F24" s="74"/>
      <c r="G24" s="74"/>
      <c r="H24" s="141"/>
      <c r="I24" s="142"/>
      <c r="J24" s="142"/>
      <c r="K24" s="148"/>
    </row>
    <row r="25" spans="1:22" ht="23.1" customHeight="1">
      <c r="A25" s="74"/>
      <c r="B25" s="74"/>
      <c r="C25" s="74"/>
      <c r="D25" s="74"/>
      <c r="E25" s="74"/>
      <c r="F25" s="74"/>
      <c r="G25" s="74"/>
      <c r="H25" s="141"/>
      <c r="I25" s="142"/>
      <c r="J25" s="142"/>
      <c r="K25" s="148"/>
    </row>
    <row r="26" spans="1:22" ht="23.1" customHeight="1">
      <c r="A26" s="109"/>
      <c r="B26" s="74"/>
      <c r="C26" s="74"/>
      <c r="D26" s="74"/>
      <c r="E26" s="74"/>
      <c r="F26" s="74"/>
      <c r="G26" s="74"/>
      <c r="H26" s="141"/>
      <c r="I26" s="142"/>
      <c r="J26" s="142"/>
      <c r="K26" s="148"/>
    </row>
    <row r="27" spans="1:22" ht="23.1" customHeight="1">
      <c r="A27" s="109"/>
      <c r="B27" s="142"/>
      <c r="C27" s="142"/>
      <c r="D27" s="142"/>
      <c r="E27" s="142"/>
      <c r="F27" s="142"/>
      <c r="G27" s="142"/>
      <c r="H27" s="141"/>
      <c r="I27" s="142"/>
      <c r="J27" s="142"/>
      <c r="K27" s="94"/>
    </row>
    <row r="28" spans="1:22" ht="23.1" customHeight="1">
      <c r="A28" s="109"/>
      <c r="B28" s="142"/>
      <c r="C28" s="142"/>
      <c r="D28" s="142"/>
      <c r="E28" s="142"/>
      <c r="F28" s="142"/>
      <c r="G28" s="142"/>
      <c r="H28" s="141"/>
      <c r="I28" s="142"/>
      <c r="J28" s="142"/>
      <c r="K28" s="94"/>
    </row>
    <row r="29" spans="1:22" ht="18" customHeight="1">
      <c r="A29" s="227" t="s">
        <v>118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119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120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121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122</v>
      </c>
      <c r="B34" s="240"/>
      <c r="C34" s="112" t="s">
        <v>66</v>
      </c>
      <c r="D34" s="112" t="s">
        <v>67</v>
      </c>
      <c r="E34" s="241" t="s">
        <v>123</v>
      </c>
      <c r="F34" s="242"/>
      <c r="G34" s="242"/>
      <c r="H34" s="242"/>
      <c r="I34" s="242"/>
      <c r="J34" s="242"/>
      <c r="K34" s="243"/>
    </row>
    <row r="35" spans="1:11" ht="14.25">
      <c r="A35" s="244" t="s">
        <v>124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21" customHeight="1">
      <c r="A36" s="245" t="s">
        <v>125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21" customHeight="1">
      <c r="A37" s="248" t="s">
        <v>126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21" customHeight="1">
      <c r="A38" s="248" t="s">
        <v>127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21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21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21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21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51" t="s">
        <v>128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7" t="s">
        <v>129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32" t="s">
        <v>130</v>
      </c>
      <c r="B45" s="125" t="s">
        <v>94</v>
      </c>
      <c r="C45" s="125" t="s">
        <v>95</v>
      </c>
      <c r="D45" s="125" t="s">
        <v>87</v>
      </c>
      <c r="E45" s="134" t="s">
        <v>131</v>
      </c>
      <c r="F45" s="125" t="s">
        <v>94</v>
      </c>
      <c r="G45" s="125" t="s">
        <v>95</v>
      </c>
      <c r="H45" s="125" t="s">
        <v>87</v>
      </c>
      <c r="I45" s="134" t="s">
        <v>132</v>
      </c>
      <c r="J45" s="125" t="s">
        <v>94</v>
      </c>
      <c r="K45" s="126" t="s">
        <v>95</v>
      </c>
    </row>
    <row r="46" spans="1:11" ht="14.25">
      <c r="A46" s="116" t="s">
        <v>86</v>
      </c>
      <c r="B46" s="112" t="s">
        <v>94</v>
      </c>
      <c r="C46" s="112" t="s">
        <v>95</v>
      </c>
      <c r="D46" s="112" t="s">
        <v>87</v>
      </c>
      <c r="E46" s="117" t="s">
        <v>93</v>
      </c>
      <c r="F46" s="112" t="s">
        <v>94</v>
      </c>
      <c r="G46" s="112" t="s">
        <v>95</v>
      </c>
      <c r="H46" s="112" t="s">
        <v>87</v>
      </c>
      <c r="I46" s="117" t="s">
        <v>104</v>
      </c>
      <c r="J46" s="112" t="s">
        <v>94</v>
      </c>
      <c r="K46" s="118" t="s">
        <v>95</v>
      </c>
    </row>
    <row r="47" spans="1:11" ht="14.25">
      <c r="A47" s="210" t="s">
        <v>97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133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43" t="s">
        <v>134</v>
      </c>
      <c r="B50" s="254" t="s">
        <v>135</v>
      </c>
      <c r="C50" s="254"/>
      <c r="D50" s="105" t="s">
        <v>136</v>
      </c>
      <c r="E50" s="144" t="s">
        <v>137</v>
      </c>
      <c r="F50" s="145" t="s">
        <v>138</v>
      </c>
      <c r="G50" s="146">
        <v>45057</v>
      </c>
      <c r="H50" s="255" t="s">
        <v>139</v>
      </c>
      <c r="I50" s="256"/>
      <c r="J50" s="257" t="s">
        <v>140</v>
      </c>
      <c r="K50" s="258"/>
    </row>
    <row r="51" spans="1:11" ht="14.25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58"/>
    </row>
    <row r="53" spans="1:11" ht="14.25">
      <c r="A53" s="143" t="s">
        <v>134</v>
      </c>
      <c r="B53" s="254" t="s">
        <v>135</v>
      </c>
      <c r="C53" s="254"/>
      <c r="D53" s="105" t="s">
        <v>136</v>
      </c>
      <c r="E53" s="144"/>
      <c r="F53" s="145" t="s">
        <v>141</v>
      </c>
      <c r="G53" s="146"/>
      <c r="H53" s="255" t="s">
        <v>139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6"/>
  <sheetViews>
    <sheetView workbookViewId="0">
      <selection activeCell="C16" sqref="C16"/>
    </sheetView>
  </sheetViews>
  <sheetFormatPr defaultColWidth="9" defaultRowHeight="14.25"/>
  <cols>
    <col min="1" max="1" width="18.375" style="43" customWidth="1"/>
    <col min="2" max="2" width="4.875" style="43" customWidth="1"/>
    <col min="3" max="4" width="8.875" style="44" customWidth="1"/>
    <col min="5" max="9" width="8.875" style="43" customWidth="1"/>
    <col min="10" max="10" width="2.75" style="43" customWidth="1"/>
    <col min="11" max="11" width="9.125" style="43" customWidth="1"/>
    <col min="12" max="16" width="9.75" style="43" customWidth="1"/>
    <col min="17" max="17" width="9.75" style="45" customWidth="1"/>
    <col min="18" max="255" width="9" style="43"/>
    <col min="256" max="16384" width="9" style="23"/>
  </cols>
  <sheetData>
    <row r="1" spans="1:258" s="43" customFormat="1" ht="29.1" customHeight="1">
      <c r="A1" s="261" t="s">
        <v>142</v>
      </c>
      <c r="B1" s="261"/>
      <c r="C1" s="262"/>
      <c r="D1" s="262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5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3" customFormat="1" ht="20.100000000000001" customHeight="1">
      <c r="A2" s="47" t="s">
        <v>62</v>
      </c>
      <c r="B2" s="264" t="s">
        <v>63</v>
      </c>
      <c r="C2" s="265"/>
      <c r="D2" s="264"/>
      <c r="E2" s="47" t="s">
        <v>68</v>
      </c>
      <c r="F2" s="266" t="s">
        <v>69</v>
      </c>
      <c r="G2" s="266"/>
      <c r="H2" s="266"/>
      <c r="I2" s="266"/>
      <c r="J2" s="272"/>
      <c r="K2" s="120" t="s">
        <v>57</v>
      </c>
      <c r="L2" s="267" t="s">
        <v>58</v>
      </c>
      <c r="M2" s="267"/>
      <c r="N2" s="267"/>
      <c r="O2" s="267"/>
      <c r="P2" s="267"/>
      <c r="Q2" s="60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3" customFormat="1">
      <c r="A3" s="270" t="s">
        <v>143</v>
      </c>
      <c r="B3" s="268" t="s">
        <v>144</v>
      </c>
      <c r="C3" s="269"/>
      <c r="D3" s="268"/>
      <c r="E3" s="268"/>
      <c r="F3" s="268"/>
      <c r="G3" s="268"/>
      <c r="H3" s="268"/>
      <c r="I3" s="268"/>
      <c r="J3" s="272"/>
      <c r="K3" s="268" t="s">
        <v>145</v>
      </c>
      <c r="L3" s="268"/>
      <c r="M3" s="268"/>
      <c r="N3" s="268"/>
      <c r="O3" s="268"/>
      <c r="P3" s="268"/>
      <c r="Q3" s="60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3" customFormat="1" ht="16.5">
      <c r="A4" s="270"/>
      <c r="B4" s="271" t="s">
        <v>146</v>
      </c>
      <c r="C4" s="61" t="s">
        <v>109</v>
      </c>
      <c r="D4" s="61" t="s">
        <v>110</v>
      </c>
      <c r="E4" s="62" t="s">
        <v>111</v>
      </c>
      <c r="F4" s="61" t="s">
        <v>112</v>
      </c>
      <c r="G4" s="61" t="s">
        <v>113</v>
      </c>
      <c r="H4" s="54" t="s">
        <v>114</v>
      </c>
      <c r="I4" s="54" t="s">
        <v>115</v>
      </c>
      <c r="J4" s="272"/>
      <c r="K4" s="48"/>
      <c r="L4" s="63" t="s">
        <v>147</v>
      </c>
      <c r="M4" s="63"/>
      <c r="N4" s="63"/>
      <c r="O4" s="174" t="s">
        <v>310</v>
      </c>
      <c r="P4" s="63"/>
      <c r="Q4" s="6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3" customFormat="1" ht="16.5">
      <c r="A5" s="270"/>
      <c r="B5" s="271"/>
      <c r="C5" s="103" t="s">
        <v>148</v>
      </c>
      <c r="D5" s="103" t="s">
        <v>149</v>
      </c>
      <c r="E5" s="103" t="s">
        <v>150</v>
      </c>
      <c r="F5" s="103" t="s">
        <v>151</v>
      </c>
      <c r="G5" s="103" t="s">
        <v>152</v>
      </c>
      <c r="H5" s="54" t="s">
        <v>153</v>
      </c>
      <c r="I5" s="54" t="s">
        <v>154</v>
      </c>
      <c r="J5" s="272"/>
      <c r="K5" s="121"/>
      <c r="L5" s="63" t="s">
        <v>111</v>
      </c>
      <c r="M5" s="63"/>
      <c r="N5" s="63"/>
      <c r="O5" s="176" t="s">
        <v>316</v>
      </c>
      <c r="P5" s="103"/>
      <c r="Q5" s="10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3" customFormat="1" ht="20.100000000000001" customHeight="1">
      <c r="A6" s="55" t="s">
        <v>155</v>
      </c>
      <c r="B6" s="66"/>
      <c r="C6" s="55">
        <f>D6-1</f>
        <v>67</v>
      </c>
      <c r="D6" s="55">
        <f>E6-2</f>
        <v>68</v>
      </c>
      <c r="E6" s="55">
        <v>70</v>
      </c>
      <c r="F6" s="55">
        <f>E6+2</f>
        <v>72</v>
      </c>
      <c r="G6" s="55">
        <f>F6+2</f>
        <v>74</v>
      </c>
      <c r="H6" s="55">
        <f>G6+1</f>
        <v>75</v>
      </c>
      <c r="I6" s="55">
        <f>H6+1</f>
        <v>76</v>
      </c>
      <c r="J6" s="272"/>
      <c r="K6" s="63"/>
      <c r="L6" s="63" t="s">
        <v>156</v>
      </c>
      <c r="M6" s="122"/>
      <c r="N6" s="63"/>
      <c r="O6" s="174" t="s">
        <v>311</v>
      </c>
      <c r="P6" s="63"/>
      <c r="Q6" s="6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3" customFormat="1" ht="20.100000000000001" customHeight="1">
      <c r="A7" s="55" t="s">
        <v>157</v>
      </c>
      <c r="B7" s="66"/>
      <c r="C7" s="55">
        <f t="shared" ref="C7:C8" si="0">D7-4</f>
        <v>100</v>
      </c>
      <c r="D7" s="55">
        <f t="shared" ref="D7:D8" si="1">E7-4</f>
        <v>104</v>
      </c>
      <c r="E7" s="55">
        <v>108</v>
      </c>
      <c r="F7" s="55">
        <f t="shared" ref="F7:F8" si="2">E7+4</f>
        <v>112</v>
      </c>
      <c r="G7" s="55">
        <f>F7+4</f>
        <v>116</v>
      </c>
      <c r="H7" s="55">
        <f t="shared" ref="H7:H8" si="3">G7+6</f>
        <v>122</v>
      </c>
      <c r="I7" s="55">
        <f>H7+6</f>
        <v>128</v>
      </c>
      <c r="J7" s="272"/>
      <c r="K7" s="63"/>
      <c r="L7" s="63" t="s">
        <v>158</v>
      </c>
      <c r="M7" s="63"/>
      <c r="N7" s="63"/>
      <c r="O7" s="174" t="s">
        <v>312</v>
      </c>
      <c r="P7" s="63"/>
      <c r="Q7" s="6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3" customFormat="1" ht="20.100000000000001" customHeight="1">
      <c r="A8" s="55" t="s">
        <v>160</v>
      </c>
      <c r="B8" s="66"/>
      <c r="C8" s="55">
        <f t="shared" si="0"/>
        <v>98</v>
      </c>
      <c r="D8" s="55">
        <f t="shared" si="1"/>
        <v>102</v>
      </c>
      <c r="E8" s="55">
        <v>106</v>
      </c>
      <c r="F8" s="55">
        <f t="shared" si="2"/>
        <v>110</v>
      </c>
      <c r="G8" s="55">
        <f>F8+5</f>
        <v>115</v>
      </c>
      <c r="H8" s="55">
        <f t="shared" si="3"/>
        <v>121</v>
      </c>
      <c r="I8" s="55">
        <f>H8+7</f>
        <v>128</v>
      </c>
      <c r="J8" s="272"/>
      <c r="K8" s="63"/>
      <c r="L8" s="63" t="s">
        <v>159</v>
      </c>
      <c r="M8" s="63"/>
      <c r="N8" s="63"/>
      <c r="O8" s="174" t="s">
        <v>313</v>
      </c>
      <c r="P8" s="63"/>
      <c r="Q8" s="6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3" customFormat="1" ht="20.100000000000001" customHeight="1">
      <c r="A9" s="55" t="s">
        <v>161</v>
      </c>
      <c r="B9" s="66"/>
      <c r="C9" s="55">
        <f>D9-1.2</f>
        <v>43.099999999999994</v>
      </c>
      <c r="D9" s="55">
        <f>E9-1.2</f>
        <v>44.3</v>
      </c>
      <c r="E9" s="55">
        <v>45.5</v>
      </c>
      <c r="F9" s="55">
        <f>E9+1.2</f>
        <v>46.7</v>
      </c>
      <c r="G9" s="55">
        <f>F9+1.2</f>
        <v>47.900000000000006</v>
      </c>
      <c r="H9" s="55">
        <f>G9+1.4</f>
        <v>49.300000000000004</v>
      </c>
      <c r="I9" s="55">
        <f>H9+1.4</f>
        <v>50.7</v>
      </c>
      <c r="J9" s="272"/>
      <c r="K9" s="63"/>
      <c r="L9" s="63" t="s">
        <v>158</v>
      </c>
      <c r="M9" s="63"/>
      <c r="N9" s="63"/>
      <c r="O9" s="177" t="s">
        <v>313</v>
      </c>
      <c r="P9" s="63"/>
      <c r="Q9" s="6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3" customFormat="1" ht="20.100000000000001" customHeight="1">
      <c r="A10" s="55" t="s">
        <v>162</v>
      </c>
      <c r="B10" s="66"/>
      <c r="C10" s="55">
        <f>D10-0.5</f>
        <v>20</v>
      </c>
      <c r="D10" s="55">
        <f>E10-0.5</f>
        <v>20.5</v>
      </c>
      <c r="E10" s="55">
        <v>21</v>
      </c>
      <c r="F10" s="55">
        <f t="shared" ref="F10:I10" si="4">E10+0.5</f>
        <v>21.5</v>
      </c>
      <c r="G10" s="55">
        <f t="shared" si="4"/>
        <v>22</v>
      </c>
      <c r="H10" s="55">
        <f t="shared" si="4"/>
        <v>22.5</v>
      </c>
      <c r="I10" s="55">
        <f t="shared" si="4"/>
        <v>23</v>
      </c>
      <c r="J10" s="272"/>
      <c r="K10" s="64"/>
      <c r="L10" s="64" t="s">
        <v>163</v>
      </c>
      <c r="M10" s="63"/>
      <c r="N10" s="64"/>
      <c r="O10" s="175" t="s">
        <v>314</v>
      </c>
      <c r="P10" s="63"/>
      <c r="Q10" s="6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3" customFormat="1" ht="18" customHeight="1">
      <c r="A11" s="55" t="s">
        <v>164</v>
      </c>
      <c r="B11" s="66"/>
      <c r="C11" s="55">
        <f>D11-0.8</f>
        <v>17.899999999999999</v>
      </c>
      <c r="D11" s="55">
        <f>E11-0.8</f>
        <v>18.7</v>
      </c>
      <c r="E11" s="55">
        <v>19.5</v>
      </c>
      <c r="F11" s="55">
        <f>E11+0.8</f>
        <v>20.3</v>
      </c>
      <c r="G11" s="55">
        <f>F11+0.8</f>
        <v>21.1</v>
      </c>
      <c r="H11" s="55">
        <f>G11+1.3</f>
        <v>22.400000000000002</v>
      </c>
      <c r="I11" s="55">
        <f>H11+1.3</f>
        <v>23.700000000000003</v>
      </c>
      <c r="J11" s="66"/>
      <c r="K11" s="66"/>
      <c r="L11" s="65" t="s">
        <v>159</v>
      </c>
      <c r="M11" s="66"/>
      <c r="N11" s="65"/>
      <c r="O11" s="66">
        <v>-0.7</v>
      </c>
      <c r="P11" s="66"/>
      <c r="Q11" s="60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3" customFormat="1" ht="18" customHeight="1">
      <c r="A12" s="55" t="s">
        <v>165</v>
      </c>
      <c r="B12" s="66"/>
      <c r="C12" s="55">
        <f>D12-0.7</f>
        <v>15.600000000000001</v>
      </c>
      <c r="D12" s="55">
        <f>E12-0.7</f>
        <v>16.3</v>
      </c>
      <c r="E12" s="55">
        <v>17</v>
      </c>
      <c r="F12" s="55">
        <f>E12+0.7</f>
        <v>17.7</v>
      </c>
      <c r="G12" s="55">
        <f>F12+0.7</f>
        <v>18.399999999999999</v>
      </c>
      <c r="H12" s="55">
        <f>G12+0.95</f>
        <v>19.349999999999998</v>
      </c>
      <c r="I12" s="55">
        <f>H12+0.95</f>
        <v>20.299999999999997</v>
      </c>
      <c r="J12" s="66"/>
      <c r="K12" s="66"/>
      <c r="L12" s="65">
        <v>-0.5</v>
      </c>
      <c r="M12" s="66"/>
      <c r="N12" s="65"/>
      <c r="O12" s="178">
        <v>-1</v>
      </c>
      <c r="P12" s="66"/>
      <c r="Q12" s="60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ht="16.5">
      <c r="A13" s="55"/>
      <c r="B13" s="66"/>
      <c r="C13" s="55"/>
      <c r="D13" s="55"/>
      <c r="E13" s="55"/>
      <c r="F13" s="55"/>
      <c r="G13" s="55"/>
      <c r="H13" s="55"/>
      <c r="I13" s="55"/>
      <c r="K13" s="66"/>
      <c r="L13" s="65"/>
      <c r="M13" s="66"/>
      <c r="N13" s="66"/>
      <c r="O13" s="176" t="s">
        <v>315</v>
      </c>
      <c r="P13" s="66"/>
      <c r="Q13" s="124"/>
    </row>
    <row r="14" spans="1:258" ht="16.5">
      <c r="A14" s="55"/>
      <c r="B14" s="66"/>
      <c r="C14" s="55"/>
      <c r="D14" s="55"/>
      <c r="E14" s="55"/>
      <c r="F14" s="55"/>
      <c r="G14" s="55"/>
      <c r="H14" s="55"/>
      <c r="I14" s="55"/>
      <c r="K14" s="66"/>
      <c r="L14" s="65"/>
      <c r="M14" s="66"/>
      <c r="N14" s="66"/>
      <c r="O14" s="66"/>
      <c r="P14" s="66"/>
      <c r="Q14" s="124"/>
    </row>
    <row r="16" spans="1:258">
      <c r="K16" s="67" t="s">
        <v>166</v>
      </c>
      <c r="L16" s="123">
        <v>45057</v>
      </c>
      <c r="M16" s="67" t="s">
        <v>167</v>
      </c>
      <c r="N16" s="67" t="s">
        <v>137</v>
      </c>
      <c r="O16" s="67" t="s">
        <v>168</v>
      </c>
      <c r="P16" s="43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1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O10" sqref="O10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5" width="10.8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0.75" style="69" customWidth="1"/>
    <col min="12" max="16384" width="10.125" style="69"/>
  </cols>
  <sheetData>
    <row r="1" spans="1:11" ht="25.5">
      <c r="A1" s="290" t="s">
        <v>172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8" customHeight="1">
      <c r="A2" s="70" t="s">
        <v>53</v>
      </c>
      <c r="B2" s="373" t="s">
        <v>334</v>
      </c>
      <c r="C2" s="291"/>
      <c r="D2" s="71" t="s">
        <v>62</v>
      </c>
      <c r="E2" s="374" t="s">
        <v>333</v>
      </c>
      <c r="F2" s="72" t="s">
        <v>173</v>
      </c>
      <c r="G2" s="375" t="s">
        <v>335</v>
      </c>
      <c r="H2" s="292"/>
      <c r="I2" s="90" t="s">
        <v>57</v>
      </c>
      <c r="J2" s="292" t="s">
        <v>58</v>
      </c>
      <c r="K2" s="293"/>
    </row>
    <row r="3" spans="1:11" ht="18" customHeight="1">
      <c r="A3" s="73" t="s">
        <v>75</v>
      </c>
      <c r="B3" s="273">
        <v>4850</v>
      </c>
      <c r="C3" s="273"/>
      <c r="D3" s="75" t="s">
        <v>174</v>
      </c>
      <c r="E3" s="294">
        <v>45066</v>
      </c>
      <c r="F3" s="294"/>
      <c r="G3" s="294"/>
      <c r="H3" s="280" t="s">
        <v>175</v>
      </c>
      <c r="I3" s="280"/>
      <c r="J3" s="280"/>
      <c r="K3" s="281"/>
    </row>
    <row r="4" spans="1:11" ht="18" customHeight="1">
      <c r="A4" s="76" t="s">
        <v>72</v>
      </c>
      <c r="B4" s="77" t="s">
        <v>176</v>
      </c>
      <c r="C4" s="78">
        <v>7</v>
      </c>
      <c r="D4" s="79" t="s">
        <v>177</v>
      </c>
      <c r="E4" s="274" t="s">
        <v>178</v>
      </c>
      <c r="F4" s="274"/>
      <c r="G4" s="274"/>
      <c r="H4" s="240" t="s">
        <v>179</v>
      </c>
      <c r="I4" s="240"/>
      <c r="J4" s="78" t="s">
        <v>66</v>
      </c>
      <c r="K4" s="94" t="s">
        <v>67</v>
      </c>
    </row>
    <row r="5" spans="1:11" ht="18" customHeight="1">
      <c r="A5" s="76" t="s">
        <v>180</v>
      </c>
      <c r="B5" s="273">
        <v>1</v>
      </c>
      <c r="C5" s="273"/>
      <c r="D5" s="75" t="s">
        <v>181</v>
      </c>
      <c r="E5" s="75" t="s">
        <v>182</v>
      </c>
      <c r="G5" s="75"/>
      <c r="H5" s="240" t="s">
        <v>183</v>
      </c>
      <c r="I5" s="240"/>
      <c r="J5" s="78" t="s">
        <v>66</v>
      </c>
      <c r="K5" s="94" t="s">
        <v>67</v>
      </c>
    </row>
    <row r="6" spans="1:11" ht="18" customHeight="1">
      <c r="A6" s="80" t="s">
        <v>184</v>
      </c>
      <c r="B6" s="208">
        <v>125</v>
      </c>
      <c r="C6" s="208"/>
      <c r="D6" s="81" t="s">
        <v>185</v>
      </c>
      <c r="E6" s="82">
        <v>2460</v>
      </c>
      <c r="F6" s="83"/>
      <c r="G6" s="81"/>
      <c r="H6" s="295" t="s">
        <v>186</v>
      </c>
      <c r="I6" s="295"/>
      <c r="J6" s="83" t="s">
        <v>66</v>
      </c>
      <c r="K6" s="95" t="s">
        <v>67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187</v>
      </c>
      <c r="B8" s="72" t="s">
        <v>188</v>
      </c>
      <c r="C8" s="72" t="s">
        <v>189</v>
      </c>
      <c r="D8" s="72" t="s">
        <v>190</v>
      </c>
      <c r="E8" s="72" t="s">
        <v>191</v>
      </c>
      <c r="F8" s="72" t="s">
        <v>192</v>
      </c>
      <c r="G8" s="296" t="s">
        <v>193</v>
      </c>
      <c r="H8" s="297"/>
      <c r="I8" s="297"/>
      <c r="J8" s="297"/>
      <c r="K8" s="298"/>
    </row>
    <row r="9" spans="1:11" ht="18" customHeight="1">
      <c r="A9" s="239" t="s">
        <v>194</v>
      </c>
      <c r="B9" s="240"/>
      <c r="C9" s="78" t="s">
        <v>66</v>
      </c>
      <c r="D9" s="78" t="s">
        <v>67</v>
      </c>
      <c r="E9" s="75" t="s">
        <v>195</v>
      </c>
      <c r="F9" s="88" t="s">
        <v>196</v>
      </c>
      <c r="G9" s="299"/>
      <c r="H9" s="300"/>
      <c r="I9" s="300"/>
      <c r="J9" s="300"/>
      <c r="K9" s="301"/>
    </row>
    <row r="10" spans="1:11" ht="18" customHeight="1">
      <c r="A10" s="239" t="s">
        <v>197</v>
      </c>
      <c r="B10" s="240"/>
      <c r="C10" s="78" t="s">
        <v>66</v>
      </c>
      <c r="D10" s="78" t="s">
        <v>67</v>
      </c>
      <c r="E10" s="75" t="s">
        <v>198</v>
      </c>
      <c r="F10" s="88" t="s">
        <v>199</v>
      </c>
      <c r="G10" s="299" t="s">
        <v>200</v>
      </c>
      <c r="H10" s="300"/>
      <c r="I10" s="300"/>
      <c r="J10" s="300"/>
      <c r="K10" s="301"/>
    </row>
    <row r="11" spans="1:11" ht="18" customHeight="1">
      <c r="A11" s="283" t="s">
        <v>169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 ht="18" customHeight="1">
      <c r="A12" s="73" t="s">
        <v>88</v>
      </c>
      <c r="B12" s="78" t="s">
        <v>84</v>
      </c>
      <c r="C12" s="78" t="s">
        <v>85</v>
      </c>
      <c r="D12" s="88"/>
      <c r="E12" s="75" t="s">
        <v>86</v>
      </c>
      <c r="F12" s="78" t="s">
        <v>84</v>
      </c>
      <c r="G12" s="78" t="s">
        <v>85</v>
      </c>
      <c r="H12" s="78"/>
      <c r="I12" s="75" t="s">
        <v>201</v>
      </c>
      <c r="J12" s="78" t="s">
        <v>84</v>
      </c>
      <c r="K12" s="94" t="s">
        <v>85</v>
      </c>
    </row>
    <row r="13" spans="1:11" ht="18" customHeight="1">
      <c r="A13" s="73" t="s">
        <v>91</v>
      </c>
      <c r="B13" s="78" t="s">
        <v>84</v>
      </c>
      <c r="C13" s="78" t="s">
        <v>85</v>
      </c>
      <c r="D13" s="88"/>
      <c r="E13" s="75" t="s">
        <v>96</v>
      </c>
      <c r="F13" s="78" t="s">
        <v>84</v>
      </c>
      <c r="G13" s="78" t="s">
        <v>85</v>
      </c>
      <c r="H13" s="78"/>
      <c r="I13" s="75" t="s">
        <v>202</v>
      </c>
      <c r="J13" s="78" t="s">
        <v>84</v>
      </c>
      <c r="K13" s="94" t="s">
        <v>85</v>
      </c>
    </row>
    <row r="14" spans="1:11" ht="18" customHeight="1">
      <c r="A14" s="80" t="s">
        <v>203</v>
      </c>
      <c r="B14" s="83" t="s">
        <v>84</v>
      </c>
      <c r="C14" s="83" t="s">
        <v>85</v>
      </c>
      <c r="D14" s="89"/>
      <c r="E14" s="81" t="s">
        <v>204</v>
      </c>
      <c r="F14" s="83" t="s">
        <v>84</v>
      </c>
      <c r="G14" s="83" t="s">
        <v>85</v>
      </c>
      <c r="H14" s="83"/>
      <c r="I14" s="81" t="s">
        <v>205</v>
      </c>
      <c r="J14" s="83" t="s">
        <v>84</v>
      </c>
      <c r="K14" s="95" t="s">
        <v>85</v>
      </c>
    </row>
    <row r="15" spans="1:11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ht="18" customHeight="1">
      <c r="A16" s="279" t="s">
        <v>206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8" customHeight="1">
      <c r="A17" s="239" t="s">
        <v>207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82"/>
    </row>
    <row r="18" spans="1:11" ht="18" customHeight="1">
      <c r="A18" s="239"/>
      <c r="B18" s="240"/>
      <c r="C18" s="240"/>
      <c r="D18" s="240"/>
      <c r="E18" s="240"/>
      <c r="F18" s="240"/>
      <c r="G18" s="240"/>
      <c r="H18" s="240"/>
      <c r="I18" s="240"/>
      <c r="J18" s="240"/>
      <c r="K18" s="282"/>
    </row>
    <row r="19" spans="1:11" ht="21.95" customHeight="1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11" ht="21.9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05"/>
    </row>
    <row r="21" spans="1:11" ht="21.95" customHeight="1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305"/>
    </row>
    <row r="22" spans="1:11" ht="21.95" customHeight="1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305"/>
    </row>
    <row r="23" spans="1:11" ht="21.95" customHeight="1">
      <c r="A23" s="306"/>
      <c r="B23" s="307"/>
      <c r="C23" s="307"/>
      <c r="D23" s="307"/>
      <c r="E23" s="307"/>
      <c r="F23" s="307"/>
      <c r="G23" s="307"/>
      <c r="H23" s="307"/>
      <c r="I23" s="307"/>
      <c r="J23" s="307"/>
      <c r="K23" s="308"/>
    </row>
    <row r="24" spans="1:11" ht="18" customHeight="1">
      <c r="A24" s="239" t="s">
        <v>122</v>
      </c>
      <c r="B24" s="240"/>
      <c r="C24" s="78" t="s">
        <v>66</v>
      </c>
      <c r="D24" s="78" t="s">
        <v>67</v>
      </c>
      <c r="E24" s="280"/>
      <c r="F24" s="280"/>
      <c r="G24" s="280"/>
      <c r="H24" s="280"/>
      <c r="I24" s="280"/>
      <c r="J24" s="280"/>
      <c r="K24" s="281"/>
    </row>
    <row r="25" spans="1:11" ht="18" customHeight="1">
      <c r="A25" s="91" t="s">
        <v>208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20.100000000000001" customHeight="1">
      <c r="A27" s="312" t="s">
        <v>209</v>
      </c>
      <c r="B27" s="297"/>
      <c r="C27" s="297"/>
      <c r="D27" s="297"/>
      <c r="E27" s="297"/>
      <c r="F27" s="297"/>
      <c r="G27" s="297"/>
      <c r="H27" s="297"/>
      <c r="I27" s="297"/>
      <c r="J27" s="313"/>
      <c r="K27" s="98" t="s">
        <v>170</v>
      </c>
    </row>
    <row r="28" spans="1:11" ht="23.1" customHeight="1">
      <c r="A28" s="376" t="s">
        <v>336</v>
      </c>
      <c r="B28" s="315"/>
      <c r="C28" s="315"/>
      <c r="D28" s="315"/>
      <c r="E28" s="315"/>
      <c r="F28" s="315"/>
      <c r="G28" s="315"/>
      <c r="H28" s="315"/>
      <c r="I28" s="315"/>
      <c r="J28" s="316"/>
      <c r="K28" s="99"/>
    </row>
    <row r="29" spans="1:11" ht="23.1" customHeight="1">
      <c r="A29" s="376" t="s">
        <v>337</v>
      </c>
      <c r="B29" s="315"/>
      <c r="C29" s="315"/>
      <c r="D29" s="315"/>
      <c r="E29" s="315"/>
      <c r="F29" s="315"/>
      <c r="G29" s="315"/>
      <c r="H29" s="315"/>
      <c r="I29" s="315"/>
      <c r="J29" s="316"/>
      <c r="K29" s="100"/>
    </row>
    <row r="30" spans="1:11" ht="23.1" customHeight="1">
      <c r="A30" s="314"/>
      <c r="B30" s="315"/>
      <c r="C30" s="315"/>
      <c r="D30" s="315"/>
      <c r="E30" s="315"/>
      <c r="F30" s="315"/>
      <c r="G30" s="315"/>
      <c r="H30" s="315"/>
      <c r="I30" s="315"/>
      <c r="J30" s="316"/>
      <c r="K30" s="100"/>
    </row>
    <row r="31" spans="1:11" ht="23.1" customHeight="1">
      <c r="A31" s="314"/>
      <c r="B31" s="315"/>
      <c r="C31" s="315"/>
      <c r="D31" s="315"/>
      <c r="E31" s="315"/>
      <c r="F31" s="315"/>
      <c r="G31" s="315"/>
      <c r="H31" s="315"/>
      <c r="I31" s="315"/>
      <c r="J31" s="316"/>
      <c r="K31" s="100"/>
    </row>
    <row r="32" spans="1:11" ht="23.1" customHeight="1">
      <c r="A32" s="314"/>
      <c r="B32" s="315"/>
      <c r="C32" s="315"/>
      <c r="D32" s="315"/>
      <c r="E32" s="315"/>
      <c r="F32" s="315"/>
      <c r="G32" s="315"/>
      <c r="H32" s="315"/>
      <c r="I32" s="315"/>
      <c r="J32" s="316"/>
      <c r="K32" s="100"/>
    </row>
    <row r="33" spans="1:11" ht="23.1" customHeight="1">
      <c r="A33" s="314"/>
      <c r="B33" s="315"/>
      <c r="C33" s="315"/>
      <c r="D33" s="315"/>
      <c r="E33" s="315"/>
      <c r="F33" s="315"/>
      <c r="G33" s="315"/>
      <c r="H33" s="315"/>
      <c r="I33" s="315"/>
      <c r="J33" s="316"/>
      <c r="K33" s="100"/>
    </row>
    <row r="34" spans="1:11" ht="23.1" customHeight="1">
      <c r="A34" s="314"/>
      <c r="B34" s="315"/>
      <c r="C34" s="315"/>
      <c r="D34" s="315"/>
      <c r="E34" s="315"/>
      <c r="F34" s="315"/>
      <c r="G34" s="315"/>
      <c r="H34" s="315"/>
      <c r="I34" s="315"/>
      <c r="J34" s="316"/>
      <c r="K34" s="96"/>
    </row>
    <row r="35" spans="1:11" ht="23.1" customHeight="1">
      <c r="A35" s="314"/>
      <c r="B35" s="315"/>
      <c r="C35" s="315"/>
      <c r="D35" s="315"/>
      <c r="E35" s="315"/>
      <c r="F35" s="315"/>
      <c r="G35" s="315"/>
      <c r="H35" s="315"/>
      <c r="I35" s="315"/>
      <c r="J35" s="316"/>
      <c r="K35" s="101"/>
    </row>
    <row r="36" spans="1:11" ht="23.1" customHeight="1">
      <c r="A36" s="317" t="s">
        <v>171</v>
      </c>
      <c r="B36" s="318"/>
      <c r="C36" s="318"/>
      <c r="D36" s="318"/>
      <c r="E36" s="318"/>
      <c r="F36" s="318"/>
      <c r="G36" s="318"/>
      <c r="H36" s="318"/>
      <c r="I36" s="318"/>
      <c r="J36" s="319"/>
      <c r="K36" s="102">
        <f>SUM(K28:K35)</f>
        <v>0</v>
      </c>
    </row>
    <row r="37" spans="1:11" ht="18.75" customHeight="1">
      <c r="A37" s="320" t="s">
        <v>210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1" ht="18.75" customHeight="1">
      <c r="A38" s="236" t="s">
        <v>211</v>
      </c>
      <c r="B38" s="237"/>
      <c r="C38" s="237"/>
      <c r="D38" s="323" t="s">
        <v>212</v>
      </c>
      <c r="E38" s="323"/>
      <c r="F38" s="324" t="s">
        <v>213</v>
      </c>
      <c r="G38" s="325"/>
      <c r="H38" s="237" t="s">
        <v>214</v>
      </c>
      <c r="I38" s="237"/>
      <c r="J38" s="237" t="s">
        <v>215</v>
      </c>
      <c r="K38" s="238"/>
    </row>
    <row r="39" spans="1:11" ht="18.75" customHeight="1">
      <c r="A39" s="76" t="s">
        <v>123</v>
      </c>
      <c r="B39" s="240" t="s">
        <v>216</v>
      </c>
      <c r="C39" s="240"/>
      <c r="D39" s="240"/>
      <c r="E39" s="240"/>
      <c r="F39" s="240"/>
      <c r="G39" s="240"/>
      <c r="H39" s="240"/>
      <c r="I39" s="240"/>
      <c r="J39" s="240"/>
      <c r="K39" s="282"/>
    </row>
    <row r="40" spans="1:11" ht="24" customHeight="1">
      <c r="A40" s="377" t="s">
        <v>338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82"/>
    </row>
    <row r="41" spans="1:11" ht="24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82"/>
    </row>
    <row r="42" spans="1:11" ht="32.1" customHeight="1">
      <c r="A42" s="80" t="s">
        <v>134</v>
      </c>
      <c r="B42" s="326" t="s">
        <v>217</v>
      </c>
      <c r="C42" s="326"/>
      <c r="D42" s="81" t="s">
        <v>218</v>
      </c>
      <c r="E42" s="89" t="s">
        <v>219</v>
      </c>
      <c r="F42" s="92" t="s">
        <v>220</v>
      </c>
      <c r="G42" s="93">
        <v>45060</v>
      </c>
      <c r="H42" s="327" t="s">
        <v>139</v>
      </c>
      <c r="I42" s="327"/>
      <c r="J42" s="326" t="s">
        <v>140</v>
      </c>
      <c r="K42" s="32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0"/>
  <sheetViews>
    <sheetView workbookViewId="0">
      <selection activeCell="O13" sqref="O13"/>
    </sheetView>
  </sheetViews>
  <sheetFormatPr defaultColWidth="9" defaultRowHeight="14.25"/>
  <cols>
    <col min="1" max="1" width="13.625" style="43" customWidth="1"/>
    <col min="2" max="2" width="9.125" style="43" customWidth="1"/>
    <col min="3" max="4" width="9.125" style="44" customWidth="1"/>
    <col min="5" max="8" width="9.125" style="43" customWidth="1"/>
    <col min="9" max="9" width="2.75" style="43" customWidth="1"/>
    <col min="10" max="15" width="9.25" style="43" customWidth="1"/>
    <col min="16" max="16" width="9.25" style="45" customWidth="1"/>
    <col min="17" max="254" width="9" style="43"/>
    <col min="255" max="16384" width="9" style="23"/>
  </cols>
  <sheetData>
    <row r="1" spans="1:257" s="43" customFormat="1" ht="29.1" customHeight="1">
      <c r="A1" s="261" t="s">
        <v>142</v>
      </c>
      <c r="B1" s="261"/>
      <c r="C1" s="262"/>
      <c r="D1" s="262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57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3" customFormat="1" ht="20.100000000000001" customHeight="1">
      <c r="A2" s="46" t="s">
        <v>62</v>
      </c>
      <c r="B2" s="264" t="s">
        <v>63</v>
      </c>
      <c r="C2" s="265"/>
      <c r="D2" s="264"/>
      <c r="E2" s="49" t="s">
        <v>68</v>
      </c>
      <c r="F2" s="286" t="s">
        <v>69</v>
      </c>
      <c r="G2" s="286"/>
      <c r="H2" s="329"/>
      <c r="I2" s="332"/>
      <c r="J2" s="58" t="s">
        <v>57</v>
      </c>
      <c r="K2" s="330" t="s">
        <v>58</v>
      </c>
      <c r="L2" s="330"/>
      <c r="M2" s="330"/>
      <c r="N2" s="330"/>
      <c r="O2" s="331"/>
      <c r="P2" s="5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3" customFormat="1">
      <c r="A3" s="289" t="s">
        <v>143</v>
      </c>
      <c r="B3" s="287" t="s">
        <v>144</v>
      </c>
      <c r="C3" s="288"/>
      <c r="D3" s="287"/>
      <c r="E3" s="287"/>
      <c r="F3" s="287"/>
      <c r="G3" s="287"/>
      <c r="H3" s="287"/>
      <c r="I3" s="333"/>
      <c r="J3" s="268" t="s">
        <v>145</v>
      </c>
      <c r="K3" s="268"/>
      <c r="L3" s="268"/>
      <c r="M3" s="268"/>
      <c r="N3" s="268"/>
      <c r="O3" s="268"/>
      <c r="P3" s="60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3" customFormat="1" ht="15">
      <c r="A4" s="289"/>
      <c r="B4" s="50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50" t="s">
        <v>115</v>
      </c>
      <c r="I4" s="333"/>
      <c r="J4" s="372" t="s">
        <v>318</v>
      </c>
      <c r="K4" s="372" t="s">
        <v>318</v>
      </c>
      <c r="L4" s="372" t="s">
        <v>318</v>
      </c>
      <c r="M4" s="372" t="s">
        <v>318</v>
      </c>
      <c r="N4" s="372" t="s">
        <v>318</v>
      </c>
      <c r="O4" s="372" t="s">
        <v>318</v>
      </c>
      <c r="P4" s="372" t="s">
        <v>318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3" customFormat="1" ht="16.5">
      <c r="A5" s="289"/>
      <c r="B5" s="52" t="s">
        <v>148</v>
      </c>
      <c r="C5" s="52" t="s">
        <v>149</v>
      </c>
      <c r="D5" s="52" t="s">
        <v>150</v>
      </c>
      <c r="E5" s="52" t="s">
        <v>151</v>
      </c>
      <c r="F5" s="53" t="s">
        <v>152</v>
      </c>
      <c r="G5" s="54" t="s">
        <v>153</v>
      </c>
      <c r="H5" s="54" t="s">
        <v>154</v>
      </c>
      <c r="I5" s="333"/>
      <c r="J5" s="61" t="s">
        <v>109</v>
      </c>
      <c r="K5" s="61" t="s">
        <v>110</v>
      </c>
      <c r="L5" s="62" t="s">
        <v>111</v>
      </c>
      <c r="M5" s="61" t="s">
        <v>112</v>
      </c>
      <c r="N5" s="61" t="s">
        <v>113</v>
      </c>
      <c r="O5" s="50" t="s">
        <v>114</v>
      </c>
      <c r="P5" s="50" t="s">
        <v>115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3" customFormat="1" ht="20.100000000000001" customHeight="1">
      <c r="A6" s="55" t="s">
        <v>155</v>
      </c>
      <c r="B6" s="55">
        <f>C6-1</f>
        <v>67</v>
      </c>
      <c r="C6" s="55">
        <f>D6-2</f>
        <v>68</v>
      </c>
      <c r="D6" s="54">
        <v>70</v>
      </c>
      <c r="E6" s="55">
        <f>D6+2</f>
        <v>72</v>
      </c>
      <c r="F6" s="55">
        <f>E6+2</f>
        <v>74</v>
      </c>
      <c r="G6" s="55">
        <f>F6+1</f>
        <v>75</v>
      </c>
      <c r="H6" s="55">
        <f>G6+1</f>
        <v>76</v>
      </c>
      <c r="I6" s="333"/>
      <c r="J6" s="174" t="s">
        <v>319</v>
      </c>
      <c r="K6" s="174" t="s">
        <v>319</v>
      </c>
      <c r="L6" s="174" t="s">
        <v>321</v>
      </c>
      <c r="M6" s="174" t="s">
        <v>322</v>
      </c>
      <c r="N6" s="174" t="s">
        <v>319</v>
      </c>
      <c r="O6" s="174" t="s">
        <v>322</v>
      </c>
      <c r="P6" s="174" t="s">
        <v>322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3" customFormat="1" ht="20.100000000000001" customHeight="1">
      <c r="A7" s="55" t="s">
        <v>157</v>
      </c>
      <c r="B7" s="55">
        <f t="shared" ref="B7:B8" si="0">C7-4</f>
        <v>100</v>
      </c>
      <c r="C7" s="55">
        <f t="shared" ref="C7:C8" si="1">D7-4</f>
        <v>104</v>
      </c>
      <c r="D7" s="54">
        <v>108</v>
      </c>
      <c r="E7" s="55">
        <f t="shared" ref="E7:E8" si="2">D7+4</f>
        <v>112</v>
      </c>
      <c r="F7" s="55">
        <f>E7+4</f>
        <v>116</v>
      </c>
      <c r="G7" s="55">
        <f t="shared" ref="G7:G8" si="3">F7+6</f>
        <v>122</v>
      </c>
      <c r="H7" s="55">
        <f>G7+6</f>
        <v>128</v>
      </c>
      <c r="I7" s="333"/>
      <c r="J7" s="174" t="s">
        <v>320</v>
      </c>
      <c r="K7" s="174" t="s">
        <v>320</v>
      </c>
      <c r="L7" s="174" t="s">
        <v>321</v>
      </c>
      <c r="M7" s="174" t="s">
        <v>320</v>
      </c>
      <c r="N7" s="174" t="s">
        <v>320</v>
      </c>
      <c r="O7" s="174" t="s">
        <v>320</v>
      </c>
      <c r="P7" s="174" t="s">
        <v>323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3" customFormat="1" ht="20.100000000000001" customHeight="1">
      <c r="A8" s="55" t="s">
        <v>160</v>
      </c>
      <c r="B8" s="55">
        <f t="shared" si="0"/>
        <v>98</v>
      </c>
      <c r="C8" s="55">
        <f t="shared" si="1"/>
        <v>102</v>
      </c>
      <c r="D8" s="54">
        <v>106</v>
      </c>
      <c r="E8" s="55">
        <f t="shared" si="2"/>
        <v>110</v>
      </c>
      <c r="F8" s="55">
        <f>E8+5</f>
        <v>115</v>
      </c>
      <c r="G8" s="55">
        <f t="shared" si="3"/>
        <v>121</v>
      </c>
      <c r="H8" s="55">
        <f>G8+7</f>
        <v>128</v>
      </c>
      <c r="I8" s="333"/>
      <c r="J8" s="174" t="s">
        <v>321</v>
      </c>
      <c r="K8" s="174" t="s">
        <v>327</v>
      </c>
      <c r="L8" s="174" t="s">
        <v>320</v>
      </c>
      <c r="M8" s="174" t="s">
        <v>320</v>
      </c>
      <c r="N8" s="174" t="s">
        <v>320</v>
      </c>
      <c r="O8" s="174" t="s">
        <v>321</v>
      </c>
      <c r="P8" s="174" t="s">
        <v>323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3" customFormat="1" ht="20.100000000000001" customHeight="1">
      <c r="A9" s="55" t="s">
        <v>161</v>
      </c>
      <c r="B9" s="55">
        <f>C9-1.2</f>
        <v>43.099999999999994</v>
      </c>
      <c r="C9" s="55">
        <f>D9-1.2</f>
        <v>44.3</v>
      </c>
      <c r="D9" s="54">
        <v>45.5</v>
      </c>
      <c r="E9" s="55">
        <f>D9+1.2</f>
        <v>46.7</v>
      </c>
      <c r="F9" s="55">
        <f>E9+1.2</f>
        <v>47.900000000000006</v>
      </c>
      <c r="G9" s="55">
        <f>F9+1.4</f>
        <v>49.300000000000004</v>
      </c>
      <c r="H9" s="55">
        <f>G9+1.4</f>
        <v>50.7</v>
      </c>
      <c r="I9" s="333"/>
      <c r="J9" s="174" t="s">
        <v>331</v>
      </c>
      <c r="K9" s="174" t="s">
        <v>328</v>
      </c>
      <c r="L9" s="174" t="s">
        <v>330</v>
      </c>
      <c r="M9" s="174" t="s">
        <v>324</v>
      </c>
      <c r="N9" s="174" t="s">
        <v>321</v>
      </c>
      <c r="O9" s="174" t="s">
        <v>328</v>
      </c>
      <c r="P9" s="174" t="s">
        <v>324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3" customFormat="1" ht="20.100000000000001" customHeight="1">
      <c r="A10" s="55" t="s">
        <v>162</v>
      </c>
      <c r="B10" s="55">
        <f>C10-0.5</f>
        <v>20</v>
      </c>
      <c r="C10" s="55">
        <f>D10-0.5</f>
        <v>20.5</v>
      </c>
      <c r="D10" s="54">
        <v>21</v>
      </c>
      <c r="E10" s="55">
        <f t="shared" ref="E10:H10" si="4">D10+0.5</f>
        <v>21.5</v>
      </c>
      <c r="F10" s="55">
        <f t="shared" si="4"/>
        <v>22</v>
      </c>
      <c r="G10" s="55">
        <f t="shared" si="4"/>
        <v>22.5</v>
      </c>
      <c r="H10" s="55">
        <f t="shared" si="4"/>
        <v>23</v>
      </c>
      <c r="I10" s="333"/>
      <c r="J10" s="175" t="s">
        <v>332</v>
      </c>
      <c r="K10" s="175" t="s">
        <v>329</v>
      </c>
      <c r="L10" s="175" t="s">
        <v>329</v>
      </c>
      <c r="M10" s="175" t="s">
        <v>319</v>
      </c>
      <c r="N10" s="175" t="s">
        <v>322</v>
      </c>
      <c r="O10" s="174" t="s">
        <v>325</v>
      </c>
      <c r="P10" s="174" t="s">
        <v>325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3" customFormat="1" ht="20.100000000000001" customHeight="1">
      <c r="A11" s="55" t="s">
        <v>164</v>
      </c>
      <c r="B11" s="55">
        <f>C11-0.8</f>
        <v>17.899999999999999</v>
      </c>
      <c r="C11" s="55">
        <f>D11-0.8</f>
        <v>18.7</v>
      </c>
      <c r="D11" s="54">
        <v>19.5</v>
      </c>
      <c r="E11" s="55">
        <f>D11+0.8</f>
        <v>20.3</v>
      </c>
      <c r="F11" s="55">
        <f>E11+0.8</f>
        <v>21.1</v>
      </c>
      <c r="G11" s="55">
        <f>F11+1.3</f>
        <v>22.400000000000002</v>
      </c>
      <c r="H11" s="55">
        <f>G11+1.3</f>
        <v>23.700000000000003</v>
      </c>
      <c r="I11" s="333"/>
      <c r="J11" s="65">
        <v>0</v>
      </c>
      <c r="K11" s="65">
        <v>0</v>
      </c>
      <c r="L11" s="65">
        <v>0.2</v>
      </c>
      <c r="M11" s="65">
        <v>-0.3</v>
      </c>
      <c r="N11" s="65">
        <v>-0.6</v>
      </c>
      <c r="O11" s="174" t="s">
        <v>326</v>
      </c>
      <c r="P11" s="174" t="s">
        <v>326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3" customFormat="1" ht="20.100000000000001" customHeight="1">
      <c r="A12" s="55" t="s">
        <v>165</v>
      </c>
      <c r="B12" s="55">
        <f>C12-0.7</f>
        <v>15.600000000000001</v>
      </c>
      <c r="C12" s="55">
        <f>D12-0.7</f>
        <v>16.3</v>
      </c>
      <c r="D12" s="54">
        <v>17</v>
      </c>
      <c r="E12" s="55">
        <f>D12+0.7</f>
        <v>17.7</v>
      </c>
      <c r="F12" s="55">
        <f>E12+0.7</f>
        <v>18.399999999999999</v>
      </c>
      <c r="G12" s="55">
        <f>F12+0.95</f>
        <v>19.349999999999998</v>
      </c>
      <c r="H12" s="55">
        <f>G12+0.95</f>
        <v>20.299999999999997</v>
      </c>
      <c r="I12" s="333"/>
      <c r="J12" s="174" t="s">
        <v>322</v>
      </c>
      <c r="K12" s="174" t="s">
        <v>325</v>
      </c>
      <c r="L12" s="174" t="s">
        <v>329</v>
      </c>
      <c r="M12" s="174" t="s">
        <v>325</v>
      </c>
      <c r="N12" s="174" t="s">
        <v>319</v>
      </c>
      <c r="O12" s="174" t="s">
        <v>321</v>
      </c>
      <c r="P12" s="174" t="s">
        <v>326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3" customFormat="1" ht="20.100000000000001" customHeight="1">
      <c r="A13" s="55"/>
      <c r="B13" s="55"/>
      <c r="C13" s="55"/>
      <c r="D13" s="54"/>
      <c r="E13" s="55"/>
      <c r="F13" s="55"/>
      <c r="G13" s="55"/>
      <c r="H13" s="55"/>
      <c r="I13" s="333"/>
      <c r="J13" s="63"/>
      <c r="K13" s="63"/>
      <c r="L13" s="63"/>
      <c r="M13" s="63"/>
      <c r="N13" s="63"/>
      <c r="O13" s="63"/>
      <c r="P13" s="6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3" customFormat="1" ht="16.5">
      <c r="A14" s="56"/>
      <c r="B14" s="56"/>
      <c r="C14" s="56"/>
      <c r="D14" s="56"/>
      <c r="E14" s="56"/>
      <c r="F14" s="56"/>
      <c r="G14" s="56"/>
      <c r="H14" s="56"/>
      <c r="I14" s="333"/>
      <c r="J14" s="66"/>
      <c r="K14" s="66"/>
      <c r="L14" s="66"/>
      <c r="M14" s="66"/>
      <c r="N14" s="66"/>
      <c r="O14" s="66"/>
      <c r="P14" s="60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3" customFormat="1" ht="16.5">
      <c r="A15" s="56"/>
      <c r="B15" s="56"/>
      <c r="C15" s="56"/>
      <c r="D15" s="56"/>
      <c r="E15" s="56"/>
      <c r="F15" s="56"/>
      <c r="G15" s="56"/>
      <c r="H15" s="56"/>
      <c r="I15" s="333"/>
      <c r="J15" s="66"/>
      <c r="K15" s="66"/>
      <c r="L15" s="66"/>
      <c r="M15" s="66"/>
      <c r="N15" s="66"/>
      <c r="O15" s="66"/>
      <c r="P15" s="60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3" customFormat="1">
      <c r="C16" s="44"/>
      <c r="D16" s="44"/>
      <c r="P16" s="57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3:260" s="43" customFormat="1">
      <c r="C17" s="44"/>
      <c r="D17" s="44"/>
      <c r="P17" s="45"/>
      <c r="IU17" s="23"/>
      <c r="IV17" s="23"/>
      <c r="IW17" s="23"/>
      <c r="IX17" s="23"/>
      <c r="IY17" s="23"/>
      <c r="IZ17" s="23"/>
    </row>
    <row r="20" spans="3:260">
      <c r="J20" s="67" t="s">
        <v>166</v>
      </c>
      <c r="K20" s="68">
        <v>45060</v>
      </c>
      <c r="L20" s="67" t="s">
        <v>167</v>
      </c>
      <c r="M20" s="371" t="s">
        <v>317</v>
      </c>
      <c r="N20" s="67" t="s">
        <v>168</v>
      </c>
      <c r="O20" s="43" t="s">
        <v>140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53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H15" sqref="H15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34" t="s">
        <v>221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s="2" customFormat="1" ht="18" customHeight="1">
      <c r="A2" s="343" t="s">
        <v>222</v>
      </c>
      <c r="B2" s="344" t="s">
        <v>223</v>
      </c>
      <c r="C2" s="344" t="s">
        <v>224</v>
      </c>
      <c r="D2" s="344" t="s">
        <v>225</v>
      </c>
      <c r="E2" s="344" t="s">
        <v>226</v>
      </c>
      <c r="F2" s="344" t="s">
        <v>227</v>
      </c>
      <c r="G2" s="344" t="s">
        <v>228</v>
      </c>
      <c r="H2" s="344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344" t="s">
        <v>235</v>
      </c>
      <c r="O2" s="344" t="s">
        <v>236</v>
      </c>
    </row>
    <row r="3" spans="1:15" s="2" customFormat="1" ht="18" customHeight="1">
      <c r="A3" s="343"/>
      <c r="B3" s="345"/>
      <c r="C3" s="345"/>
      <c r="D3" s="345"/>
      <c r="E3" s="345"/>
      <c r="F3" s="345"/>
      <c r="G3" s="345"/>
      <c r="H3" s="345"/>
      <c r="I3" s="4" t="s">
        <v>170</v>
      </c>
      <c r="J3" s="4" t="s">
        <v>170</v>
      </c>
      <c r="K3" s="4" t="s">
        <v>170</v>
      </c>
      <c r="L3" s="4" t="s">
        <v>170</v>
      </c>
      <c r="M3" s="4" t="s">
        <v>170</v>
      </c>
      <c r="N3" s="345"/>
      <c r="O3" s="345"/>
    </row>
    <row r="4" spans="1:15" s="3" customFormat="1" ht="30.95" customHeight="1">
      <c r="A4" s="22">
        <v>1</v>
      </c>
      <c r="B4" s="15">
        <v>230414559</v>
      </c>
      <c r="C4" s="16" t="s">
        <v>237</v>
      </c>
      <c r="D4" s="33" t="s">
        <v>117</v>
      </c>
      <c r="E4" s="16" t="s">
        <v>238</v>
      </c>
      <c r="F4" s="16" t="s">
        <v>239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230417550</v>
      </c>
      <c r="C5" s="16" t="s">
        <v>237</v>
      </c>
      <c r="D5" s="33" t="s">
        <v>117</v>
      </c>
      <c r="E5" s="16" t="s">
        <v>238</v>
      </c>
      <c r="F5" s="16" t="s">
        <v>239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230417551</v>
      </c>
      <c r="C6" s="16" t="s">
        <v>237</v>
      </c>
      <c r="D6" s="33" t="s">
        <v>117</v>
      </c>
      <c r="E6" s="16" t="s">
        <v>238</v>
      </c>
      <c r="F6" s="16" t="s">
        <v>239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>
        <v>4</v>
      </c>
      <c r="B7" s="15">
        <v>230421578</v>
      </c>
      <c r="C7" s="16" t="s">
        <v>237</v>
      </c>
      <c r="D7" s="33" t="s">
        <v>117</v>
      </c>
      <c r="E7" s="16" t="s">
        <v>238</v>
      </c>
      <c r="F7" s="16" t="s">
        <v>239</v>
      </c>
      <c r="G7" s="22" t="s">
        <v>66</v>
      </c>
      <c r="H7" s="22" t="s">
        <v>66</v>
      </c>
      <c r="I7" s="22">
        <v>1</v>
      </c>
      <c r="J7" s="22">
        <v>1</v>
      </c>
      <c r="K7" s="22">
        <v>0</v>
      </c>
      <c r="L7" s="22">
        <v>1</v>
      </c>
      <c r="M7" s="22">
        <v>0</v>
      </c>
      <c r="N7" s="22">
        <f>SUM(I7:M7)</f>
        <v>3</v>
      </c>
      <c r="O7" s="11"/>
    </row>
    <row r="8" spans="1:15" ht="30.95" customHeight="1">
      <c r="A8" s="22">
        <v>5</v>
      </c>
      <c r="B8" s="15">
        <v>230422532</v>
      </c>
      <c r="C8" s="16" t="s">
        <v>237</v>
      </c>
      <c r="D8" s="33" t="s">
        <v>117</v>
      </c>
      <c r="E8" s="16" t="s">
        <v>238</v>
      </c>
      <c r="F8" s="16" t="s">
        <v>239</v>
      </c>
      <c r="G8" s="22" t="s">
        <v>66</v>
      </c>
      <c r="H8" s="22" t="s">
        <v>66</v>
      </c>
      <c r="I8" s="22">
        <v>1</v>
      </c>
      <c r="J8" s="22">
        <v>0</v>
      </c>
      <c r="K8" s="22">
        <v>1</v>
      </c>
      <c r="L8" s="22">
        <v>1</v>
      </c>
      <c r="M8" s="22">
        <v>0</v>
      </c>
      <c r="N8" s="22">
        <f>SUM(I8:M8)</f>
        <v>3</v>
      </c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35" t="s">
        <v>240</v>
      </c>
      <c r="B12" s="336"/>
      <c r="C12" s="336"/>
      <c r="D12" s="337"/>
      <c r="E12" s="338"/>
      <c r="F12" s="339"/>
      <c r="G12" s="339"/>
      <c r="H12" s="339"/>
      <c r="I12" s="340"/>
      <c r="J12" s="335" t="s">
        <v>241</v>
      </c>
      <c r="K12" s="336"/>
      <c r="L12" s="336"/>
      <c r="M12" s="337"/>
      <c r="N12" s="12"/>
      <c r="O12" s="14"/>
    </row>
    <row r="13" spans="1:15" ht="72.95" customHeight="1">
      <c r="A13" s="341" t="s">
        <v>242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topLeftCell="C1" zoomScale="125" zoomScaleNormal="125" workbookViewId="0">
      <selection activeCell="V27" sqref="V2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34" t="s">
        <v>243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23" s="2" customFormat="1" ht="18" customHeight="1">
      <c r="A2" s="343" t="s">
        <v>222</v>
      </c>
      <c r="B2" s="344" t="s">
        <v>227</v>
      </c>
      <c r="C2" s="344" t="s">
        <v>223</v>
      </c>
      <c r="D2" s="344" t="s">
        <v>224</v>
      </c>
      <c r="E2" s="344" t="s">
        <v>225</v>
      </c>
      <c r="F2" s="344" t="s">
        <v>226</v>
      </c>
      <c r="G2" s="343" t="s">
        <v>244</v>
      </c>
      <c r="H2" s="343"/>
      <c r="I2" s="343" t="s">
        <v>245</v>
      </c>
      <c r="J2" s="343"/>
      <c r="K2" s="349" t="s">
        <v>246</v>
      </c>
      <c r="L2" s="351" t="s">
        <v>247</v>
      </c>
      <c r="M2" s="353" t="s">
        <v>248</v>
      </c>
    </row>
    <row r="3" spans="1:23" s="2" customFormat="1" ht="21" customHeight="1">
      <c r="A3" s="343"/>
      <c r="B3" s="345"/>
      <c r="C3" s="345"/>
      <c r="D3" s="345"/>
      <c r="E3" s="345"/>
      <c r="F3" s="345"/>
      <c r="G3" s="4" t="s">
        <v>249</v>
      </c>
      <c r="H3" s="4" t="s">
        <v>250</v>
      </c>
      <c r="I3" s="4" t="s">
        <v>249</v>
      </c>
      <c r="J3" s="4" t="s">
        <v>250</v>
      </c>
      <c r="K3" s="350"/>
      <c r="L3" s="352"/>
      <c r="M3" s="354"/>
    </row>
    <row r="4" spans="1:23" ht="14.25" customHeight="1">
      <c r="A4" s="6">
        <v>1</v>
      </c>
      <c r="B4" s="16"/>
      <c r="C4" s="15"/>
      <c r="D4" s="16"/>
      <c r="E4" s="16"/>
      <c r="F4" s="17"/>
      <c r="G4" s="6">
        <v>-0.5</v>
      </c>
      <c r="H4" s="6">
        <v>0</v>
      </c>
      <c r="I4" s="6">
        <v>-0.5</v>
      </c>
      <c r="J4" s="6">
        <v>-0.5</v>
      </c>
      <c r="K4" s="6">
        <f t="shared" ref="K4:K6" si="0">SUM(G4:J4)</f>
        <v>-1.5</v>
      </c>
      <c r="L4" s="6" t="s">
        <v>251</v>
      </c>
      <c r="M4" s="6" t="s">
        <v>252</v>
      </c>
    </row>
    <row r="5" spans="1:23" ht="14.25" customHeight="1">
      <c r="A5" s="6">
        <v>2</v>
      </c>
      <c r="B5" s="16"/>
      <c r="C5" s="15"/>
      <c r="D5" s="33"/>
      <c r="E5" s="33"/>
      <c r="F5" s="17"/>
      <c r="G5" s="6">
        <v>-0.5</v>
      </c>
      <c r="H5" s="6">
        <v>0</v>
      </c>
      <c r="I5" s="6">
        <v>-0.5</v>
      </c>
      <c r="J5" s="6">
        <v>-0.5</v>
      </c>
      <c r="K5" s="6">
        <f t="shared" si="0"/>
        <v>-1.5</v>
      </c>
      <c r="L5" s="6" t="s">
        <v>251</v>
      </c>
      <c r="M5" s="6" t="s">
        <v>252</v>
      </c>
    </row>
    <row r="6" spans="1:23" ht="14.25" customHeight="1">
      <c r="A6" s="6">
        <v>3</v>
      </c>
      <c r="B6" s="16"/>
      <c r="C6" s="15"/>
      <c r="D6" s="33"/>
      <c r="E6" s="33"/>
      <c r="F6" s="17"/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251</v>
      </c>
      <c r="M6" s="6" t="s">
        <v>252</v>
      </c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20"/>
      <c r="E8" s="21"/>
      <c r="F8" s="9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7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335" t="s">
        <v>253</v>
      </c>
      <c r="B12" s="336"/>
      <c r="C12" s="336"/>
      <c r="D12" s="336"/>
      <c r="E12" s="337"/>
      <c r="F12" s="338"/>
      <c r="G12" s="340"/>
      <c r="H12" s="335" t="s">
        <v>241</v>
      </c>
      <c r="I12" s="336"/>
      <c r="J12" s="336"/>
      <c r="K12" s="337"/>
      <c r="L12" s="346"/>
      <c r="M12" s="347"/>
    </row>
    <row r="13" spans="1:23" ht="63" customHeight="1">
      <c r="A13" s="341" t="s">
        <v>254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16.5">
      <c r="A14" s="341" t="s">
        <v>255</v>
      </c>
      <c r="B14" s="348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34" t="s">
        <v>256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2" customFormat="1" ht="15.95" customHeight="1">
      <c r="A2" s="344" t="s">
        <v>257</v>
      </c>
      <c r="B2" s="344" t="s">
        <v>227</v>
      </c>
      <c r="C2" s="344" t="s">
        <v>223</v>
      </c>
      <c r="D2" s="344" t="s">
        <v>224</v>
      </c>
      <c r="E2" s="344" t="s">
        <v>225</v>
      </c>
      <c r="F2" s="344" t="s">
        <v>226</v>
      </c>
      <c r="G2" s="355" t="s">
        <v>258</v>
      </c>
      <c r="H2" s="356"/>
      <c r="I2" s="357"/>
      <c r="J2" s="355" t="s">
        <v>259</v>
      </c>
      <c r="K2" s="356"/>
      <c r="L2" s="357"/>
      <c r="M2" s="355" t="s">
        <v>260</v>
      </c>
      <c r="N2" s="356"/>
      <c r="O2" s="357"/>
      <c r="P2" s="355" t="s">
        <v>261</v>
      </c>
      <c r="Q2" s="356"/>
      <c r="R2" s="357"/>
      <c r="S2" s="356" t="s">
        <v>262</v>
      </c>
      <c r="T2" s="356"/>
      <c r="U2" s="357"/>
      <c r="V2" s="359" t="s">
        <v>263</v>
      </c>
      <c r="W2" s="359" t="s">
        <v>236</v>
      </c>
    </row>
    <row r="3" spans="1:23" s="2" customFormat="1" ht="18" customHeight="1">
      <c r="A3" s="345"/>
      <c r="B3" s="358"/>
      <c r="C3" s="358"/>
      <c r="D3" s="358"/>
      <c r="E3" s="358"/>
      <c r="F3" s="358"/>
      <c r="G3" s="4" t="s">
        <v>264</v>
      </c>
      <c r="H3" s="4" t="s">
        <v>68</v>
      </c>
      <c r="I3" s="4" t="s">
        <v>227</v>
      </c>
      <c r="J3" s="4" t="s">
        <v>264</v>
      </c>
      <c r="K3" s="4" t="s">
        <v>68</v>
      </c>
      <c r="L3" s="4" t="s">
        <v>227</v>
      </c>
      <c r="M3" s="4" t="s">
        <v>264</v>
      </c>
      <c r="N3" s="4" t="s">
        <v>68</v>
      </c>
      <c r="O3" s="4" t="s">
        <v>227</v>
      </c>
      <c r="P3" s="4" t="s">
        <v>264</v>
      </c>
      <c r="Q3" s="4" t="s">
        <v>68</v>
      </c>
      <c r="R3" s="4" t="s">
        <v>227</v>
      </c>
      <c r="S3" s="4" t="s">
        <v>264</v>
      </c>
      <c r="T3" s="4" t="s">
        <v>68</v>
      </c>
      <c r="U3" s="4" t="s">
        <v>227</v>
      </c>
      <c r="V3" s="360"/>
      <c r="W3" s="360"/>
    </row>
    <row r="4" spans="1:23" s="31" customFormat="1" ht="33.950000000000003" customHeight="1">
      <c r="A4" s="361" t="s">
        <v>265</v>
      </c>
      <c r="B4" s="16" t="s">
        <v>266</v>
      </c>
      <c r="C4" s="16" t="s">
        <v>267</v>
      </c>
      <c r="D4" s="16" t="s">
        <v>267</v>
      </c>
      <c r="E4" s="16" t="s">
        <v>268</v>
      </c>
      <c r="F4" s="361" t="s">
        <v>269</v>
      </c>
      <c r="G4" s="16" t="s">
        <v>267</v>
      </c>
      <c r="H4" s="32" t="s">
        <v>270</v>
      </c>
      <c r="I4" s="32" t="s">
        <v>266</v>
      </c>
      <c r="J4" s="33" t="s">
        <v>271</v>
      </c>
      <c r="K4" s="32" t="s">
        <v>272</v>
      </c>
      <c r="L4" s="16" t="s">
        <v>273</v>
      </c>
      <c r="M4" s="32"/>
      <c r="N4" s="32" t="s">
        <v>274</v>
      </c>
      <c r="O4" s="172" t="s">
        <v>275</v>
      </c>
      <c r="P4" s="173" t="s">
        <v>276</v>
      </c>
      <c r="Q4" s="32"/>
      <c r="R4" s="32"/>
      <c r="S4" s="32"/>
      <c r="T4" s="32"/>
      <c r="U4" s="32"/>
      <c r="V4" s="35"/>
      <c r="W4" s="35"/>
    </row>
    <row r="5" spans="1:23" ht="14.25" customHeight="1">
      <c r="A5" s="362"/>
      <c r="B5" s="16" t="s">
        <v>273</v>
      </c>
      <c r="C5" s="33" t="s">
        <v>271</v>
      </c>
      <c r="D5" s="33" t="s">
        <v>271</v>
      </c>
      <c r="E5" s="33" t="s">
        <v>277</v>
      </c>
      <c r="F5" s="369"/>
      <c r="G5" s="355" t="s">
        <v>278</v>
      </c>
      <c r="H5" s="356"/>
      <c r="I5" s="357"/>
      <c r="J5" s="355" t="s">
        <v>279</v>
      </c>
      <c r="K5" s="356"/>
      <c r="L5" s="357"/>
      <c r="M5" s="355" t="s">
        <v>280</v>
      </c>
      <c r="N5" s="356"/>
      <c r="O5" s="357"/>
      <c r="P5" s="355" t="s">
        <v>281</v>
      </c>
      <c r="Q5" s="356"/>
      <c r="R5" s="357"/>
      <c r="S5" s="356" t="s">
        <v>282</v>
      </c>
      <c r="T5" s="356"/>
      <c r="U5" s="357"/>
      <c r="V5" s="6"/>
      <c r="W5" s="6"/>
    </row>
    <row r="6" spans="1:23" ht="14.25" customHeight="1">
      <c r="A6" s="362"/>
      <c r="B6" s="16" t="s">
        <v>273</v>
      </c>
      <c r="C6" s="33" t="s">
        <v>271</v>
      </c>
      <c r="D6" s="33" t="s">
        <v>271</v>
      </c>
      <c r="E6" s="33" t="s">
        <v>277</v>
      </c>
      <c r="F6" s="369"/>
      <c r="G6" s="4" t="s">
        <v>264</v>
      </c>
      <c r="H6" s="4" t="s">
        <v>68</v>
      </c>
      <c r="I6" s="4" t="s">
        <v>227</v>
      </c>
      <c r="J6" s="4" t="s">
        <v>264</v>
      </c>
      <c r="K6" s="4" t="s">
        <v>68</v>
      </c>
      <c r="L6" s="4" t="s">
        <v>227</v>
      </c>
      <c r="M6" s="4" t="s">
        <v>264</v>
      </c>
      <c r="N6" s="4" t="s">
        <v>68</v>
      </c>
      <c r="O6" s="4" t="s">
        <v>227</v>
      </c>
      <c r="P6" s="4" t="s">
        <v>264</v>
      </c>
      <c r="Q6" s="4" t="s">
        <v>68</v>
      </c>
      <c r="R6" s="4" t="s">
        <v>227</v>
      </c>
      <c r="S6" s="4" t="s">
        <v>264</v>
      </c>
      <c r="T6" s="4" t="s">
        <v>68</v>
      </c>
      <c r="U6" s="4" t="s">
        <v>227</v>
      </c>
      <c r="V6" s="6"/>
      <c r="W6" s="6"/>
    </row>
    <row r="7" spans="1:23" s="31" customFormat="1" ht="33.950000000000003" customHeight="1">
      <c r="A7" s="363"/>
      <c r="B7" s="34"/>
      <c r="C7" s="35"/>
      <c r="D7" s="34"/>
      <c r="E7" s="36"/>
      <c r="F7" s="363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283</v>
      </c>
      <c r="W7" s="35"/>
    </row>
    <row r="8" spans="1:23" ht="14.25" customHeight="1">
      <c r="A8" s="364"/>
      <c r="B8" s="364"/>
      <c r="C8" s="22"/>
      <c r="D8" s="368"/>
      <c r="F8" s="370"/>
      <c r="G8" s="343"/>
      <c r="H8" s="343"/>
      <c r="I8" s="343"/>
      <c r="J8" s="355"/>
      <c r="K8" s="356"/>
      <c r="L8" s="357"/>
      <c r="M8" s="355"/>
      <c r="N8" s="356"/>
      <c r="O8" s="357"/>
      <c r="P8" s="355"/>
      <c r="Q8" s="356"/>
      <c r="R8" s="357"/>
      <c r="S8" s="356"/>
      <c r="T8" s="356"/>
      <c r="U8" s="357"/>
      <c r="V8" s="6"/>
      <c r="W8" s="6"/>
    </row>
    <row r="9" spans="1:23" ht="14.25" customHeight="1">
      <c r="A9" s="362"/>
      <c r="B9" s="362"/>
      <c r="C9" s="22"/>
      <c r="D9" s="368"/>
      <c r="E9" s="22"/>
      <c r="F9" s="36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362"/>
      <c r="B10" s="362"/>
      <c r="C10" s="37"/>
      <c r="D10" s="368"/>
      <c r="E10" s="22"/>
      <c r="F10" s="36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365"/>
      <c r="B12" s="365"/>
      <c r="C12" s="11"/>
      <c r="D12" s="38"/>
      <c r="E12" s="366"/>
      <c r="F12" s="36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65"/>
      <c r="B13" s="365"/>
      <c r="C13" s="11"/>
      <c r="D13" s="38"/>
      <c r="E13" s="367"/>
      <c r="F13" s="36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66"/>
      <c r="B14" s="366"/>
      <c r="C14" s="366"/>
      <c r="D14" s="366"/>
      <c r="E14" s="366"/>
      <c r="F14" s="36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367"/>
      <c r="B15" s="367"/>
      <c r="C15" s="367"/>
      <c r="D15" s="367"/>
      <c r="E15" s="367"/>
      <c r="F15" s="36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335" t="s">
        <v>284</v>
      </c>
      <c r="B17" s="336"/>
      <c r="C17" s="336"/>
      <c r="D17" s="336"/>
      <c r="E17" s="337"/>
      <c r="F17" s="338"/>
      <c r="G17" s="340"/>
      <c r="H17" s="30"/>
      <c r="I17" s="30"/>
      <c r="J17" s="335" t="s">
        <v>241</v>
      </c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7"/>
      <c r="V17" s="12"/>
      <c r="W17" s="14"/>
    </row>
    <row r="18" spans="1:23" ht="72.95" customHeight="1">
      <c r="A18" s="341" t="s">
        <v>254</v>
      </c>
      <c r="B18" s="341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</row>
  </sheetData>
  <mergeCells count="44">
    <mergeCell ref="F4:F7"/>
    <mergeCell ref="F8:F10"/>
    <mergeCell ref="F12:F13"/>
    <mergeCell ref="F14:F15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A1:W1"/>
    <mergeCell ref="G2:I2"/>
    <mergeCell ref="J2:L2"/>
    <mergeCell ref="M2:O2"/>
    <mergeCell ref="P2:R2"/>
    <mergeCell ref="S2:U2"/>
    <mergeCell ref="F2:F3"/>
    <mergeCell ref="W2:W3"/>
  </mergeCells>
  <phoneticPr fontId="53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2023-05-14T06:57:27Z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