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\TAJJFL82977\5-14首期\"/>
    </mc:Choice>
  </mc:AlternateContent>
  <xr:revisionPtr revIDLastSave="0" documentId="13_ncr:1_{B6B1B959-3AEE-46DB-9D98-60E4F2041B70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<sst xmlns="http://schemas.openxmlformats.org/spreadsheetml/2006/main" count="810" uniqueCount="345">
  <si>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</si>
  <si>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</si>
  <si>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</si>
  <si>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</si>
  <si>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</si>
  <si>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</si>
  <si>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</si>
  <si>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</si>
  <si>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</si>
  <si>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</si>
  <si>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</si>
  <si>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</si>
  <si>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</si>
  <si>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</si>
  <si>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</si>
  <si>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</si>
  <si>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</si>
  <si>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</si>
  <si>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</si>
  <si>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</si>
  <si>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</si>
  <si>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</si>
  <si>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</si>
  <si>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</si>
  <si>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</si>
  <si>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</si>
  <si>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</si>
  <si>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</si>
  <si>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</si>
  <si>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</si>
  <si>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</si>
  <si>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</si>
  <si>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</si>
  <si>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</si>
  <si>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</si>
  <si>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</si>
  <si>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</si>
  <si>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</si>
  <si>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</si>
  <si>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</si>
  <si>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</si>
  <si>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</si>
  <si>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</si>
  <si>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</si>
  <si>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</si>
  <si>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</si>
  <si>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</si>
  <si>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</si>
  <si>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</si>
  <si>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</si>
  <si>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</si>
  <si>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</si>
  <si>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</si>
  <si>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</si>
  <si>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</si>
  <si>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</si>
  <si>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</si>
  <si>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</si>
  <si>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</si>
  <si>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</si>
  <si>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</si>
  <si>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</si>
  <si>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</si>
  <si>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TAJJFL82977</t>
  </si>
  <si>
    <t>合同交期</t>
  </si>
  <si>
    <t>产前确认样</t>
  </si>
  <si>
    <t>有</t>
  </si>
  <si>
    <t>无</t>
  </si>
  <si>
    <t>品名</t>
  </si>
  <si>
    <t>女式短袖POLO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</si>
  <si>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</si>
  <si>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</si>
  <si>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</si>
  <si>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</si>
  <si>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</si>
  <si>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</si>
  <si>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</si>
  <si>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</si>
  <si>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</si>
  <si>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CGDD23051100009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</si>
  <si>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</si>
  <si>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</si>
  <si>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</si>
  <si>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</si>
  <si>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</si>
  <si>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</si>
  <si>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</si>
  <si>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</si>
  <si>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</si>
  <si>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</si>
  <si>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</si>
  <si>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</si>
  <si>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</si>
  <si>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</si>
  <si>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</si>
  <si>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</si>
  <si>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</si>
  <si>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</si>
  <si>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</si>
  <si>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</si>
  <si>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</si>
  <si>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</si>
  <si>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</si>
  <si>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</si>
  <si>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</si>
  <si>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</si>
  <si>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</si>
  <si>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</si>
  <si>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</si>
  <si>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</si>
  <si>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</si>
  <si>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</si>
  <si>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</si>
  <si>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</si>
  <si>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</si>
  <si>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</si>
  <si>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</si>
  <si>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</si>
  <si>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</si>
  <si>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</si>
  <si>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</si>
  <si>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</si>
  <si>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</si>
  <si>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</si>
  <si>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</si>
  <si>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</si>
  <si>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1.开门筒不顺直，面筒上下宽窄，封筒底起窝，欠方正欠平服。</t>
  </si>
  <si>
    <t>2.上领起扭。</t>
  </si>
  <si>
    <t>3.冚下脚起扭弯曲不顺直。</t>
  </si>
  <si>
    <t>4.上袖口扁机溶位不均。</t>
  </si>
  <si>
    <t>5.上袖笼溶皱不均匀。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</si>
  <si>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</si>
  <si>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</si>
  <si>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</si>
  <si>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</si>
  <si>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</si>
  <si>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</si>
  <si>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</si>
  <si>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</si>
  <si>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</si>
  <si>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</si>
  <si>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</si>
  <si>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</si>
  <si>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</si>
  <si>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</si>
  <si>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</si>
  <si>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</si>
  <si>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</si>
  <si>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</si>
  <si>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</si>
  <si>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</si>
  <si>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</si>
  <si>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</si>
  <si>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</si>
  <si>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</si>
  <si>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</si>
  <si>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</si>
  <si>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</si>
  <si>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</si>
  <si>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</si>
  <si>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胸围</t>
  </si>
  <si>
    <t>/</t>
  </si>
  <si>
    <t>腰围</t>
  </si>
  <si>
    <t>摆围</t>
  </si>
  <si>
    <t>+0.5</t>
  </si>
  <si>
    <t>肩宽</t>
  </si>
  <si>
    <t>-0.5</t>
  </si>
  <si>
    <t>肩点短袖长</t>
  </si>
  <si>
    <t>袖肥/2（参考值）</t>
  </si>
  <si>
    <t>短袖口/2</t>
  </si>
  <si>
    <t>领尖长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</si>
  <si>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</si>
  <si>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</si>
  <si>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</si>
  <si>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</si>
  <si>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</si>
  <si>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</si>
  <si>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</si>
  <si>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</si>
  <si>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</si>
  <si>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</si>
  <si>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</si>
  <si>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</si>
  <si>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</si>
  <si>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</si>
  <si>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</si>
  <si>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</si>
  <si>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</si>
  <si>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</si>
  <si>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</si>
  <si>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</si>
  <si>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</si>
  <si>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</si>
  <si>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</si>
  <si>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</si>
  <si>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</si>
  <si>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</si>
  <si>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</si>
  <si>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</si>
  <si>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</si>
  <si>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</si>
  <si>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</si>
  <si>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</si>
  <si>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</si>
  <si>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</si>
  <si>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</si>
  <si>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</si>
  <si>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</si>
  <si>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</si>
  <si>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</si>
  <si>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</si>
  <si>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</si>
  <si>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</si>
  <si>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</si>
  <si>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</si>
  <si>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</si>
  <si>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</si>
  <si>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</si>
  <si>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</si>
  <si>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</si>
  <si>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</si>
  <si>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</si>
  <si>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采购凭证编号：CGDD23050300019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</si>
  <si>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</si>
  <si>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</si>
  <si>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</si>
  <si>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</si>
  <si>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</si>
  <si>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</si>
  <si>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</si>
  <si>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</si>
  <si>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</si>
  <si>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</si>
  <si>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</si>
  <si>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</si>
  <si>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</si>
  <si>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348#、349、351、352、178、112、45箱号 齐色齐码各抽5件</t>
  </si>
  <si>
    <t>情况说明：</t>
  </si>
  <si>
    <t xml:space="preserve">【问题点描述】  </t>
  </si>
  <si>
    <t>1.前中拉链不直。</t>
  </si>
  <si>
    <t>2.下脚不顺直。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</si>
  <si>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</si>
  <si>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</si>
  <si>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</si>
  <si>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</si>
  <si>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</si>
  <si>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</si>
  <si>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</si>
  <si>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</si>
  <si>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</si>
  <si>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</si>
  <si>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日期：</t>
  </si>
  <si>
    <t>TAJJFL81976</t>
  </si>
  <si>
    <t>男式短袖POLO T恤衫</t>
  </si>
  <si>
    <t>195/112B</t>
  </si>
  <si>
    <t>前后腰节长</t>
  </si>
  <si>
    <t>短袖肩点袖长</t>
  </si>
  <si>
    <t>短袖后中袖长</t>
  </si>
  <si>
    <t>袖口高</t>
  </si>
  <si>
    <t>2.2.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</si>
  <si>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</si>
  <si>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</si>
  <si>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</si>
  <si>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</si>
  <si>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</si>
  <si>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</si>
  <si>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</si>
  <si>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</si>
  <si>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</si>
  <si>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</si>
  <si>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</si>
  <si>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</si>
  <si>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</si>
  <si>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</si>
  <si>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</si>
  <si>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</si>
  <si>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</si>
  <si>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</si>
  <si>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</si>
  <si>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制表时间：2023-4-28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</si>
  <si>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</si>
  <si>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</si>
  <si>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</si>
  <si>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</si>
  <si>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</si>
  <si>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</si>
  <si>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</si>
  <si>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</si>
  <si>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</si>
  <si>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</si>
  <si>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</si>
  <si>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</si>
  <si>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</si>
  <si>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</si>
  <si>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</si>
  <si>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</si>
  <si>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</si>
  <si>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</si>
  <si>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</si>
  <si>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</si>
  <si>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</si>
  <si>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</si>
  <si>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</si>
  <si>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</si>
  <si>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</si>
  <si>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</si>
  <si>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</si>
  <si>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</si>
  <si>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</si>
  <si>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</si>
  <si>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</si>
  <si>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制表时间：2023-4/28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</si>
  <si>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</si>
  <si>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</si>
  <si>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</si>
  <si>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</si>
  <si>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</si>
  <si>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</si>
  <si>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</si>
  <si>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</si>
  <si>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</si>
  <si>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</si>
  <si>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</si>
  <si>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</si>
  <si>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</si>
  <si>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</si>
  <si>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</si>
  <si>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</si>
  <si>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前后幅</t>
  </si>
  <si>
    <t>烫标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</si>
  <si>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</si>
  <si>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</si>
  <si>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</si>
  <si>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</si>
  <si>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</si>
  <si>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</si>
  <si>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</si>
  <si>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</si>
  <si>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</si>
  <si>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白色</t>
    <phoneticPr fontId="59" type="noConversion"/>
  </si>
  <si>
    <t>M未洗</t>
    <phoneticPr fontId="59" type="noConversion"/>
  </si>
  <si>
    <t>TAJJFL82977</t>
    <phoneticPr fontId="59" type="noConversion"/>
  </si>
  <si>
    <t>+1</t>
    <phoneticPr fontId="59" type="noConversion"/>
  </si>
  <si>
    <t>+0</t>
    <phoneticPr fontId="59" type="noConversion"/>
  </si>
  <si>
    <t>大货首件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</si>
</sst>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yyyy&quot;年&quot;m&quot;月&quot;d&quot;日&quot;;@"/>
    <numFmt numFmtId="179" formatCode="0_ "/>
    <numFmt numFmtId="180" formatCode="0.0_ "/>
    <numFmt numFmtId="181" formatCode="0.00_ "/>
    <numFmt numFmtId="182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19" fillId="0" borderId="0">
      <alignment vertical="center"/>
    </xf>
    <xf numFmtId="0" fontId="54" fillId="0" borderId="0">
      <alignment horizontal="center"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/>
    <xf numFmtId="0" fontId="16" fillId="0" borderId="0">
      <alignment horizontal="center" vertical="center"/>
    </xf>
    <xf numFmtId="0" fontId="19" fillId="0" borderId="0">
      <alignment vertical="center"/>
    </xf>
    <xf numFmtId="0" fontId="55" fillId="0" borderId="0">
      <alignment vertical="center"/>
    </xf>
  </cellStyleXfs>
  <cellXfs count="49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6" fillId="0" borderId="10" xfId="8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18" fillId="0" borderId="0" xfId="5" applyFont="1"/>
    <xf numFmtId="0" fontId="19" fillId="0" borderId="0" xfId="5"/>
    <xf numFmtId="0" fontId="18" fillId="0" borderId="0" xfId="5" applyFont="1" applyAlignment="1">
      <alignment horizontal="left"/>
    </xf>
    <xf numFmtId="0" fontId="21" fillId="0" borderId="11" xfId="4" applyFont="1" applyBorder="1" applyAlignment="1">
      <alignment horizontal="left" vertical="center"/>
    </xf>
    <xf numFmtId="0" fontId="21" fillId="0" borderId="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1" fillId="0" borderId="12" xfId="4" applyFont="1" applyBorder="1">
      <alignment vertical="center"/>
    </xf>
    <xf numFmtId="0" fontId="26" fillId="6" borderId="15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18" xfId="4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5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6" fillId="6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30" fillId="7" borderId="2" xfId="6" applyNumberFormat="1" applyFont="1" applyFill="1" applyBorder="1" applyAlignment="1">
      <alignment horizontal="center" vertical="center"/>
    </xf>
    <xf numFmtId="49" fontId="18" fillId="7" borderId="2" xfId="5" applyNumberFormat="1" applyFont="1" applyFill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2" xfId="5" applyFont="1" applyBorder="1"/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32" fillId="0" borderId="23" xfId="4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 shrinkToFit="1"/>
    </xf>
    <xf numFmtId="0" fontId="32" fillId="0" borderId="23" xfId="4" applyFont="1" applyBorder="1">
      <alignment vertical="center"/>
    </xf>
    <xf numFmtId="0" fontId="32" fillId="0" borderId="24" xfId="4" applyFont="1" applyBorder="1">
      <alignment vertical="center"/>
    </xf>
    <xf numFmtId="0" fontId="22" fillId="0" borderId="25" xfId="4" applyFont="1" applyBorder="1" applyAlignment="1">
      <alignment horizontal="center" vertical="center"/>
    </xf>
    <xf numFmtId="0" fontId="32" fillId="0" borderId="25" xfId="4" applyFont="1" applyBorder="1">
      <alignment vertical="center"/>
    </xf>
    <xf numFmtId="0" fontId="32" fillId="0" borderId="24" xfId="4" applyFont="1" applyBorder="1" applyAlignment="1">
      <alignment horizontal="left" vertical="center"/>
    </xf>
    <xf numFmtId="49" fontId="22" fillId="0" borderId="25" xfId="4" applyNumberFormat="1" applyFont="1" applyBorder="1" applyAlignment="1">
      <alignment horizontal="right" vertical="center"/>
    </xf>
    <xf numFmtId="0" fontId="7" fillId="0" borderId="25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>
      <alignment vertical="center"/>
    </xf>
    <xf numFmtId="0" fontId="32" fillId="0" borderId="27" xfId="4" applyFont="1" applyBorder="1">
      <alignment vertical="center"/>
    </xf>
    <xf numFmtId="0" fontId="7" fillId="0" borderId="27" xfId="4" applyFont="1" applyBorder="1" applyAlignment="1">
      <alignment horizontal="center" vertical="center"/>
    </xf>
    <xf numFmtId="0" fontId="7" fillId="0" borderId="27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2" fillId="0" borderId="22" xfId="4" applyFont="1" applyBorder="1">
      <alignment vertical="center"/>
    </xf>
    <xf numFmtId="0" fontId="7" fillId="0" borderId="25" xfId="4" applyFont="1" applyBorder="1">
      <alignment vertical="center"/>
    </xf>
    <xf numFmtId="0" fontId="7" fillId="0" borderId="27" xfId="4" applyFont="1" applyBorder="1">
      <alignment vertical="center"/>
    </xf>
    <xf numFmtId="0" fontId="32" fillId="0" borderId="23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58" fontId="32" fillId="0" borderId="27" xfId="4" applyNumberFormat="1" applyFont="1" applyBorder="1" applyAlignment="1">
      <alignment horizontal="center" vertical="center"/>
    </xf>
    <xf numFmtId="58" fontId="7" fillId="0" borderId="27" xfId="4" applyNumberFormat="1" applyFont="1" applyBorder="1" applyAlignment="1">
      <alignment horizontal="center" vertical="center"/>
    </xf>
    <xf numFmtId="0" fontId="7" fillId="0" borderId="42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45" xfId="4" applyFont="1" applyBorder="1" applyAlignment="1">
      <alignment horizontal="center" vertical="center"/>
    </xf>
    <xf numFmtId="0" fontId="32" fillId="0" borderId="42" xfId="4" applyFont="1" applyBorder="1" applyAlignment="1">
      <alignment horizontal="left" vertical="center"/>
    </xf>
    <xf numFmtId="0" fontId="35" fillId="0" borderId="44" xfId="4" applyFont="1" applyBorder="1" applyAlignment="1">
      <alignment horizontal="center" vertical="center"/>
    </xf>
    <xf numFmtId="0" fontId="19" fillId="0" borderId="48" xfId="4" applyBorder="1" applyAlignment="1">
      <alignment horizontal="center" vertical="center"/>
    </xf>
    <xf numFmtId="0" fontId="19" fillId="0" borderId="45" xfId="4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6" fillId="6" borderId="54" xfId="0" applyFont="1" applyFill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180" fontId="28" fillId="0" borderId="2" xfId="7" applyNumberFormat="1" applyFont="1" applyBorder="1" applyAlignment="1">
      <alignment horizontal="center" vertical="center"/>
    </xf>
    <xf numFmtId="0" fontId="28" fillId="0" borderId="2" xfId="7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36" fillId="7" borderId="56" xfId="0" applyFont="1" applyFill="1" applyBorder="1" applyAlignment="1">
      <alignment shrinkToFit="1"/>
    </xf>
    <xf numFmtId="0" fontId="36" fillId="7" borderId="57" xfId="0" applyFont="1" applyFill="1" applyBorder="1" applyAlignment="1">
      <alignment shrinkToFit="1"/>
    </xf>
    <xf numFmtId="180" fontId="37" fillId="0" borderId="2" xfId="0" applyNumberFormat="1" applyFont="1" applyBorder="1" applyAlignment="1">
      <alignment horizontal="center" vertical="center"/>
    </xf>
    <xf numFmtId="0" fontId="38" fillId="8" borderId="58" xfId="0" applyFont="1" applyFill="1" applyBorder="1" applyAlignment="1">
      <alignment horizontal="center" vertical="center"/>
    </xf>
    <xf numFmtId="180" fontId="37" fillId="0" borderId="6" xfId="0" applyNumberFormat="1" applyFont="1" applyBorder="1" applyAlignment="1">
      <alignment horizontal="center" vertical="center"/>
    </xf>
    <xf numFmtId="0" fontId="35" fillId="0" borderId="56" xfId="0" applyFont="1" applyBorder="1" applyAlignment="1">
      <alignment shrinkToFit="1"/>
    </xf>
    <xf numFmtId="0" fontId="35" fillId="0" borderId="57" xfId="0" applyFont="1" applyBorder="1" applyAlignment="1">
      <alignment shrinkToFit="1"/>
    </xf>
    <xf numFmtId="0" fontId="37" fillId="0" borderId="3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shrinkToFit="1"/>
    </xf>
    <xf numFmtId="0" fontId="39" fillId="0" borderId="61" xfId="0" applyFont="1" applyBorder="1" applyAlignment="1">
      <alignment shrinkToFit="1"/>
    </xf>
    <xf numFmtId="0" fontId="28" fillId="0" borderId="61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30" fillId="0" borderId="0" xfId="5" applyFont="1"/>
    <xf numFmtId="0" fontId="7" fillId="0" borderId="0" xfId="5" applyFont="1"/>
    <xf numFmtId="0" fontId="21" fillId="0" borderId="12" xfId="4" applyFont="1" applyBorder="1" applyAlignment="1">
      <alignment horizontal="left" vertical="center"/>
    </xf>
    <xf numFmtId="0" fontId="25" fillId="0" borderId="8" xfId="5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9" fontId="30" fillId="7" borderId="25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8" fillId="0" borderId="2" xfId="9" applyFont="1" applyBorder="1" applyAlignment="1">
      <alignment horizontal="center"/>
    </xf>
    <xf numFmtId="180" fontId="37" fillId="0" borderId="62" xfId="0" applyNumberFormat="1" applyFont="1" applyBorder="1" applyAlignment="1">
      <alignment horizontal="center" vertical="center"/>
    </xf>
    <xf numFmtId="49" fontId="18" fillId="7" borderId="64" xfId="5" applyNumberFormat="1" applyFont="1" applyFill="1" applyBorder="1" applyAlignment="1">
      <alignment horizontal="center"/>
    </xf>
    <xf numFmtId="49" fontId="30" fillId="7" borderId="64" xfId="6" applyNumberFormat="1" applyFont="1" applyFill="1" applyBorder="1" applyAlignment="1">
      <alignment horizontal="center" vertical="center"/>
    </xf>
    <xf numFmtId="181" fontId="28" fillId="0" borderId="0" xfId="0" applyNumberFormat="1" applyFont="1" applyAlignment="1">
      <alignment horizontal="center" vertical="center"/>
    </xf>
    <xf numFmtId="58" fontId="25" fillId="0" borderId="0" xfId="5" applyNumberFormat="1" applyFont="1"/>
    <xf numFmtId="0" fontId="0" fillId="0" borderId="67" xfId="0" applyBorder="1" applyAlignment="1">
      <alignment horizontal="left" vertical="center"/>
    </xf>
    <xf numFmtId="0" fontId="25" fillId="0" borderId="68" xfId="5" applyFont="1" applyBorder="1" applyAlignment="1">
      <alignment horizontal="center" vertical="center"/>
    </xf>
    <xf numFmtId="0" fontId="22" fillId="0" borderId="68" xfId="4" applyFont="1" applyBorder="1" applyAlignment="1">
      <alignment horizontal="center" vertical="center"/>
    </xf>
    <xf numFmtId="0" fontId="26" fillId="6" borderId="69" xfId="0" applyFont="1" applyFill="1" applyBorder="1" applyAlignment="1">
      <alignment horizontal="center" vertical="center"/>
    </xf>
    <xf numFmtId="0" fontId="26" fillId="6" borderId="70" xfId="0" applyFont="1" applyFill="1" applyBorder="1" applyAlignment="1">
      <alignment horizontal="center" vertical="center"/>
    </xf>
    <xf numFmtId="49" fontId="30" fillId="7" borderId="71" xfId="6" applyNumberFormat="1" applyFont="1" applyFill="1" applyBorder="1" applyAlignment="1">
      <alignment horizontal="center" vertical="center"/>
    </xf>
    <xf numFmtId="49" fontId="30" fillId="7" borderId="72" xfId="6" applyNumberFormat="1" applyFont="1" applyFill="1" applyBorder="1" applyAlignment="1">
      <alignment horizontal="center" vertical="center"/>
    </xf>
    <xf numFmtId="0" fontId="35" fillId="0" borderId="73" xfId="4" applyFont="1" applyBorder="1" applyAlignment="1">
      <alignment horizontal="left" vertical="center"/>
    </xf>
    <xf numFmtId="0" fontId="35" fillId="0" borderId="74" xfId="4" applyFont="1" applyBorder="1" applyAlignment="1">
      <alignment horizontal="center" vertical="center"/>
    </xf>
    <xf numFmtId="0" fontId="34" fillId="0" borderId="74" xfId="4" applyFont="1" applyBorder="1" applyAlignment="1">
      <alignment horizontal="left" vertical="center"/>
    </xf>
    <xf numFmtId="0" fontId="34" fillId="0" borderId="22" xfId="4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center"/>
    </xf>
    <xf numFmtId="0" fontId="34" fillId="0" borderId="24" xfId="4" applyFont="1" applyBorder="1" applyAlignment="1">
      <alignment horizontal="left" vertical="center"/>
    </xf>
    <xf numFmtId="0" fontId="22" fillId="0" borderId="42" xfId="4" applyFont="1" applyBorder="1" applyAlignment="1">
      <alignment horizontal="center" vertical="center"/>
    </xf>
    <xf numFmtId="0" fontId="34" fillId="0" borderId="25" xfId="4" applyFont="1" applyBorder="1" applyAlignment="1">
      <alignment horizontal="left" vertical="center"/>
    </xf>
    <xf numFmtId="0" fontId="34" fillId="0" borderId="24" xfId="4" applyFont="1" applyBorder="1">
      <alignment vertical="center"/>
    </xf>
    <xf numFmtId="0" fontId="22" fillId="0" borderId="24" xfId="4" applyFont="1" applyBorder="1" applyAlignment="1">
      <alignment horizontal="left" vertical="center"/>
    </xf>
    <xf numFmtId="0" fontId="43" fillId="0" borderId="26" xfId="4" applyFont="1" applyBorder="1">
      <alignment vertical="center"/>
    </xf>
    <xf numFmtId="0" fontId="34" fillId="0" borderId="22" xfId="4" applyFont="1" applyBorder="1">
      <alignment vertical="center"/>
    </xf>
    <xf numFmtId="0" fontId="19" fillId="0" borderId="23" xfId="4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19" fillId="0" borderId="23" xfId="4" applyBorder="1">
      <alignment vertical="center"/>
    </xf>
    <xf numFmtId="0" fontId="34" fillId="0" borderId="23" xfId="4" applyFont="1" applyBorder="1">
      <alignment vertical="center"/>
    </xf>
    <xf numFmtId="0" fontId="19" fillId="0" borderId="25" xfId="4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19" fillId="0" borderId="25" xfId="4" applyBorder="1">
      <alignment vertical="center"/>
    </xf>
    <xf numFmtId="0" fontId="34" fillId="0" borderId="25" xfId="4" applyFont="1" applyBorder="1">
      <alignment vertical="center"/>
    </xf>
    <xf numFmtId="0" fontId="22" fillId="0" borderId="27" xfId="4" applyFont="1" applyBorder="1" applyAlignment="1">
      <alignment horizontal="left" vertical="center"/>
    </xf>
    <xf numFmtId="0" fontId="34" fillId="0" borderId="24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5" fillId="0" borderId="35" xfId="4" applyFont="1" applyBorder="1">
      <alignment vertical="center"/>
    </xf>
    <xf numFmtId="0" fontId="35" fillId="0" borderId="36" xfId="4" applyFont="1" applyBorder="1">
      <alignment vertical="center"/>
    </xf>
    <xf numFmtId="0" fontId="22" fillId="0" borderId="36" xfId="4" applyFont="1" applyBorder="1">
      <alignment vertical="center"/>
    </xf>
    <xf numFmtId="58" fontId="35" fillId="0" borderId="36" xfId="4" applyNumberFormat="1" applyFont="1" applyBorder="1">
      <alignment vertical="center"/>
    </xf>
    <xf numFmtId="0" fontId="22" fillId="0" borderId="42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35" fillId="0" borderId="83" xfId="4" applyFont="1" applyBorder="1" applyAlignment="1">
      <alignment horizontal="center" vertical="center"/>
    </xf>
    <xf numFmtId="180" fontId="28" fillId="0" borderId="2" xfId="10" applyNumberFormat="1" applyFont="1" applyBorder="1" applyAlignment="1">
      <alignment horizontal="center" vertical="center"/>
    </xf>
    <xf numFmtId="0" fontId="21" fillId="0" borderId="2" xfId="4" applyFont="1" applyBorder="1" applyAlignment="1">
      <alignment horizontal="left" vertical="center"/>
    </xf>
    <xf numFmtId="182" fontId="27" fillId="0" borderId="2" xfId="0" applyNumberFormat="1" applyFont="1" applyBorder="1" applyAlignment="1">
      <alignment horizontal="center" vertical="center"/>
    </xf>
    <xf numFmtId="49" fontId="44" fillId="7" borderId="2" xfId="6" applyNumberFormat="1" applyFont="1" applyFill="1" applyBorder="1" applyAlignment="1">
      <alignment horizontal="center" vertical="center"/>
    </xf>
    <xf numFmtId="14" fontId="25" fillId="0" borderId="0" xfId="5" applyNumberFormat="1" applyFont="1" applyAlignment="1">
      <alignment horizontal="center"/>
    </xf>
    <xf numFmtId="0" fontId="18" fillId="0" borderId="2" xfId="5" applyFont="1" applyBorder="1" applyAlignment="1">
      <alignment horizontal="left"/>
    </xf>
    <xf numFmtId="0" fontId="22" fillId="0" borderId="38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25" xfId="4" applyFont="1" applyBorder="1">
      <alignment vertical="center"/>
    </xf>
    <xf numFmtId="0" fontId="34" fillId="0" borderId="37" xfId="4" applyFont="1" applyBorder="1">
      <alignment vertical="center"/>
    </xf>
    <xf numFmtId="0" fontId="19" fillId="0" borderId="38" xfId="4" applyBorder="1" applyAlignment="1">
      <alignment horizontal="left" vertical="center"/>
    </xf>
    <xf numFmtId="0" fontId="19" fillId="0" borderId="38" xfId="4" applyBorder="1">
      <alignment vertical="center"/>
    </xf>
    <xf numFmtId="0" fontId="34" fillId="0" borderId="38" xfId="4" applyFont="1" applyBorder="1">
      <alignment vertical="center"/>
    </xf>
    <xf numFmtId="0" fontId="34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19" fillId="0" borderId="38" xfId="4" applyBorder="1" applyAlignment="1">
      <alignment horizontal="center" vertical="center"/>
    </xf>
    <xf numFmtId="0" fontId="19" fillId="0" borderId="25" xfId="4" applyBorder="1" applyAlignment="1">
      <alignment horizontal="center" vertical="center"/>
    </xf>
    <xf numFmtId="0" fontId="46" fillId="0" borderId="92" xfId="4" applyFont="1" applyBorder="1" applyAlignment="1">
      <alignment horizontal="left" vertical="center" wrapText="1"/>
    </xf>
    <xf numFmtId="0" fontId="47" fillId="0" borderId="93" xfId="0" applyFont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  <protection locked="0"/>
    </xf>
    <xf numFmtId="179" fontId="22" fillId="0" borderId="25" xfId="4" applyNumberFormat="1" applyFont="1" applyBorder="1" applyAlignment="1">
      <alignment horizontal="center" vertical="center"/>
    </xf>
    <xf numFmtId="9" fontId="22" fillId="0" borderId="25" xfId="4" applyNumberFormat="1" applyFont="1" applyBorder="1" applyAlignment="1">
      <alignment horizontal="center" vertical="center"/>
    </xf>
    <xf numFmtId="0" fontId="35" fillId="0" borderId="73" xfId="4" applyFont="1" applyBorder="1" applyAlignment="1">
      <alignment horizontal="center" vertical="center"/>
    </xf>
    <xf numFmtId="0" fontId="22" fillId="0" borderId="97" xfId="4" applyFont="1" applyBorder="1" applyAlignment="1">
      <alignment horizontal="center" vertical="center"/>
    </xf>
    <xf numFmtId="0" fontId="35" fillId="0" borderId="97" xfId="4" applyFont="1" applyBorder="1" applyAlignment="1">
      <alignment horizontal="center" vertical="center"/>
    </xf>
    <xf numFmtId="58" fontId="19" fillId="0" borderId="74" xfId="4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34" fillId="0" borderId="0" xfId="4" applyFont="1">
      <alignment vertical="center"/>
    </xf>
    <xf numFmtId="0" fontId="42" fillId="0" borderId="42" xfId="4" applyFont="1" applyBorder="1" applyAlignment="1">
      <alignment horizontal="left" vertical="center" wrapText="1"/>
    </xf>
    <xf numFmtId="0" fontId="50" fillId="0" borderId="102" xfId="0" applyFont="1" applyBorder="1"/>
    <xf numFmtId="0" fontId="50" fillId="0" borderId="2" xfId="0" applyFont="1" applyBorder="1"/>
    <xf numFmtId="0" fontId="50" fillId="9" borderId="2" xfId="0" applyFont="1" applyFill="1" applyBorder="1"/>
    <xf numFmtId="0" fontId="0" fillId="0" borderId="102" xfId="0" applyBorder="1"/>
    <xf numFmtId="0" fontId="0" fillId="9" borderId="2" xfId="0" applyFill="1" applyBorder="1"/>
    <xf numFmtId="0" fontId="0" fillId="0" borderId="103" xfId="0" applyBorder="1"/>
    <xf numFmtId="0" fontId="0" fillId="0" borderId="16" xfId="0" applyBorder="1"/>
    <xf numFmtId="0" fontId="0" fillId="9" borderId="16" xfId="0" applyFill="1" applyBorder="1"/>
    <xf numFmtId="0" fontId="0" fillId="10" borderId="0" xfId="0" applyFill="1"/>
    <xf numFmtId="0" fontId="50" fillId="0" borderId="62" xfId="0" applyFont="1" applyBorder="1"/>
    <xf numFmtId="0" fontId="0" fillId="0" borderId="62" xfId="0" applyBorder="1"/>
    <xf numFmtId="0" fontId="0" fillId="0" borderId="10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1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0" fillId="11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49" fillId="0" borderId="101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0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9" borderId="6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50" fillId="0" borderId="105" xfId="0" applyFont="1" applyBorder="1" applyAlignment="1">
      <alignment horizontal="center" vertical="center"/>
    </xf>
    <xf numFmtId="0" fontId="45" fillId="0" borderId="21" xfId="4" applyFont="1" applyBorder="1" applyAlignment="1">
      <alignment horizontal="center" vertical="top"/>
    </xf>
    <xf numFmtId="0" fontId="22" fillId="0" borderId="74" xfId="4" applyFont="1" applyBorder="1" applyAlignment="1">
      <alignment horizontal="center" vertical="center"/>
    </xf>
    <xf numFmtId="0" fontId="35" fillId="0" borderId="74" xfId="4" applyFont="1" applyBorder="1" applyAlignment="1">
      <alignment horizontal="center" vertical="center"/>
    </xf>
    <xf numFmtId="0" fontId="19" fillId="0" borderId="74" xfId="4" applyBorder="1" applyAlignment="1">
      <alignment horizontal="center" vertical="center"/>
    </xf>
    <xf numFmtId="0" fontId="19" fillId="0" borderId="81" xfId="4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86" xfId="4" applyFont="1" applyBorder="1" applyAlignment="1">
      <alignment horizontal="center" vertical="center"/>
    </xf>
    <xf numFmtId="0" fontId="34" fillId="0" borderId="87" xfId="4" applyFont="1" applyBorder="1" applyAlignment="1">
      <alignment horizontal="center" vertical="center"/>
    </xf>
    <xf numFmtId="0" fontId="35" fillId="0" borderId="22" xfId="4" applyFont="1" applyBorder="1" applyAlignment="1">
      <alignment horizontal="center" vertical="center"/>
    </xf>
    <xf numFmtId="0" fontId="35" fillId="0" borderId="23" xfId="4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center"/>
    </xf>
    <xf numFmtId="49" fontId="1" fillId="0" borderId="88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4" fillId="0" borderId="24" xfId="4" applyFont="1" applyBorder="1" applyAlignment="1">
      <alignment horizontal="left" vertical="center"/>
    </xf>
    <xf numFmtId="0" fontId="34" fillId="0" borderId="25" xfId="4" applyFont="1" applyBorder="1" applyAlignment="1">
      <alignment horizontal="left" vertical="center"/>
    </xf>
    <xf numFmtId="14" fontId="22" fillId="0" borderId="25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22" fillId="0" borderId="38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34" fillId="0" borderId="26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14" fontId="22" fillId="0" borderId="27" xfId="4" applyNumberFormat="1" applyFont="1" applyBorder="1" applyAlignment="1">
      <alignment horizontal="center" vertical="center"/>
    </xf>
    <xf numFmtId="14" fontId="22" fillId="0" borderId="43" xfId="4" applyNumberFormat="1" applyFont="1" applyBorder="1" applyAlignment="1">
      <alignment horizontal="center" vertical="center"/>
    </xf>
    <xf numFmtId="0" fontId="34" fillId="0" borderId="89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98" xfId="4" applyFont="1" applyBorder="1" applyAlignment="1">
      <alignment horizontal="left" vertical="center"/>
    </xf>
    <xf numFmtId="0" fontId="35" fillId="0" borderId="80" xfId="4" applyFont="1" applyBorder="1" applyAlignment="1">
      <alignment horizontal="left" vertical="center"/>
    </xf>
    <xf numFmtId="0" fontId="35" fillId="0" borderId="36" xfId="4" applyFont="1" applyBorder="1" applyAlignment="1">
      <alignment horizontal="left" vertical="center"/>
    </xf>
    <xf numFmtId="0" fontId="35" fillId="0" borderId="85" xfId="4" applyFont="1" applyBorder="1" applyAlignment="1">
      <alignment horizontal="left" vertical="center"/>
    </xf>
    <xf numFmtId="0" fontId="34" fillId="0" borderId="43" xfId="4" applyFont="1" applyBorder="1" applyAlignment="1">
      <alignment horizontal="left" vertical="center"/>
    </xf>
    <xf numFmtId="0" fontId="34" fillId="0" borderId="90" xfId="4" applyFont="1" applyBorder="1" applyAlignment="1">
      <alignment horizontal="left" vertical="center" wrapText="1"/>
    </xf>
    <xf numFmtId="0" fontId="34" fillId="0" borderId="91" xfId="4" applyFont="1" applyBorder="1" applyAlignment="1">
      <alignment horizontal="left" vertical="center" wrapText="1"/>
    </xf>
    <xf numFmtId="0" fontId="34" fillId="0" borderId="49" xfId="4" applyFont="1" applyBorder="1" applyAlignment="1">
      <alignment horizontal="left" vertical="center" wrapText="1"/>
    </xf>
    <xf numFmtId="0" fontId="34" fillId="0" borderId="37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51" xfId="4" applyFont="1" applyBorder="1" applyAlignment="1">
      <alignment horizontal="left" vertical="center"/>
    </xf>
    <xf numFmtId="0" fontId="35" fillId="0" borderId="80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35" fillId="0" borderId="85" xfId="0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29" xfId="4" applyNumberFormat="1" applyFont="1" applyBorder="1" applyAlignment="1">
      <alignment horizontal="left" vertical="center"/>
    </xf>
    <xf numFmtId="9" fontId="22" fillId="0" borderId="44" xfId="4" applyNumberFormat="1" applyFont="1" applyBorder="1" applyAlignment="1">
      <alignment horizontal="left" vertical="center"/>
    </xf>
    <xf numFmtId="9" fontId="22" fillId="0" borderId="90" xfId="4" applyNumberFormat="1" applyFont="1" applyBorder="1" applyAlignment="1">
      <alignment horizontal="left" vertical="center"/>
    </xf>
    <xf numFmtId="9" fontId="22" fillId="0" borderId="91" xfId="4" applyNumberFormat="1" applyFont="1" applyBorder="1" applyAlignment="1">
      <alignment horizontal="left" vertical="center"/>
    </xf>
    <xf numFmtId="9" fontId="22" fillId="0" borderId="49" xfId="4" applyNumberFormat="1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51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94" xfId="4" applyFont="1" applyBorder="1" applyAlignment="1">
      <alignment horizontal="left" vertical="center"/>
    </xf>
    <xf numFmtId="0" fontId="32" fillId="0" borderId="91" xfId="4" applyFont="1" applyBorder="1" applyAlignment="1">
      <alignment horizontal="left" vertical="center"/>
    </xf>
    <xf numFmtId="0" fontId="32" fillId="0" borderId="49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22" fillId="0" borderId="95" xfId="4" applyFont="1" applyBorder="1" applyAlignment="1">
      <alignment horizontal="left" vertical="center"/>
    </xf>
    <xf numFmtId="0" fontId="22" fillId="0" borderId="96" xfId="4" applyFont="1" applyBorder="1" applyAlignment="1">
      <alignment horizontal="left" vertical="center"/>
    </xf>
    <xf numFmtId="0" fontId="22" fillId="0" borderId="9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34" fillId="0" borderId="90" xfId="4" applyFont="1" applyBorder="1" applyAlignment="1">
      <alignment horizontal="left" vertical="center"/>
    </xf>
    <xf numFmtId="0" fontId="34" fillId="0" borderId="91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/>
    </xf>
    <xf numFmtId="0" fontId="48" fillId="0" borderId="36" xfId="4" applyFont="1" applyBorder="1" applyAlignment="1">
      <alignment horizontal="center" vertical="center"/>
    </xf>
    <xf numFmtId="0" fontId="35" fillId="0" borderId="33" xfId="4" applyFont="1" applyBorder="1" applyAlignment="1">
      <alignment horizontal="center" vertical="center"/>
    </xf>
    <xf numFmtId="0" fontId="35" fillId="0" borderId="100" xfId="4" applyFont="1" applyBorder="1" applyAlignment="1">
      <alignment horizontal="center" vertical="center"/>
    </xf>
    <xf numFmtId="0" fontId="22" fillId="0" borderId="97" xfId="4" applyFont="1" applyBorder="1" applyAlignment="1">
      <alignment horizontal="center" vertical="center"/>
    </xf>
    <xf numFmtId="0" fontId="22" fillId="0" borderId="98" xfId="4" applyFont="1" applyBorder="1" applyAlignment="1">
      <alignment horizontal="center" vertical="center"/>
    </xf>
    <xf numFmtId="0" fontId="22" fillId="0" borderId="89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/>
    </xf>
    <xf numFmtId="0" fontId="41" fillId="0" borderId="21" xfId="4" applyFont="1" applyBorder="1" applyAlignment="1">
      <alignment horizontal="center" vertical="top"/>
    </xf>
    <xf numFmtId="0" fontId="34" fillId="0" borderId="23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14" fontId="42" fillId="0" borderId="25" xfId="4" applyNumberFormat="1" applyFont="1" applyBorder="1" applyAlignment="1">
      <alignment horizontal="center" vertical="center"/>
    </xf>
    <xf numFmtId="14" fontId="42" fillId="0" borderId="42" xfId="4" applyNumberFormat="1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58" fontId="7" fillId="0" borderId="25" xfId="4" applyNumberFormat="1" applyFont="1" applyBorder="1" applyAlignment="1">
      <alignment horizontal="center" vertical="center"/>
    </xf>
    <xf numFmtId="0" fontId="34" fillId="0" borderId="4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32" fillId="0" borderId="25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32" fillId="0" borderId="42" xfId="4" applyFont="1" applyBorder="1" applyAlignment="1">
      <alignment horizontal="left" vertical="center"/>
    </xf>
    <xf numFmtId="0" fontId="34" fillId="0" borderId="75" xfId="4" applyFont="1" applyBorder="1" applyAlignment="1">
      <alignment horizontal="left" vertical="center"/>
    </xf>
    <xf numFmtId="0" fontId="34" fillId="0" borderId="76" xfId="4" applyFont="1" applyBorder="1" applyAlignment="1">
      <alignment horizontal="left" vertical="center"/>
    </xf>
    <xf numFmtId="0" fontId="34" fillId="0" borderId="82" xfId="4" applyFont="1" applyBorder="1" applyAlignment="1">
      <alignment horizontal="left" vertical="center"/>
    </xf>
    <xf numFmtId="0" fontId="35" fillId="0" borderId="77" xfId="4" applyFont="1" applyBorder="1" applyAlignment="1">
      <alignment horizontal="left" vertical="center"/>
    </xf>
    <xf numFmtId="0" fontId="35" fillId="0" borderId="78" xfId="4" applyFont="1" applyBorder="1" applyAlignment="1">
      <alignment horizontal="left" vertical="center"/>
    </xf>
    <xf numFmtId="0" fontId="22" fillId="0" borderId="24" xfId="4" applyFont="1" applyBorder="1" applyAlignment="1">
      <alignment horizontal="right" vertical="center"/>
    </xf>
    <xf numFmtId="0" fontId="22" fillId="0" borderId="25" xfId="4" applyFont="1" applyBorder="1" applyAlignment="1">
      <alignment horizontal="right" vertical="center"/>
    </xf>
    <xf numFmtId="0" fontId="34" fillId="0" borderId="79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34" fillId="0" borderId="84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34" fillId="0" borderId="31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22" fillId="0" borderId="36" xfId="4" applyFont="1" applyBorder="1" applyAlignment="1">
      <alignment horizontal="center" vertical="center"/>
    </xf>
    <xf numFmtId="0" fontId="35" fillId="0" borderId="36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35" fillId="0" borderId="37" xfId="4" applyFont="1" applyBorder="1" applyAlignment="1">
      <alignment horizontal="center" vertical="center"/>
    </xf>
    <xf numFmtId="0" fontId="35" fillId="0" borderId="38" xfId="4" applyFont="1" applyBorder="1" applyAlignment="1">
      <alignment horizontal="center" vertical="center"/>
    </xf>
    <xf numFmtId="0" fontId="35" fillId="0" borderId="51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5" fillId="0" borderId="43" xfId="4" applyFont="1" applyBorder="1" applyAlignment="1">
      <alignment horizontal="center" vertical="center"/>
    </xf>
    <xf numFmtId="0" fontId="19" fillId="0" borderId="36" xfId="4" applyBorder="1" applyAlignment="1">
      <alignment horizontal="center" vertical="center"/>
    </xf>
    <xf numFmtId="0" fontId="19" fillId="0" borderId="50" xfId="4" applyBorder="1" applyAlignment="1">
      <alignment horizontal="center" vertical="center"/>
    </xf>
    <xf numFmtId="0" fontId="21" fillId="0" borderId="52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1" fillId="0" borderId="53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65" xfId="4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5" fillId="0" borderId="8" xfId="5" applyFont="1" applyBorder="1" applyAlignment="1">
      <alignment horizontal="center" vertical="center"/>
    </xf>
    <xf numFmtId="0" fontId="25" fillId="0" borderId="3" xfId="5" applyFont="1" applyBorder="1" applyAlignment="1">
      <alignment horizontal="center" vertical="center"/>
    </xf>
    <xf numFmtId="0" fontId="25" fillId="0" borderId="66" xfId="5" applyFont="1" applyBorder="1" applyAlignment="1">
      <alignment horizontal="center" vertical="center"/>
    </xf>
    <xf numFmtId="0" fontId="24" fillId="0" borderId="14" xfId="5" applyFont="1" applyBorder="1" applyAlignment="1">
      <alignment horizontal="center" vertical="center"/>
    </xf>
    <xf numFmtId="49" fontId="26" fillId="0" borderId="15" xfId="2" applyNumberFormat="1" applyFont="1" applyBorder="1" applyAlignment="1">
      <alignment horizontal="center" vertical="center"/>
    </xf>
    <xf numFmtId="49" fontId="26" fillId="0" borderId="16" xfId="2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6" xfId="5" applyFont="1" applyBorder="1" applyAlignment="1">
      <alignment horizontal="center"/>
    </xf>
    <xf numFmtId="0" fontId="18" fillId="0" borderId="63" xfId="5" applyFont="1" applyBorder="1" applyAlignment="1">
      <alignment horizontal="center"/>
    </xf>
    <xf numFmtId="0" fontId="31" fillId="0" borderId="21" xfId="4" applyFont="1" applyBorder="1" applyAlignment="1">
      <alignment horizontal="center" vertical="top"/>
    </xf>
    <xf numFmtId="0" fontId="22" fillId="0" borderId="23" xfId="4" applyFont="1" applyBorder="1" applyAlignment="1">
      <alignment horizontal="center" vertical="center"/>
    </xf>
    <xf numFmtId="0" fontId="7" fillId="0" borderId="23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178" fontId="7" fillId="0" borderId="25" xfId="4" applyNumberFormat="1" applyFont="1" applyBorder="1" applyAlignment="1">
      <alignment horizontal="center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7" fillId="0" borderId="30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0" fontId="7" fillId="0" borderId="24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5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42" xfId="4" applyFont="1" applyBorder="1" applyAlignment="1">
      <alignment horizontal="left" vertical="center" wrapText="1"/>
    </xf>
    <xf numFmtId="0" fontId="19" fillId="0" borderId="27" xfId="4" applyBorder="1" applyAlignment="1">
      <alignment horizontal="center" vertical="center"/>
    </xf>
    <xf numFmtId="0" fontId="19" fillId="0" borderId="43" xfId="4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32" fillId="0" borderId="34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19" fillId="0" borderId="32" xfId="4" applyBorder="1" applyAlignment="1">
      <alignment horizontal="left" vertical="center"/>
    </xf>
    <xf numFmtId="0" fontId="19" fillId="0" borderId="31" xfId="4" applyBorder="1" applyAlignment="1">
      <alignment horizontal="left" vertical="center"/>
    </xf>
    <xf numFmtId="0" fontId="19" fillId="0" borderId="47" xfId="4" applyBorder="1" applyAlignment="1">
      <alignment horizontal="left" vertical="center"/>
    </xf>
    <xf numFmtId="0" fontId="19" fillId="0" borderId="32" xfId="4" applyBorder="1" applyAlignment="1">
      <alignment horizontal="right" vertical="center"/>
    </xf>
    <xf numFmtId="0" fontId="19" fillId="0" borderId="31" xfId="4" applyBorder="1" applyAlignment="1">
      <alignment horizontal="right" vertical="center"/>
    </xf>
    <xf numFmtId="0" fontId="19" fillId="0" borderId="47" xfId="4" applyBorder="1" applyAlignment="1">
      <alignment horizontal="right" vertical="center"/>
    </xf>
    <xf numFmtId="0" fontId="34" fillId="0" borderId="35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50" xfId="4" applyFont="1" applyBorder="1" applyAlignment="1">
      <alignment horizontal="left" vertical="center"/>
    </xf>
    <xf numFmtId="0" fontId="32" fillId="0" borderId="38" xfId="4" applyFont="1" applyBorder="1" applyAlignment="1">
      <alignment horizontal="center" vertical="center"/>
    </xf>
    <xf numFmtId="0" fontId="32" fillId="0" borderId="39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7" fillId="0" borderId="27" xfId="4" applyFont="1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18" fillId="0" borderId="18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17" xfId="5" applyFont="1" applyBorder="1" applyAlignment="1">
      <alignment horizontal="center"/>
    </xf>
    <xf numFmtId="0" fontId="18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0" fillId="7" borderId="2" xfId="6" applyNumberFormat="1" applyFont="1" applyFill="1" applyBorder="1" applyAlignment="1">
      <alignment horizontal="center" vertical="center"/>
    </xf>
    <xf numFmtId="0" fontId="61" fillId="0" borderId="2" xfId="5" applyFont="1" applyBorder="1"/>
    <xf numFmtId="0" fontId="62" fillId="0" borderId="2" xfId="4" applyFont="1" applyBorder="1" applyAlignment="1">
      <alignment horizontal="center" vertical="center"/>
    </xf>
    <xf numFmtId="49" fontId="61" fillId="7" borderId="2" xfId="5" applyNumberFormat="1" applyFont="1" applyFill="1" applyBorder="1" applyAlignment="1">
      <alignment horizontal="center"/>
    </xf>
  </cellXfs>
  <cellStyles count="11">
    <cellStyle name="S10" xfId="8" xr:uid="{00000000-0005-0000-0000-000038000000}"/>
    <cellStyle name="S15 2" xfId="3" xr:uid="{00000000-0005-0000-0000-00002C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728440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23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77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5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3" customWidth="1"/>
    <col min="3" max="3" width="10.125" customWidth="1"/>
  </cols>
  <sheetData>
    <row r="1" spans="1:2" ht="21" customHeight="1">
      <c r="A1" s="224"/>
      <c r="B1" s="225" t="s">
        <v>0</v>
      </c>
    </row>
    <row r="2" spans="1:2">
      <c r="A2" s="27">
        <v>1</v>
      </c>
      <c r="B2" s="226" t="s">
        <v>1</v>
      </c>
    </row>
    <row r="3" spans="1:2">
      <c r="A3" s="27">
        <v>2</v>
      </c>
      <c r="B3" s="226" t="s">
        <v>2</v>
      </c>
    </row>
    <row r="4" spans="1:2">
      <c r="A4" s="27">
        <v>3</v>
      </c>
      <c r="B4" s="226" t="s">
        <v>3</v>
      </c>
    </row>
    <row r="5" spans="1:2">
      <c r="A5" s="27">
        <v>4</v>
      </c>
      <c r="B5" s="226" t="s">
        <v>4</v>
      </c>
    </row>
    <row r="6" spans="1:2">
      <c r="A6" s="27">
        <v>5</v>
      </c>
      <c r="B6" s="226" t="s">
        <v>5</v>
      </c>
    </row>
    <row r="7" spans="1:2">
      <c r="A7" s="27">
        <v>6</v>
      </c>
      <c r="B7" s="226" t="s">
        <v>6</v>
      </c>
    </row>
    <row r="8" spans="1:2" s="222" customFormat="1" ht="15" customHeight="1">
      <c r="A8" s="227">
        <v>7</v>
      </c>
      <c r="B8" s="228" t="s">
        <v>7</v>
      </c>
    </row>
    <row r="9" spans="1:2" ht="18.95" customHeight="1">
      <c r="A9" s="224"/>
      <c r="B9" s="229" t="s">
        <v>8</v>
      </c>
    </row>
    <row r="10" spans="1:2" ht="15.95" customHeight="1">
      <c r="A10" s="27">
        <v>1</v>
      </c>
      <c r="B10" s="230" t="s">
        <v>9</v>
      </c>
    </row>
    <row r="11" spans="1:2">
      <c r="A11" s="27">
        <v>2</v>
      </c>
      <c r="B11" s="226" t="s">
        <v>10</v>
      </c>
    </row>
    <row r="12" spans="1:2">
      <c r="A12" s="27">
        <v>3</v>
      </c>
      <c r="B12" s="228" t="s">
        <v>11</v>
      </c>
    </row>
    <row r="13" spans="1:2">
      <c r="A13" s="27">
        <v>4</v>
      </c>
      <c r="B13" s="226" t="s">
        <v>12</v>
      </c>
    </row>
    <row r="14" spans="1:2">
      <c r="A14" s="27">
        <v>5</v>
      </c>
      <c r="B14" s="226" t="s">
        <v>13</v>
      </c>
    </row>
    <row r="15" spans="1:2">
      <c r="A15" s="27">
        <v>6</v>
      </c>
      <c r="B15" s="226" t="s">
        <v>14</v>
      </c>
    </row>
    <row r="16" spans="1:2">
      <c r="A16" s="27">
        <v>7</v>
      </c>
      <c r="B16" s="226" t="s">
        <v>15</v>
      </c>
    </row>
    <row r="17" spans="1:2">
      <c r="A17" s="27">
        <v>8</v>
      </c>
      <c r="B17" s="226" t="s">
        <v>16</v>
      </c>
    </row>
    <row r="18" spans="1:2">
      <c r="A18" s="27">
        <v>9</v>
      </c>
      <c r="B18" s="226" t="s">
        <v>17</v>
      </c>
    </row>
    <row r="19" spans="1:2">
      <c r="A19" s="27"/>
      <c r="B19" s="226"/>
    </row>
    <row r="20" spans="1:2" ht="20.25">
      <c r="A20" s="224"/>
      <c r="B20" s="225" t="s">
        <v>18</v>
      </c>
    </row>
    <row r="21" spans="1:2">
      <c r="A21" s="27">
        <v>1</v>
      </c>
      <c r="B21" s="226" t="s">
        <v>19</v>
      </c>
    </row>
    <row r="22" spans="1:2">
      <c r="A22" s="27">
        <v>2</v>
      </c>
      <c r="B22" s="226" t="s">
        <v>20</v>
      </c>
    </row>
    <row r="23" spans="1:2">
      <c r="A23" s="27">
        <v>3</v>
      </c>
      <c r="B23" s="226" t="s">
        <v>21</v>
      </c>
    </row>
    <row r="24" spans="1:2">
      <c r="A24" s="27">
        <v>4</v>
      </c>
      <c r="B24" s="226" t="s">
        <v>22</v>
      </c>
    </row>
    <row r="25" spans="1:2">
      <c r="A25" s="27">
        <v>5</v>
      </c>
      <c r="B25" s="226" t="s">
        <v>23</v>
      </c>
    </row>
    <row r="26" spans="1:2">
      <c r="A26" s="27">
        <v>6</v>
      </c>
      <c r="B26" s="226" t="s">
        <v>24</v>
      </c>
    </row>
    <row r="27" spans="1:2">
      <c r="A27" s="27">
        <v>7</v>
      </c>
      <c r="B27" s="226" t="s">
        <v>25</v>
      </c>
    </row>
    <row r="28" spans="1:2">
      <c r="A28" s="27"/>
      <c r="B28" s="226"/>
    </row>
    <row r="29" spans="1:2" ht="20.25">
      <c r="A29" s="224"/>
      <c r="B29" s="225" t="s">
        <v>26</v>
      </c>
    </row>
    <row r="30" spans="1:2">
      <c r="A30" s="27">
        <v>1</v>
      </c>
      <c r="B30" s="226" t="s">
        <v>27</v>
      </c>
    </row>
    <row r="31" spans="1:2">
      <c r="A31" s="27">
        <v>2</v>
      </c>
      <c r="B31" s="226" t="s">
        <v>28</v>
      </c>
    </row>
    <row r="32" spans="1:2">
      <c r="A32" s="27">
        <v>3</v>
      </c>
      <c r="B32" s="226" t="s">
        <v>29</v>
      </c>
    </row>
    <row r="33" spans="1:2" ht="28.5">
      <c r="A33" s="27">
        <v>4</v>
      </c>
      <c r="B33" s="226" t="s">
        <v>30</v>
      </c>
    </row>
    <row r="34" spans="1:2">
      <c r="A34" s="27">
        <v>5</v>
      </c>
      <c r="B34" s="226" t="s">
        <v>31</v>
      </c>
    </row>
    <row r="35" spans="1:2">
      <c r="A35" s="27">
        <v>6</v>
      </c>
      <c r="B35" s="226" t="s">
        <v>32</v>
      </c>
    </row>
    <row r="36" spans="1:2">
      <c r="A36" s="27">
        <v>7</v>
      </c>
      <c r="B36" s="226" t="s">
        <v>33</v>
      </c>
    </row>
    <row r="37" spans="1:2">
      <c r="A37" s="27"/>
      <c r="B37" s="226"/>
    </row>
    <row r="39" spans="1:2">
      <c r="A39" s="231" t="s">
        <v>34</v>
      </c>
      <c r="B39" s="232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E18" sqref="E18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6.8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49" t="s">
        <v>282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</row>
    <row r="2" spans="1:23" s="2" customFormat="1" ht="18" customHeight="1">
      <c r="A2" s="458" t="s">
        <v>261</v>
      </c>
      <c r="B2" s="459" t="s">
        <v>266</v>
      </c>
      <c r="C2" s="459" t="s">
        <v>262</v>
      </c>
      <c r="D2" s="459" t="s">
        <v>263</v>
      </c>
      <c r="E2" s="459" t="s">
        <v>264</v>
      </c>
      <c r="F2" s="459" t="s">
        <v>265</v>
      </c>
      <c r="G2" s="458" t="s">
        <v>283</v>
      </c>
      <c r="H2" s="458"/>
      <c r="I2" s="458" t="s">
        <v>284</v>
      </c>
      <c r="J2" s="458"/>
      <c r="K2" s="464" t="s">
        <v>285</v>
      </c>
      <c r="L2" s="466" t="s">
        <v>286</v>
      </c>
      <c r="M2" s="468" t="s">
        <v>287</v>
      </c>
    </row>
    <row r="3" spans="1:23" s="2" customFormat="1" ht="21" customHeight="1">
      <c r="A3" s="458"/>
      <c r="B3" s="460"/>
      <c r="C3" s="460"/>
      <c r="D3" s="460"/>
      <c r="E3" s="460"/>
      <c r="F3" s="460"/>
      <c r="G3" s="4" t="s">
        <v>288</v>
      </c>
      <c r="H3" s="4" t="s">
        <v>289</v>
      </c>
      <c r="I3" s="4" t="s">
        <v>288</v>
      </c>
      <c r="J3" s="4" t="s">
        <v>289</v>
      </c>
      <c r="K3" s="465"/>
      <c r="L3" s="467"/>
      <c r="M3" s="469"/>
    </row>
    <row r="4" spans="1:23" ht="14.25" customHeight="1">
      <c r="A4" s="6">
        <v>1</v>
      </c>
      <c r="B4" s="18" t="s">
        <v>278</v>
      </c>
      <c r="C4" s="17">
        <v>230414559</v>
      </c>
      <c r="D4" s="18" t="s">
        <v>276</v>
      </c>
      <c r="E4" s="19" t="s">
        <v>118</v>
      </c>
      <c r="F4" s="18" t="s">
        <v>277</v>
      </c>
      <c r="G4" s="18">
        <v>0</v>
      </c>
      <c r="H4" s="6">
        <v>0</v>
      </c>
      <c r="I4" s="6">
        <v>-0.5</v>
      </c>
      <c r="J4" s="6">
        <v>-0.5</v>
      </c>
      <c r="K4" s="6">
        <f t="shared" ref="K4:K8" si="0">SUM(G4:J4)</f>
        <v>-1</v>
      </c>
      <c r="L4" s="6" t="s">
        <v>290</v>
      </c>
      <c r="M4" s="6" t="s">
        <v>291</v>
      </c>
    </row>
    <row r="5" spans="1:23" ht="14.25" customHeight="1">
      <c r="A5" s="6">
        <v>2</v>
      </c>
      <c r="B5" s="18" t="s">
        <v>278</v>
      </c>
      <c r="C5" s="18">
        <v>230417550</v>
      </c>
      <c r="D5" s="18" t="s">
        <v>276</v>
      </c>
      <c r="E5" s="19" t="s">
        <v>118</v>
      </c>
      <c r="F5" s="18" t="s">
        <v>277</v>
      </c>
      <c r="G5" s="18">
        <v>0</v>
      </c>
      <c r="H5" s="6">
        <v>0</v>
      </c>
      <c r="I5" s="6">
        <v>-0.5</v>
      </c>
      <c r="J5" s="6">
        <v>-0.5</v>
      </c>
      <c r="K5" s="6">
        <f t="shared" si="0"/>
        <v>-1</v>
      </c>
      <c r="L5" s="6" t="s">
        <v>290</v>
      </c>
      <c r="M5" s="6" t="s">
        <v>291</v>
      </c>
    </row>
    <row r="6" spans="1:23" ht="14.25" customHeight="1">
      <c r="A6" s="6">
        <v>3</v>
      </c>
      <c r="B6" s="18" t="s">
        <v>278</v>
      </c>
      <c r="C6" s="17">
        <v>230417551</v>
      </c>
      <c r="D6" s="18" t="s">
        <v>276</v>
      </c>
      <c r="E6" s="19" t="s">
        <v>118</v>
      </c>
      <c r="F6" s="18" t="s">
        <v>277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290</v>
      </c>
      <c r="M6" s="6" t="s">
        <v>291</v>
      </c>
    </row>
    <row r="7" spans="1:23" ht="14.25" customHeight="1">
      <c r="A7" s="6">
        <v>4</v>
      </c>
      <c r="B7" s="18" t="s">
        <v>278</v>
      </c>
      <c r="C7" s="17">
        <v>230421578</v>
      </c>
      <c r="D7" s="18" t="s">
        <v>276</v>
      </c>
      <c r="E7" s="19" t="s">
        <v>118</v>
      </c>
      <c r="F7" s="18" t="s">
        <v>277</v>
      </c>
      <c r="G7" s="6">
        <v>-0.5</v>
      </c>
      <c r="H7" s="6">
        <v>0</v>
      </c>
      <c r="I7" s="6">
        <v>-0.5</v>
      </c>
      <c r="J7" s="6">
        <v>-0.5</v>
      </c>
      <c r="K7" s="6">
        <f t="shared" si="0"/>
        <v>-1.5</v>
      </c>
      <c r="L7" s="6" t="s">
        <v>290</v>
      </c>
      <c r="M7" s="6" t="s">
        <v>291</v>
      </c>
    </row>
    <row r="8" spans="1:23" ht="14.25" customHeight="1">
      <c r="A8" s="6">
        <v>5</v>
      </c>
      <c r="B8" s="18" t="s">
        <v>278</v>
      </c>
      <c r="C8" s="17">
        <v>230422532</v>
      </c>
      <c r="D8" s="18" t="s">
        <v>276</v>
      </c>
      <c r="E8" s="19" t="s">
        <v>118</v>
      </c>
      <c r="F8" s="18" t="s">
        <v>277</v>
      </c>
      <c r="G8" s="6">
        <v>-0.5</v>
      </c>
      <c r="H8" s="6">
        <v>0</v>
      </c>
      <c r="I8" s="6">
        <v>-0.5</v>
      </c>
      <c r="J8" s="6">
        <v>-0.5</v>
      </c>
      <c r="K8" s="6">
        <f t="shared" si="0"/>
        <v>-1.5</v>
      </c>
      <c r="L8" s="6" t="s">
        <v>290</v>
      </c>
      <c r="M8" s="6" t="s">
        <v>291</v>
      </c>
    </row>
    <row r="9" spans="1:23" ht="14.25" customHeight="1">
      <c r="A9" s="6"/>
      <c r="B9" s="16"/>
      <c r="C9" s="16"/>
      <c r="D9" s="7"/>
      <c r="E9" s="16"/>
      <c r="F9" s="16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16"/>
      <c r="C10" s="16"/>
      <c r="D10" s="7"/>
      <c r="E10" s="16"/>
      <c r="F10" s="16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50" t="s">
        <v>279</v>
      </c>
      <c r="B12" s="451"/>
      <c r="C12" s="451"/>
      <c r="D12" s="451"/>
      <c r="E12" s="452"/>
      <c r="F12" s="453"/>
      <c r="G12" s="455"/>
      <c r="H12" s="450" t="s">
        <v>280</v>
      </c>
      <c r="I12" s="451"/>
      <c r="J12" s="451"/>
      <c r="K12" s="452"/>
      <c r="L12" s="461"/>
      <c r="M12" s="462"/>
    </row>
    <row r="13" spans="1:23" ht="63" customHeight="1">
      <c r="A13" s="456" t="s">
        <v>292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6.5">
      <c r="A14" s="456" t="s">
        <v>293</v>
      </c>
      <c r="B14" s="463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3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:F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9" t="s">
        <v>294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</row>
    <row r="2" spans="1:23" s="2" customFormat="1" ht="15.95" customHeight="1">
      <c r="A2" s="459" t="s">
        <v>295</v>
      </c>
      <c r="B2" s="459" t="s">
        <v>266</v>
      </c>
      <c r="C2" s="459" t="s">
        <v>262</v>
      </c>
      <c r="D2" s="459" t="s">
        <v>263</v>
      </c>
      <c r="E2" s="459" t="s">
        <v>264</v>
      </c>
      <c r="F2" s="459" t="s">
        <v>265</v>
      </c>
      <c r="G2" s="470" t="s">
        <v>296</v>
      </c>
      <c r="H2" s="471"/>
      <c r="I2" s="472"/>
      <c r="J2" s="470" t="s">
        <v>297</v>
      </c>
      <c r="K2" s="471"/>
      <c r="L2" s="472"/>
      <c r="M2" s="470" t="s">
        <v>298</v>
      </c>
      <c r="N2" s="471"/>
      <c r="O2" s="472"/>
      <c r="P2" s="470" t="s">
        <v>299</v>
      </c>
      <c r="Q2" s="471"/>
      <c r="R2" s="472"/>
      <c r="S2" s="471" t="s">
        <v>300</v>
      </c>
      <c r="T2" s="471"/>
      <c r="U2" s="472"/>
      <c r="V2" s="487" t="s">
        <v>301</v>
      </c>
      <c r="W2" s="487" t="s">
        <v>275</v>
      </c>
    </row>
    <row r="3" spans="1:23" s="2" customFormat="1" ht="18" customHeight="1">
      <c r="A3" s="460"/>
      <c r="B3" s="480"/>
      <c r="C3" s="480"/>
      <c r="D3" s="480"/>
      <c r="E3" s="480"/>
      <c r="F3" s="480"/>
      <c r="G3" s="4" t="s">
        <v>302</v>
      </c>
      <c r="H3" s="4" t="s">
        <v>68</v>
      </c>
      <c r="I3" s="4" t="s">
        <v>266</v>
      </c>
      <c r="J3" s="4" t="s">
        <v>302</v>
      </c>
      <c r="K3" s="4" t="s">
        <v>68</v>
      </c>
      <c r="L3" s="4" t="s">
        <v>266</v>
      </c>
      <c r="M3" s="4" t="s">
        <v>302</v>
      </c>
      <c r="N3" s="4" t="s">
        <v>68</v>
      </c>
      <c r="O3" s="4" t="s">
        <v>266</v>
      </c>
      <c r="P3" s="4" t="s">
        <v>302</v>
      </c>
      <c r="Q3" s="4" t="s">
        <v>68</v>
      </c>
      <c r="R3" s="4" t="s">
        <v>266</v>
      </c>
      <c r="S3" s="4" t="s">
        <v>302</v>
      </c>
      <c r="T3" s="4" t="s">
        <v>68</v>
      </c>
      <c r="U3" s="4" t="s">
        <v>266</v>
      </c>
      <c r="V3" s="488"/>
      <c r="W3" s="488"/>
    </row>
    <row r="4" spans="1:23" s="32" customFormat="1" ht="33.950000000000003" customHeight="1">
      <c r="A4" s="473" t="s">
        <v>303</v>
      </c>
      <c r="B4" s="481" t="s">
        <v>278</v>
      </c>
      <c r="C4" s="17">
        <v>230414559</v>
      </c>
      <c r="D4" s="481" t="s">
        <v>276</v>
      </c>
      <c r="E4" s="481" t="s">
        <v>118</v>
      </c>
      <c r="F4" s="473" t="s">
        <v>277</v>
      </c>
      <c r="G4" s="18"/>
      <c r="H4" s="33" t="s">
        <v>276</v>
      </c>
      <c r="I4" s="33" t="s">
        <v>278</v>
      </c>
      <c r="J4" s="19"/>
      <c r="K4" s="33" t="s">
        <v>304</v>
      </c>
      <c r="L4" s="18" t="s">
        <v>58</v>
      </c>
      <c r="M4" s="33"/>
      <c r="N4" s="33"/>
      <c r="O4" s="33"/>
      <c r="P4" s="38"/>
      <c r="Q4" s="33"/>
      <c r="R4" s="33"/>
      <c r="S4" s="33"/>
      <c r="T4" s="33"/>
      <c r="U4" s="33"/>
      <c r="V4" s="34" t="s">
        <v>305</v>
      </c>
      <c r="W4" s="34"/>
    </row>
    <row r="5" spans="1:23" ht="14.25" customHeight="1">
      <c r="A5" s="474"/>
      <c r="B5" s="482"/>
      <c r="C5" s="18">
        <v>230417550</v>
      </c>
      <c r="D5" s="482"/>
      <c r="E5" s="482"/>
      <c r="F5" s="485"/>
      <c r="G5" s="470" t="s">
        <v>306</v>
      </c>
      <c r="H5" s="471"/>
      <c r="I5" s="472"/>
      <c r="J5" s="470" t="s">
        <v>307</v>
      </c>
      <c r="K5" s="471"/>
      <c r="L5" s="472"/>
      <c r="M5" s="470" t="s">
        <v>308</v>
      </c>
      <c r="N5" s="471"/>
      <c r="O5" s="472"/>
      <c r="P5" s="470" t="s">
        <v>309</v>
      </c>
      <c r="Q5" s="471"/>
      <c r="R5" s="472"/>
      <c r="S5" s="471" t="s">
        <v>310</v>
      </c>
      <c r="T5" s="471"/>
      <c r="U5" s="472"/>
      <c r="V5" s="6"/>
      <c r="W5" s="6"/>
    </row>
    <row r="6" spans="1:23" ht="14.25" customHeight="1">
      <c r="A6" s="474"/>
      <c r="B6" s="482"/>
      <c r="C6" s="17">
        <v>230417551</v>
      </c>
      <c r="D6" s="482"/>
      <c r="E6" s="482"/>
      <c r="F6" s="485"/>
      <c r="G6" s="4" t="s">
        <v>302</v>
      </c>
      <c r="H6" s="4" t="s">
        <v>68</v>
      </c>
      <c r="I6" s="4" t="s">
        <v>266</v>
      </c>
      <c r="J6" s="4" t="s">
        <v>302</v>
      </c>
      <c r="K6" s="4" t="s">
        <v>68</v>
      </c>
      <c r="L6" s="4" t="s">
        <v>266</v>
      </c>
      <c r="M6" s="4" t="s">
        <v>302</v>
      </c>
      <c r="N6" s="4" t="s">
        <v>68</v>
      </c>
      <c r="O6" s="4" t="s">
        <v>266</v>
      </c>
      <c r="P6" s="4" t="s">
        <v>302</v>
      </c>
      <c r="Q6" s="4" t="s">
        <v>68</v>
      </c>
      <c r="R6" s="4" t="s">
        <v>266</v>
      </c>
      <c r="S6" s="4" t="s">
        <v>302</v>
      </c>
      <c r="T6" s="4" t="s">
        <v>68</v>
      </c>
      <c r="U6" s="4" t="s">
        <v>266</v>
      </c>
      <c r="V6" s="6"/>
      <c r="W6" s="6"/>
    </row>
    <row r="7" spans="1:23" s="32" customFormat="1" ht="33.950000000000003" customHeight="1">
      <c r="A7" s="475"/>
      <c r="B7" s="483"/>
      <c r="C7" s="17">
        <v>230421578</v>
      </c>
      <c r="D7" s="483"/>
      <c r="E7" s="483"/>
      <c r="F7" s="475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 t="s">
        <v>305</v>
      </c>
      <c r="W7" s="34"/>
    </row>
    <row r="8" spans="1:23" ht="14.25" customHeight="1">
      <c r="A8" s="476"/>
      <c r="B8" s="476"/>
      <c r="C8" s="17"/>
      <c r="D8" s="484"/>
      <c r="F8" s="486"/>
      <c r="G8" s="458"/>
      <c r="H8" s="458"/>
      <c r="I8" s="458"/>
      <c r="J8" s="470"/>
      <c r="K8" s="471"/>
      <c r="L8" s="472"/>
      <c r="M8" s="470"/>
      <c r="N8" s="471"/>
      <c r="O8" s="472"/>
      <c r="P8" s="470"/>
      <c r="Q8" s="471"/>
      <c r="R8" s="472"/>
      <c r="S8" s="471"/>
      <c r="T8" s="471"/>
      <c r="U8" s="472"/>
      <c r="V8" s="6"/>
      <c r="W8" s="6"/>
    </row>
    <row r="9" spans="1:23" ht="14.25" customHeight="1">
      <c r="A9" s="474"/>
      <c r="B9" s="474"/>
      <c r="C9" s="16"/>
      <c r="D9" s="484"/>
      <c r="E9" s="16"/>
      <c r="F9" s="48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4"/>
      <c r="B10" s="474"/>
      <c r="C10" s="35"/>
      <c r="D10" s="484"/>
      <c r="E10" s="16"/>
      <c r="F10" s="4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15"/>
      <c r="D11" s="36"/>
      <c r="E11" s="3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77"/>
      <c r="B12" s="477"/>
      <c r="C12" s="11"/>
      <c r="D12" s="15"/>
      <c r="E12" s="478"/>
      <c r="F12" s="47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77"/>
      <c r="B13" s="477"/>
      <c r="C13" s="11"/>
      <c r="D13" s="15"/>
      <c r="E13" s="479"/>
      <c r="F13" s="47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78"/>
      <c r="B14" s="478"/>
      <c r="C14" s="478"/>
      <c r="D14" s="478"/>
      <c r="E14" s="478"/>
      <c r="F14" s="47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79"/>
      <c r="B15" s="479"/>
      <c r="C15" s="479"/>
      <c r="D15" s="479"/>
      <c r="E15" s="479"/>
      <c r="F15" s="47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0" t="s">
        <v>311</v>
      </c>
      <c r="B17" s="451"/>
      <c r="C17" s="451"/>
      <c r="D17" s="451"/>
      <c r="E17" s="452"/>
      <c r="F17" s="453"/>
      <c r="G17" s="455"/>
      <c r="H17" s="31"/>
      <c r="I17" s="31"/>
      <c r="J17" s="450" t="s">
        <v>280</v>
      </c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2"/>
      <c r="V17" s="12"/>
      <c r="W17" s="14"/>
    </row>
    <row r="18" spans="1:23" ht="72.95" customHeight="1">
      <c r="A18" s="456" t="s">
        <v>292</v>
      </c>
      <c r="B18" s="456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</row>
  </sheetData>
  <mergeCells count="47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4:E7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63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9" t="s">
        <v>312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s="2" customFormat="1" ht="16.5">
      <c r="A2" s="25" t="s">
        <v>313</v>
      </c>
      <c r="B2" s="26" t="s">
        <v>262</v>
      </c>
      <c r="C2" s="26" t="s">
        <v>263</v>
      </c>
      <c r="D2" s="26" t="s">
        <v>264</v>
      </c>
      <c r="E2" s="26" t="s">
        <v>265</v>
      </c>
      <c r="F2" s="26" t="s">
        <v>266</v>
      </c>
      <c r="G2" s="25" t="s">
        <v>314</v>
      </c>
      <c r="H2" s="25" t="s">
        <v>315</v>
      </c>
      <c r="I2" s="25" t="s">
        <v>316</v>
      </c>
      <c r="J2" s="25" t="s">
        <v>315</v>
      </c>
      <c r="K2" s="25" t="s">
        <v>317</v>
      </c>
      <c r="L2" s="25" t="s">
        <v>315</v>
      </c>
      <c r="M2" s="26" t="s">
        <v>301</v>
      </c>
      <c r="N2" s="26" t="s">
        <v>275</v>
      </c>
    </row>
    <row r="3" spans="1:14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6.5">
      <c r="A4" s="29" t="s">
        <v>313</v>
      </c>
      <c r="B4" s="30" t="s">
        <v>318</v>
      </c>
      <c r="C4" s="30" t="s">
        <v>302</v>
      </c>
      <c r="D4" s="30" t="s">
        <v>264</v>
      </c>
      <c r="E4" s="26" t="s">
        <v>265</v>
      </c>
      <c r="F4" s="26" t="s">
        <v>266</v>
      </c>
      <c r="G4" s="25" t="s">
        <v>314</v>
      </c>
      <c r="H4" s="25" t="s">
        <v>315</v>
      </c>
      <c r="I4" s="25" t="s">
        <v>316</v>
      </c>
      <c r="J4" s="25" t="s">
        <v>315</v>
      </c>
      <c r="K4" s="25" t="s">
        <v>317</v>
      </c>
      <c r="L4" s="25" t="s">
        <v>315</v>
      </c>
      <c r="M4" s="26" t="s">
        <v>301</v>
      </c>
      <c r="N4" s="26" t="s">
        <v>275</v>
      </c>
    </row>
    <row r="5" spans="1:14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s="24" customFormat="1" ht="18.75">
      <c r="A11" s="450" t="s">
        <v>319</v>
      </c>
      <c r="B11" s="451"/>
      <c r="C11" s="451"/>
      <c r="D11" s="452"/>
      <c r="E11" s="453"/>
      <c r="F11" s="454"/>
      <c r="G11" s="455"/>
      <c r="H11" s="31"/>
      <c r="I11" s="450" t="s">
        <v>320</v>
      </c>
      <c r="J11" s="451"/>
      <c r="K11" s="451"/>
      <c r="L11" s="12"/>
      <c r="M11" s="12"/>
      <c r="N11" s="14"/>
    </row>
    <row r="12" spans="1:14" ht="16.5">
      <c r="A12" s="456" t="s">
        <v>321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13" sqref="D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6.2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9" t="s">
        <v>322</v>
      </c>
      <c r="B1" s="449"/>
      <c r="C1" s="449"/>
      <c r="D1" s="449"/>
      <c r="E1" s="449"/>
      <c r="F1" s="449"/>
      <c r="G1" s="449"/>
      <c r="H1" s="449"/>
      <c r="I1" s="449"/>
      <c r="J1" s="449"/>
    </row>
    <row r="2" spans="1:12" s="2" customFormat="1" ht="18" customHeight="1">
      <c r="A2" s="4" t="s">
        <v>295</v>
      </c>
      <c r="B2" s="5" t="s">
        <v>266</v>
      </c>
      <c r="C2" s="5" t="s">
        <v>262</v>
      </c>
      <c r="D2" s="5" t="s">
        <v>263</v>
      </c>
      <c r="E2" s="5" t="s">
        <v>264</v>
      </c>
      <c r="F2" s="5" t="s">
        <v>265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301</v>
      </c>
      <c r="L2" s="5" t="s">
        <v>275</v>
      </c>
    </row>
    <row r="3" spans="1:12" s="3" customFormat="1" ht="29.1" customHeight="1">
      <c r="A3" s="15" t="s">
        <v>327</v>
      </c>
      <c r="B3" s="16"/>
      <c r="C3" s="17"/>
      <c r="D3" s="18" t="s">
        <v>276</v>
      </c>
      <c r="E3" s="19" t="s">
        <v>118</v>
      </c>
      <c r="F3" s="18" t="s">
        <v>277</v>
      </c>
      <c r="G3" s="16" t="s">
        <v>328</v>
      </c>
      <c r="H3" s="20" t="s">
        <v>329</v>
      </c>
      <c r="I3" s="20"/>
      <c r="J3" s="16"/>
      <c r="K3" s="16" t="s">
        <v>330</v>
      </c>
      <c r="L3" s="16" t="s">
        <v>291</v>
      </c>
    </row>
    <row r="4" spans="1:12" ht="14.25" customHeight="1">
      <c r="A4" s="11"/>
      <c r="B4" s="6"/>
      <c r="C4" s="21"/>
      <c r="D4" s="22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21"/>
      <c r="D5" s="22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21"/>
      <c r="D6" s="22"/>
      <c r="E6" s="23"/>
      <c r="F6" s="9"/>
      <c r="G6" s="6"/>
      <c r="H6" s="6"/>
      <c r="I6" s="16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50" t="s">
        <v>331</v>
      </c>
      <c r="B10" s="451"/>
      <c r="C10" s="451"/>
      <c r="D10" s="451"/>
      <c r="E10" s="452"/>
      <c r="F10" s="453"/>
      <c r="G10" s="455"/>
      <c r="H10" s="450" t="s">
        <v>332</v>
      </c>
      <c r="I10" s="451"/>
      <c r="J10" s="451"/>
      <c r="K10" s="12"/>
      <c r="L10" s="14"/>
    </row>
    <row r="11" spans="1:12" ht="72.95" customHeight="1">
      <c r="A11" s="456" t="s">
        <v>333</v>
      </c>
      <c r="B11" s="456"/>
      <c r="C11" s="457"/>
      <c r="D11" s="457"/>
      <c r="E11" s="457"/>
      <c r="F11" s="457"/>
      <c r="G11" s="457"/>
      <c r="H11" s="457"/>
      <c r="I11" s="457"/>
      <c r="J11" s="457"/>
      <c r="K11" s="457"/>
      <c r="L11" s="457"/>
    </row>
  </sheetData>
  <mergeCells count="5">
    <mergeCell ref="A1:J1"/>
    <mergeCell ref="A10:E10"/>
    <mergeCell ref="F10:G10"/>
    <mergeCell ref="H10:J10"/>
    <mergeCell ref="A11:L11"/>
  </mergeCells>
  <phoneticPr fontId="63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6" sqref="F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9" t="s">
        <v>334</v>
      </c>
      <c r="B1" s="449"/>
      <c r="C1" s="449"/>
      <c r="D1" s="449"/>
      <c r="E1" s="449"/>
      <c r="F1" s="449"/>
      <c r="G1" s="449"/>
      <c r="H1" s="449"/>
      <c r="I1" s="449"/>
    </row>
    <row r="2" spans="1:9" s="2" customFormat="1" ht="18" customHeight="1">
      <c r="A2" s="458" t="s">
        <v>261</v>
      </c>
      <c r="B2" s="459" t="s">
        <v>266</v>
      </c>
      <c r="C2" s="459" t="s">
        <v>302</v>
      </c>
      <c r="D2" s="459" t="s">
        <v>264</v>
      </c>
      <c r="E2" s="459" t="s">
        <v>265</v>
      </c>
      <c r="F2" s="4" t="s">
        <v>335</v>
      </c>
      <c r="G2" s="4" t="s">
        <v>284</v>
      </c>
      <c r="H2" s="464" t="s">
        <v>285</v>
      </c>
      <c r="I2" s="468" t="s">
        <v>287</v>
      </c>
    </row>
    <row r="3" spans="1:9" s="2" customFormat="1" ht="18" customHeight="1">
      <c r="A3" s="458"/>
      <c r="B3" s="460"/>
      <c r="C3" s="460"/>
      <c r="D3" s="460"/>
      <c r="E3" s="460"/>
      <c r="F3" s="4" t="s">
        <v>336</v>
      </c>
      <c r="G3" s="4" t="s">
        <v>288</v>
      </c>
      <c r="H3" s="465"/>
      <c r="I3" s="469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50" t="s">
        <v>319</v>
      </c>
      <c r="B10" s="451"/>
      <c r="C10" s="451"/>
      <c r="D10" s="452"/>
      <c r="E10" s="13"/>
      <c r="F10" s="450" t="s">
        <v>337</v>
      </c>
      <c r="G10" s="451"/>
      <c r="H10" s="452"/>
      <c r="I10" s="14"/>
    </row>
    <row r="11" spans="1:9" ht="51.95" customHeight="1">
      <c r="A11" s="456" t="s">
        <v>338</v>
      </c>
      <c r="B11" s="456"/>
      <c r="C11" s="457"/>
      <c r="D11" s="457"/>
      <c r="E11" s="457"/>
      <c r="F11" s="457"/>
      <c r="G11" s="457"/>
      <c r="H11" s="457"/>
      <c r="I11" s="45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3" t="s">
        <v>35</v>
      </c>
      <c r="C2" s="234"/>
      <c r="D2" s="234"/>
      <c r="E2" s="234"/>
      <c r="F2" s="234"/>
      <c r="G2" s="234"/>
      <c r="H2" s="234"/>
      <c r="I2" s="235"/>
    </row>
    <row r="3" spans="2:9" ht="27.95" customHeight="1">
      <c r="B3" s="210"/>
      <c r="C3" s="211"/>
      <c r="D3" s="236" t="s">
        <v>36</v>
      </c>
      <c r="E3" s="237"/>
      <c r="F3" s="238" t="s">
        <v>37</v>
      </c>
      <c r="G3" s="239"/>
      <c r="H3" s="236" t="s">
        <v>38</v>
      </c>
      <c r="I3" s="240"/>
    </row>
    <row r="4" spans="2:9" ht="27.95" customHeight="1">
      <c r="B4" s="210" t="s">
        <v>39</v>
      </c>
      <c r="C4" s="211" t="s">
        <v>40</v>
      </c>
      <c r="D4" s="211" t="s">
        <v>41</v>
      </c>
      <c r="E4" s="211" t="s">
        <v>42</v>
      </c>
      <c r="F4" s="212" t="s">
        <v>41</v>
      </c>
      <c r="G4" s="212" t="s">
        <v>42</v>
      </c>
      <c r="H4" s="211" t="s">
        <v>41</v>
      </c>
      <c r="I4" s="219" t="s">
        <v>42</v>
      </c>
    </row>
    <row r="5" spans="2:9" ht="27.95" customHeight="1">
      <c r="B5" s="213" t="s">
        <v>43</v>
      </c>
      <c r="C5" s="27">
        <v>13</v>
      </c>
      <c r="D5" s="27">
        <v>0</v>
      </c>
      <c r="E5" s="27">
        <v>1</v>
      </c>
      <c r="F5" s="214">
        <v>0</v>
      </c>
      <c r="G5" s="214">
        <v>1</v>
      </c>
      <c r="H5" s="27">
        <v>1</v>
      </c>
      <c r="I5" s="220">
        <v>2</v>
      </c>
    </row>
    <row r="6" spans="2:9" ht="27.95" customHeight="1">
      <c r="B6" s="213" t="s">
        <v>44</v>
      </c>
      <c r="C6" s="27">
        <v>20</v>
      </c>
      <c r="D6" s="27">
        <v>0</v>
      </c>
      <c r="E6" s="27">
        <v>1</v>
      </c>
      <c r="F6" s="214">
        <v>1</v>
      </c>
      <c r="G6" s="214">
        <v>2</v>
      </c>
      <c r="H6" s="27">
        <v>2</v>
      </c>
      <c r="I6" s="220">
        <v>3</v>
      </c>
    </row>
    <row r="7" spans="2:9" ht="27.95" customHeight="1">
      <c r="B7" s="213" t="s">
        <v>45</v>
      </c>
      <c r="C7" s="27">
        <v>32</v>
      </c>
      <c r="D7" s="27">
        <v>0</v>
      </c>
      <c r="E7" s="27">
        <v>1</v>
      </c>
      <c r="F7" s="214">
        <v>2</v>
      </c>
      <c r="G7" s="214">
        <v>3</v>
      </c>
      <c r="H7" s="27">
        <v>3</v>
      </c>
      <c r="I7" s="220">
        <v>4</v>
      </c>
    </row>
    <row r="8" spans="2:9" ht="27.95" customHeight="1">
      <c r="B8" s="213" t="s">
        <v>46</v>
      </c>
      <c r="C8" s="27">
        <v>50</v>
      </c>
      <c r="D8" s="27">
        <v>1</v>
      </c>
      <c r="E8" s="27">
        <v>2</v>
      </c>
      <c r="F8" s="214">
        <v>3</v>
      </c>
      <c r="G8" s="214">
        <v>4</v>
      </c>
      <c r="H8" s="27">
        <v>5</v>
      </c>
      <c r="I8" s="220">
        <v>6</v>
      </c>
    </row>
    <row r="9" spans="2:9" ht="27.95" customHeight="1">
      <c r="B9" s="213" t="s">
        <v>47</v>
      </c>
      <c r="C9" s="27">
        <v>80</v>
      </c>
      <c r="D9" s="27">
        <v>2</v>
      </c>
      <c r="E9" s="27">
        <v>3</v>
      </c>
      <c r="F9" s="214">
        <v>5</v>
      </c>
      <c r="G9" s="214">
        <v>6</v>
      </c>
      <c r="H9" s="27">
        <v>7</v>
      </c>
      <c r="I9" s="220">
        <v>8</v>
      </c>
    </row>
    <row r="10" spans="2:9" ht="27.95" customHeight="1">
      <c r="B10" s="213" t="s">
        <v>48</v>
      </c>
      <c r="C10" s="27">
        <v>125</v>
      </c>
      <c r="D10" s="27">
        <v>3</v>
      </c>
      <c r="E10" s="27">
        <v>4</v>
      </c>
      <c r="F10" s="214">
        <v>7</v>
      </c>
      <c r="G10" s="214">
        <v>8</v>
      </c>
      <c r="H10" s="27">
        <v>10</v>
      </c>
      <c r="I10" s="220">
        <v>11</v>
      </c>
    </row>
    <row r="11" spans="2:9" ht="27.95" customHeight="1">
      <c r="B11" s="213" t="s">
        <v>49</v>
      </c>
      <c r="C11" s="27">
        <v>200</v>
      </c>
      <c r="D11" s="27">
        <v>5</v>
      </c>
      <c r="E11" s="27">
        <v>6</v>
      </c>
      <c r="F11" s="214">
        <v>10</v>
      </c>
      <c r="G11" s="214">
        <v>11</v>
      </c>
      <c r="H11" s="27">
        <v>14</v>
      </c>
      <c r="I11" s="220">
        <v>15</v>
      </c>
    </row>
    <row r="12" spans="2:9" ht="27.95" customHeight="1">
      <c r="B12" s="215" t="s">
        <v>50</v>
      </c>
      <c r="C12" s="216">
        <v>315</v>
      </c>
      <c r="D12" s="216">
        <v>7</v>
      </c>
      <c r="E12" s="216">
        <v>8</v>
      </c>
      <c r="F12" s="217">
        <v>14</v>
      </c>
      <c r="G12" s="217">
        <v>15</v>
      </c>
      <c r="H12" s="216">
        <v>21</v>
      </c>
      <c r="I12" s="221">
        <v>22</v>
      </c>
    </row>
    <row r="14" spans="2:9">
      <c r="B14" s="218" t="s">
        <v>51</v>
      </c>
      <c r="C14" s="218"/>
      <c r="D14" s="218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O26" sqref="O26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4" ht="2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4" ht="14.25">
      <c r="A2" s="149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151" t="s">
        <v>57</v>
      </c>
      <c r="I2" s="244" t="s">
        <v>58</v>
      </c>
      <c r="J2" s="244"/>
      <c r="K2" s="245"/>
    </row>
    <row r="3" spans="1:14" ht="14.25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4" ht="14.25">
      <c r="A4" s="154" t="s">
        <v>62</v>
      </c>
      <c r="B4" s="252" t="s">
        <v>63</v>
      </c>
      <c r="C4" s="253"/>
      <c r="D4" s="254" t="s">
        <v>64</v>
      </c>
      <c r="E4" s="255"/>
      <c r="F4" s="256">
        <v>45061</v>
      </c>
      <c r="G4" s="257"/>
      <c r="H4" s="254" t="s">
        <v>65</v>
      </c>
      <c r="I4" s="255"/>
      <c r="J4" s="166" t="s">
        <v>66</v>
      </c>
      <c r="K4" s="176" t="s">
        <v>67</v>
      </c>
    </row>
    <row r="5" spans="1:14" ht="14.25">
      <c r="A5" s="157" t="s">
        <v>68</v>
      </c>
      <c r="B5" s="258" t="s">
        <v>69</v>
      </c>
      <c r="C5" s="259"/>
      <c r="D5" s="254" t="s">
        <v>70</v>
      </c>
      <c r="E5" s="255"/>
      <c r="F5" s="256">
        <v>45058</v>
      </c>
      <c r="G5" s="257"/>
      <c r="H5" s="254" t="s">
        <v>71</v>
      </c>
      <c r="I5" s="255"/>
      <c r="J5" s="166" t="s">
        <v>66</v>
      </c>
      <c r="K5" s="176" t="s">
        <v>67</v>
      </c>
    </row>
    <row r="6" spans="1:14" ht="14.25">
      <c r="A6" s="154" t="s">
        <v>72</v>
      </c>
      <c r="B6" s="188">
        <v>1</v>
      </c>
      <c r="C6" s="176">
        <v>7</v>
      </c>
      <c r="D6" s="157" t="s">
        <v>73</v>
      </c>
      <c r="E6" s="168"/>
      <c r="F6" s="256">
        <v>45064</v>
      </c>
      <c r="G6" s="257"/>
      <c r="H6" s="254" t="s">
        <v>74</v>
      </c>
      <c r="I6" s="255"/>
      <c r="J6" s="166" t="s">
        <v>66</v>
      </c>
      <c r="K6" s="176" t="s">
        <v>67</v>
      </c>
    </row>
    <row r="7" spans="1:14" ht="14.25">
      <c r="A7" s="154" t="s">
        <v>75</v>
      </c>
      <c r="B7" s="260">
        <v>4570</v>
      </c>
      <c r="C7" s="261"/>
      <c r="D7" s="157" t="s">
        <v>76</v>
      </c>
      <c r="E7" s="167"/>
      <c r="F7" s="256">
        <v>45065</v>
      </c>
      <c r="G7" s="257"/>
      <c r="H7" s="254" t="s">
        <v>77</v>
      </c>
      <c r="I7" s="255"/>
      <c r="J7" s="166" t="s">
        <v>66</v>
      </c>
      <c r="K7" s="176" t="s">
        <v>67</v>
      </c>
    </row>
    <row r="8" spans="1:14" ht="14.25">
      <c r="A8" s="159" t="s">
        <v>78</v>
      </c>
      <c r="B8" s="262" t="s">
        <v>79</v>
      </c>
      <c r="C8" s="263"/>
      <c r="D8" s="264" t="s">
        <v>80</v>
      </c>
      <c r="E8" s="265"/>
      <c r="F8" s="266">
        <v>45066</v>
      </c>
      <c r="G8" s="267"/>
      <c r="H8" s="264" t="s">
        <v>81</v>
      </c>
      <c r="I8" s="265"/>
      <c r="J8" s="169" t="s">
        <v>66</v>
      </c>
      <c r="K8" s="178" t="s">
        <v>67</v>
      </c>
    </row>
    <row r="9" spans="1:14" ht="14.25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spans="1:14" ht="14.25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spans="1:14" ht="14.25">
      <c r="A11" s="189" t="s">
        <v>84</v>
      </c>
      <c r="B11" s="190" t="s">
        <v>85</v>
      </c>
      <c r="C11" s="186" t="s">
        <v>86</v>
      </c>
      <c r="D11" s="191"/>
      <c r="E11" s="192" t="s">
        <v>87</v>
      </c>
      <c r="F11" s="190" t="s">
        <v>85</v>
      </c>
      <c r="G11" s="186" t="s">
        <v>86</v>
      </c>
      <c r="H11" s="186" t="s">
        <v>88</v>
      </c>
      <c r="I11" s="192" t="s">
        <v>89</v>
      </c>
      <c r="J11" s="190" t="s">
        <v>85</v>
      </c>
      <c r="K11" s="187" t="s">
        <v>86</v>
      </c>
    </row>
    <row r="12" spans="1:14" ht="14.25">
      <c r="A12" s="157" t="s">
        <v>90</v>
      </c>
      <c r="B12" s="165" t="s">
        <v>85</v>
      </c>
      <c r="C12" s="166" t="s">
        <v>86</v>
      </c>
      <c r="D12" s="167"/>
      <c r="E12" s="168" t="s">
        <v>91</v>
      </c>
      <c r="F12" s="165" t="s">
        <v>85</v>
      </c>
      <c r="G12" s="166" t="s">
        <v>86</v>
      </c>
      <c r="H12" s="166" t="s">
        <v>88</v>
      </c>
      <c r="I12" s="168" t="s">
        <v>92</v>
      </c>
      <c r="J12" s="165" t="s">
        <v>85</v>
      </c>
      <c r="K12" s="176" t="s">
        <v>86</v>
      </c>
    </row>
    <row r="13" spans="1:14" ht="14.25">
      <c r="A13" s="157" t="s">
        <v>93</v>
      </c>
      <c r="B13" s="165" t="s">
        <v>85</v>
      </c>
      <c r="C13" s="166" t="s">
        <v>86</v>
      </c>
      <c r="D13" s="167"/>
      <c r="E13" s="168" t="s">
        <v>94</v>
      </c>
      <c r="F13" s="166" t="s">
        <v>95</v>
      </c>
      <c r="G13" s="166" t="s">
        <v>96</v>
      </c>
      <c r="H13" s="166" t="s">
        <v>88</v>
      </c>
      <c r="I13" s="168" t="s">
        <v>97</v>
      </c>
      <c r="J13" s="165" t="s">
        <v>85</v>
      </c>
      <c r="K13" s="176" t="s">
        <v>86</v>
      </c>
    </row>
    <row r="14" spans="1:14" ht="14.25">
      <c r="A14" s="264" t="s">
        <v>98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74"/>
      <c r="N14" s="207"/>
    </row>
    <row r="15" spans="1:14" ht="14.25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spans="1:14" ht="14.25">
      <c r="A16" s="193" t="s">
        <v>100</v>
      </c>
      <c r="B16" s="186" t="s">
        <v>95</v>
      </c>
      <c r="C16" s="186" t="s">
        <v>96</v>
      </c>
      <c r="D16" s="194"/>
      <c r="E16" s="195" t="s">
        <v>101</v>
      </c>
      <c r="F16" s="186" t="s">
        <v>95</v>
      </c>
      <c r="G16" s="186" t="s">
        <v>96</v>
      </c>
      <c r="H16" s="196"/>
      <c r="I16" s="195" t="s">
        <v>102</v>
      </c>
      <c r="J16" s="186" t="s">
        <v>95</v>
      </c>
      <c r="K16" s="187" t="s">
        <v>96</v>
      </c>
    </row>
    <row r="17" spans="1:22" ht="16.5" customHeight="1">
      <c r="A17" s="170" t="s">
        <v>103</v>
      </c>
      <c r="B17" s="166" t="s">
        <v>95</v>
      </c>
      <c r="C17" s="166" t="s">
        <v>96</v>
      </c>
      <c r="D17" s="74"/>
      <c r="E17" s="171" t="s">
        <v>104</v>
      </c>
      <c r="F17" s="166" t="s">
        <v>95</v>
      </c>
      <c r="G17" s="166" t="s">
        <v>96</v>
      </c>
      <c r="H17" s="197"/>
      <c r="I17" s="171" t="s">
        <v>105</v>
      </c>
      <c r="J17" s="166" t="s">
        <v>95</v>
      </c>
      <c r="K17" s="176" t="s">
        <v>96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  <row r="18" spans="1:22" ht="18" customHeight="1">
      <c r="A18" s="275" t="s">
        <v>106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pans="1:22" ht="18" customHeight="1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22" ht="16.5" customHeight="1">
      <c r="A20" s="278" t="s">
        <v>108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22" ht="21.75" customHeight="1">
      <c r="A21" s="198" t="s">
        <v>109</v>
      </c>
      <c r="B21" s="199" t="s">
        <v>110</v>
      </c>
      <c r="C21" s="199" t="s">
        <v>111</v>
      </c>
      <c r="D21" s="199" t="s">
        <v>112</v>
      </c>
      <c r="E21" s="199" t="s">
        <v>113</v>
      </c>
      <c r="F21" s="199" t="s">
        <v>114</v>
      </c>
      <c r="G21" s="200" t="s">
        <v>115</v>
      </c>
      <c r="H21" s="171" t="s">
        <v>116</v>
      </c>
      <c r="I21" s="171"/>
      <c r="J21" s="171"/>
      <c r="K21" s="97" t="s">
        <v>117</v>
      </c>
    </row>
    <row r="22" spans="1:22" ht="29.1" customHeight="1">
      <c r="A22" s="20" t="s">
        <v>118</v>
      </c>
      <c r="B22" s="74" t="s">
        <v>95</v>
      </c>
      <c r="C22" s="74" t="s">
        <v>95</v>
      </c>
      <c r="D22" s="74" t="s">
        <v>95</v>
      </c>
      <c r="E22" s="74" t="s">
        <v>95</v>
      </c>
      <c r="F22" s="74" t="s">
        <v>95</v>
      </c>
      <c r="G22" s="74" t="s">
        <v>95</v>
      </c>
      <c r="H22" s="74" t="s">
        <v>95</v>
      </c>
      <c r="I22" s="202"/>
      <c r="J22" s="202"/>
      <c r="K22" s="209"/>
    </row>
    <row r="23" spans="1:22" ht="23.1" customHeight="1">
      <c r="A23" s="16"/>
      <c r="B23" s="74"/>
      <c r="C23" s="74"/>
      <c r="D23" s="74"/>
      <c r="E23" s="74"/>
      <c r="F23" s="74"/>
      <c r="G23" s="74"/>
      <c r="H23" s="74"/>
      <c r="I23" s="202"/>
      <c r="J23" s="202"/>
      <c r="K23" s="209"/>
    </row>
    <row r="24" spans="1:22" ht="23.1" customHeight="1">
      <c r="A24" s="74"/>
      <c r="B24" s="74"/>
      <c r="C24" s="74"/>
      <c r="D24" s="74"/>
      <c r="E24" s="74"/>
      <c r="F24" s="74"/>
      <c r="G24" s="74"/>
      <c r="H24" s="201"/>
      <c r="I24" s="202"/>
      <c r="J24" s="202"/>
      <c r="K24" s="209"/>
    </row>
    <row r="25" spans="1:22" ht="23.1" customHeight="1">
      <c r="A25" s="74"/>
      <c r="B25" s="74"/>
      <c r="C25" s="74"/>
      <c r="D25" s="74"/>
      <c r="E25" s="74"/>
      <c r="F25" s="74"/>
      <c r="G25" s="74"/>
      <c r="H25" s="201"/>
      <c r="I25" s="202"/>
      <c r="J25" s="202"/>
      <c r="K25" s="209"/>
    </row>
    <row r="26" spans="1:22" ht="23.1" customHeight="1">
      <c r="A26" s="158"/>
      <c r="B26" s="74"/>
      <c r="C26" s="74"/>
      <c r="D26" s="74"/>
      <c r="E26" s="74"/>
      <c r="F26" s="74"/>
      <c r="G26" s="74"/>
      <c r="H26" s="201"/>
      <c r="I26" s="202"/>
      <c r="J26" s="202"/>
      <c r="K26" s="209"/>
    </row>
    <row r="27" spans="1:22" ht="23.1" customHeight="1">
      <c r="A27" s="158"/>
      <c r="B27" s="202"/>
      <c r="C27" s="202"/>
      <c r="D27" s="202"/>
      <c r="E27" s="202"/>
      <c r="F27" s="202"/>
      <c r="G27" s="202"/>
      <c r="H27" s="201"/>
      <c r="I27" s="202"/>
      <c r="J27" s="202"/>
      <c r="K27" s="94"/>
    </row>
    <row r="28" spans="1:22" ht="23.1" customHeight="1">
      <c r="A28" s="158"/>
      <c r="B28" s="202"/>
      <c r="C28" s="202"/>
      <c r="D28" s="202"/>
      <c r="E28" s="202"/>
      <c r="F28" s="202"/>
      <c r="G28" s="202"/>
      <c r="H28" s="201"/>
      <c r="I28" s="202"/>
      <c r="J28" s="202"/>
      <c r="K28" s="94"/>
    </row>
    <row r="29" spans="1:22" ht="18" customHeight="1">
      <c r="A29" s="281" t="s">
        <v>119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/>
    </row>
    <row r="30" spans="1:22" ht="18.75" customHeight="1">
      <c r="A30" s="284" t="s">
        <v>120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8" customHeight="1">
      <c r="A32" s="281" t="s">
        <v>121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4.25">
      <c r="A33" s="290" t="s">
        <v>122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14.25">
      <c r="A34" s="293" t="s">
        <v>123</v>
      </c>
      <c r="B34" s="294"/>
      <c r="C34" s="166" t="s">
        <v>66</v>
      </c>
      <c r="D34" s="166" t="s">
        <v>67</v>
      </c>
      <c r="E34" s="295" t="s">
        <v>124</v>
      </c>
      <c r="F34" s="296"/>
      <c r="G34" s="296"/>
      <c r="H34" s="296"/>
      <c r="I34" s="296"/>
      <c r="J34" s="296"/>
      <c r="K34" s="297"/>
    </row>
    <row r="35" spans="1:11" ht="14.25">
      <c r="A35" s="298" t="s">
        <v>125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1" ht="21" customHeight="1">
      <c r="A36" s="299" t="s">
        <v>126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1"/>
    </row>
    <row r="37" spans="1:11" ht="21" customHeight="1">
      <c r="A37" s="302" t="s">
        <v>127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spans="1:11" ht="21" customHeight="1">
      <c r="A38" s="302" t="s">
        <v>128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4"/>
    </row>
    <row r="39" spans="1:11" ht="21" customHeight="1">
      <c r="A39" s="302" t="s">
        <v>129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4"/>
    </row>
    <row r="40" spans="1:11" ht="21" customHeight="1">
      <c r="A40" s="302" t="s">
        <v>130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4"/>
    </row>
    <row r="41" spans="1:11" ht="21" customHeight="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4"/>
    </row>
    <row r="42" spans="1:11" ht="21" customHeight="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spans="1:11" ht="14.25">
      <c r="A43" s="305" t="s">
        <v>131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1" t="s">
        <v>132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4.25">
      <c r="A45" s="193" t="s">
        <v>133</v>
      </c>
      <c r="B45" s="186" t="s">
        <v>95</v>
      </c>
      <c r="C45" s="186" t="s">
        <v>96</v>
      </c>
      <c r="D45" s="186" t="s">
        <v>88</v>
      </c>
      <c r="E45" s="195" t="s">
        <v>134</v>
      </c>
      <c r="F45" s="186" t="s">
        <v>95</v>
      </c>
      <c r="G45" s="186" t="s">
        <v>96</v>
      </c>
      <c r="H45" s="186" t="s">
        <v>88</v>
      </c>
      <c r="I45" s="195" t="s">
        <v>135</v>
      </c>
      <c r="J45" s="186" t="s">
        <v>95</v>
      </c>
      <c r="K45" s="187" t="s">
        <v>96</v>
      </c>
    </row>
    <row r="46" spans="1:11" ht="14.25">
      <c r="A46" s="170" t="s">
        <v>87</v>
      </c>
      <c r="B46" s="166" t="s">
        <v>95</v>
      </c>
      <c r="C46" s="166" t="s">
        <v>96</v>
      </c>
      <c r="D46" s="166" t="s">
        <v>88</v>
      </c>
      <c r="E46" s="171" t="s">
        <v>94</v>
      </c>
      <c r="F46" s="166" t="s">
        <v>95</v>
      </c>
      <c r="G46" s="166" t="s">
        <v>96</v>
      </c>
      <c r="H46" s="166" t="s">
        <v>88</v>
      </c>
      <c r="I46" s="171" t="s">
        <v>105</v>
      </c>
      <c r="J46" s="166" t="s">
        <v>95</v>
      </c>
      <c r="K46" s="176" t="s">
        <v>96</v>
      </c>
    </row>
    <row r="47" spans="1:11" ht="14.25">
      <c r="A47" s="264" t="s">
        <v>98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74"/>
    </row>
    <row r="48" spans="1:11" ht="14.25">
      <c r="A48" s="298" t="s">
        <v>136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1" ht="14.25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4.25">
      <c r="A50" s="203" t="s">
        <v>137</v>
      </c>
      <c r="B50" s="308" t="s">
        <v>138</v>
      </c>
      <c r="C50" s="308"/>
      <c r="D50" s="150" t="s">
        <v>139</v>
      </c>
      <c r="E50" s="204" t="s">
        <v>140</v>
      </c>
      <c r="F50" s="205" t="s">
        <v>141</v>
      </c>
      <c r="G50" s="206">
        <v>45059</v>
      </c>
      <c r="H50" s="309" t="s">
        <v>142</v>
      </c>
      <c r="I50" s="310"/>
      <c r="J50" s="311" t="s">
        <v>143</v>
      </c>
      <c r="K50" s="312"/>
    </row>
    <row r="51" spans="1:11" ht="14.25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spans="1:11" ht="14.25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2"/>
    </row>
    <row r="53" spans="1:11" ht="14.25">
      <c r="A53" s="203" t="s">
        <v>137</v>
      </c>
      <c r="B53" s="308" t="s">
        <v>138</v>
      </c>
      <c r="C53" s="308"/>
      <c r="D53" s="150" t="s">
        <v>139</v>
      </c>
      <c r="E53" s="204" t="s">
        <v>140</v>
      </c>
      <c r="F53" s="205" t="s">
        <v>144</v>
      </c>
      <c r="G53" s="206">
        <v>45059</v>
      </c>
      <c r="H53" s="309" t="s">
        <v>142</v>
      </c>
      <c r="I53" s="310"/>
      <c r="J53" s="311" t="s">
        <v>143</v>
      </c>
      <c r="K53" s="31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tabSelected="1" workbookViewId="0">
      <selection activeCell="M15" sqref="M15"/>
    </sheetView>
  </sheetViews>
  <sheetFormatPr defaultColWidth="9" defaultRowHeight="14.25"/>
  <cols>
    <col min="1" max="1" width="15" style="41" customWidth="1"/>
    <col min="2" max="3" width="8.875" style="42" customWidth="1"/>
    <col min="4" max="7" width="8.875" style="41" customWidth="1"/>
    <col min="8" max="8" width="2.75" style="41" customWidth="1"/>
    <col min="9" max="9" width="9.125" style="41" customWidth="1"/>
    <col min="10" max="14" width="9.75" style="41" customWidth="1"/>
    <col min="15" max="15" width="9.75" style="43" customWidth="1"/>
    <col min="16" max="253" width="9" style="41"/>
    <col min="254" max="16384" width="9" style="24"/>
  </cols>
  <sheetData>
    <row r="1" spans="1:256" s="41" customFormat="1" ht="29.1" customHeight="1">
      <c r="A1" s="315" t="s">
        <v>145</v>
      </c>
      <c r="B1" s="316"/>
      <c r="C1" s="316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5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</row>
    <row r="2" spans="1:256" s="41" customFormat="1" ht="20.100000000000001" customHeight="1">
      <c r="A2" s="45" t="s">
        <v>62</v>
      </c>
      <c r="B2" s="491" t="s">
        <v>341</v>
      </c>
      <c r="C2" s="318"/>
      <c r="D2" s="45" t="s">
        <v>68</v>
      </c>
      <c r="E2" s="320" t="s">
        <v>69</v>
      </c>
      <c r="F2" s="320"/>
      <c r="G2" s="320"/>
      <c r="H2" s="325"/>
      <c r="I2" s="181" t="s">
        <v>57</v>
      </c>
      <c r="J2" s="321" t="s">
        <v>58</v>
      </c>
      <c r="K2" s="321"/>
      <c r="L2" s="321"/>
      <c r="M2" s="321"/>
      <c r="N2" s="321"/>
      <c r="O2" s="59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</row>
    <row r="3" spans="1:256" s="41" customFormat="1">
      <c r="A3" s="324" t="s">
        <v>146</v>
      </c>
      <c r="B3" s="323"/>
      <c r="C3" s="322"/>
      <c r="D3" s="322"/>
      <c r="E3" s="322"/>
      <c r="F3" s="322"/>
      <c r="G3" s="322"/>
      <c r="H3" s="325"/>
      <c r="I3" s="322" t="s">
        <v>148</v>
      </c>
      <c r="J3" s="322"/>
      <c r="K3" s="322"/>
      <c r="L3" s="322"/>
      <c r="M3" s="322"/>
      <c r="N3" s="322"/>
      <c r="O3" s="59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pans="1:256" s="41" customFormat="1" ht="16.5">
      <c r="A4" s="324"/>
      <c r="B4" s="60" t="s">
        <v>110</v>
      </c>
      <c r="C4" s="60" t="s">
        <v>111</v>
      </c>
      <c r="D4" s="61" t="s">
        <v>112</v>
      </c>
      <c r="E4" s="60" t="s">
        <v>113</v>
      </c>
      <c r="F4" s="60" t="s">
        <v>114</v>
      </c>
      <c r="G4" s="52" t="s">
        <v>115</v>
      </c>
      <c r="H4" s="325"/>
      <c r="I4" s="46"/>
      <c r="J4" s="62" t="s">
        <v>150</v>
      </c>
      <c r="K4" s="62"/>
      <c r="L4" s="62" t="s">
        <v>151</v>
      </c>
      <c r="M4" s="489" t="s">
        <v>339</v>
      </c>
      <c r="N4" s="62"/>
      <c r="O4" s="62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pans="1:256" s="41" customFormat="1" ht="16.5">
      <c r="A5" s="324"/>
      <c r="B5" s="131" t="s">
        <v>152</v>
      </c>
      <c r="C5" s="131" t="s">
        <v>153</v>
      </c>
      <c r="D5" s="131" t="s">
        <v>154</v>
      </c>
      <c r="E5" s="131" t="s">
        <v>155</v>
      </c>
      <c r="F5" s="131" t="s">
        <v>156</v>
      </c>
      <c r="G5" s="52" t="s">
        <v>157</v>
      </c>
      <c r="H5" s="325"/>
      <c r="I5" s="182"/>
      <c r="J5" s="62" t="s">
        <v>111</v>
      </c>
      <c r="K5" s="62"/>
      <c r="L5" s="62"/>
      <c r="M5" s="490" t="s">
        <v>340</v>
      </c>
      <c r="N5" s="131"/>
      <c r="O5" s="131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pans="1:256" s="41" customFormat="1" ht="20.100000000000001" customHeight="1">
      <c r="A6" s="53" t="s">
        <v>158</v>
      </c>
      <c r="B6" s="107">
        <f>C6-2</f>
        <v>58</v>
      </c>
      <c r="C6" s="107">
        <v>60</v>
      </c>
      <c r="D6" s="107">
        <f>C6+2</f>
        <v>62</v>
      </c>
      <c r="E6" s="107">
        <f>D6+2</f>
        <v>64</v>
      </c>
      <c r="F6" s="107">
        <f>E6+1</f>
        <v>65</v>
      </c>
      <c r="G6" s="107">
        <f>F6+1</f>
        <v>66</v>
      </c>
      <c r="H6" s="325"/>
      <c r="I6" s="62"/>
      <c r="J6" s="62" t="s">
        <v>159</v>
      </c>
      <c r="K6" s="183"/>
      <c r="L6" s="62"/>
      <c r="M6" s="489" t="s">
        <v>342</v>
      </c>
      <c r="N6" s="62"/>
      <c r="O6" s="62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s="41" customFormat="1" ht="20.100000000000001" customHeight="1">
      <c r="A7" s="53" t="s">
        <v>160</v>
      </c>
      <c r="B7" s="107">
        <f t="shared" ref="B7:B9" si="0">C7-4</f>
        <v>88</v>
      </c>
      <c r="C7" s="107">
        <v>92</v>
      </c>
      <c r="D7" s="107">
        <f t="shared" ref="D7:D9" si="1">C7+4</f>
        <v>96</v>
      </c>
      <c r="E7" s="107">
        <f>D7+4</f>
        <v>100</v>
      </c>
      <c r="F7" s="107">
        <f t="shared" ref="F7:F9" si="2">E7+6</f>
        <v>106</v>
      </c>
      <c r="G7" s="107">
        <f>F7+6</f>
        <v>112</v>
      </c>
      <c r="H7" s="325"/>
      <c r="I7" s="62"/>
      <c r="J7" s="62" t="s">
        <v>161</v>
      </c>
      <c r="K7" s="62"/>
      <c r="L7" s="62"/>
      <c r="M7" s="489" t="s">
        <v>342</v>
      </c>
      <c r="N7" s="62"/>
      <c r="O7" s="6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s="41" customFormat="1" ht="20.100000000000001" customHeight="1">
      <c r="A8" s="53" t="s">
        <v>162</v>
      </c>
      <c r="B8" s="107">
        <f t="shared" si="0"/>
        <v>82</v>
      </c>
      <c r="C8" s="107">
        <v>86</v>
      </c>
      <c r="D8" s="107">
        <f t="shared" si="1"/>
        <v>90</v>
      </c>
      <c r="E8" s="107">
        <f>D8+5</f>
        <v>95</v>
      </c>
      <c r="F8" s="107">
        <f t="shared" si="2"/>
        <v>101</v>
      </c>
      <c r="G8" s="107">
        <f>F8+7</f>
        <v>108</v>
      </c>
      <c r="H8" s="325"/>
      <c r="I8" s="62"/>
      <c r="J8" s="62" t="s">
        <v>161</v>
      </c>
      <c r="K8" s="62"/>
      <c r="L8" s="62"/>
      <c r="M8" s="489" t="s">
        <v>343</v>
      </c>
      <c r="N8" s="62"/>
      <c r="O8" s="62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pans="1:256" s="41" customFormat="1" ht="20.100000000000001" customHeight="1">
      <c r="A9" s="53" t="s">
        <v>163</v>
      </c>
      <c r="B9" s="107">
        <f t="shared" si="0"/>
        <v>90</v>
      </c>
      <c r="C9" s="107">
        <v>94</v>
      </c>
      <c r="D9" s="107">
        <f t="shared" si="1"/>
        <v>98</v>
      </c>
      <c r="E9" s="107">
        <f>D9+5</f>
        <v>103</v>
      </c>
      <c r="F9" s="107">
        <f t="shared" si="2"/>
        <v>109</v>
      </c>
      <c r="G9" s="107">
        <f>F9+7</f>
        <v>116</v>
      </c>
      <c r="H9" s="325"/>
      <c r="I9" s="62"/>
      <c r="J9" s="62" t="s">
        <v>164</v>
      </c>
      <c r="K9" s="62"/>
      <c r="L9" s="62"/>
      <c r="M9" s="489" t="s">
        <v>343</v>
      </c>
      <c r="N9" s="62"/>
      <c r="O9" s="62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s="41" customFormat="1" ht="20.100000000000001" customHeight="1">
      <c r="A10" s="53" t="s">
        <v>165</v>
      </c>
      <c r="B10" s="107">
        <f>C10-1</f>
        <v>36.5</v>
      </c>
      <c r="C10" s="107">
        <v>37.5</v>
      </c>
      <c r="D10" s="107">
        <f>C10+1</f>
        <v>38.5</v>
      </c>
      <c r="E10" s="107">
        <f>D10+1</f>
        <v>39.5</v>
      </c>
      <c r="F10" s="107">
        <f>E10+1.2</f>
        <v>40.700000000000003</v>
      </c>
      <c r="G10" s="107">
        <f>F10+1.2</f>
        <v>41.900000000000006</v>
      </c>
      <c r="H10" s="325"/>
      <c r="I10" s="63"/>
      <c r="J10" s="63" t="s">
        <v>166</v>
      </c>
      <c r="K10" s="62"/>
      <c r="L10" s="63"/>
      <c r="M10" s="492" t="s">
        <v>343</v>
      </c>
      <c r="N10" s="62"/>
      <c r="O10" s="62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pans="1:256" s="41" customFormat="1" ht="18" customHeight="1">
      <c r="A11" s="53" t="s">
        <v>167</v>
      </c>
      <c r="B11" s="107">
        <f>C11-0.5</f>
        <v>17.5</v>
      </c>
      <c r="C11" s="107">
        <v>18</v>
      </c>
      <c r="D11" s="107">
        <f t="shared" ref="D11:G11" si="3">C11+0.5</f>
        <v>18.5</v>
      </c>
      <c r="E11" s="107">
        <f t="shared" si="3"/>
        <v>19</v>
      </c>
      <c r="F11" s="107">
        <f t="shared" si="3"/>
        <v>19.5</v>
      </c>
      <c r="G11" s="107">
        <f t="shared" si="3"/>
        <v>20</v>
      </c>
      <c r="H11" s="65"/>
      <c r="I11" s="65"/>
      <c r="J11" s="64" t="s">
        <v>161</v>
      </c>
      <c r="K11" s="65"/>
      <c r="L11" s="64"/>
      <c r="M11" s="65">
        <v>-0.2</v>
      </c>
      <c r="N11" s="65"/>
      <c r="O11" s="59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pans="1:256" ht="16.5">
      <c r="A12" s="53" t="s">
        <v>168</v>
      </c>
      <c r="B12" s="53">
        <f>C12-0.8</f>
        <v>16.2</v>
      </c>
      <c r="C12" s="53">
        <v>17</v>
      </c>
      <c r="D12" s="53">
        <f>C12+0.8</f>
        <v>17.8</v>
      </c>
      <c r="E12" s="53">
        <f>D12+0.8</f>
        <v>18.600000000000001</v>
      </c>
      <c r="F12" s="53">
        <f>E12+1.1</f>
        <v>19.700000000000003</v>
      </c>
      <c r="G12" s="53">
        <f>F12+1.1</f>
        <v>20.800000000000004</v>
      </c>
      <c r="I12" s="65"/>
      <c r="J12" s="64" t="s">
        <v>161</v>
      </c>
      <c r="K12" s="65"/>
      <c r="L12" s="65"/>
      <c r="M12" s="65">
        <v>0</v>
      </c>
      <c r="N12" s="65"/>
      <c r="O12" s="185"/>
    </row>
    <row r="13" spans="1:256" ht="16.5">
      <c r="A13" s="53" t="s">
        <v>169</v>
      </c>
      <c r="B13" s="180">
        <f>C13-0.7</f>
        <v>14.8</v>
      </c>
      <c r="C13" s="180">
        <v>15.5</v>
      </c>
      <c r="D13" s="180">
        <f>C13+0.7</f>
        <v>16.2</v>
      </c>
      <c r="E13" s="180">
        <f>D13+0.7</f>
        <v>16.899999999999999</v>
      </c>
      <c r="F13" s="180">
        <f>E13+0.95</f>
        <v>17.849999999999998</v>
      </c>
      <c r="G13" s="180">
        <f>F13+0.95</f>
        <v>18.799999999999997</v>
      </c>
      <c r="I13" s="65"/>
      <c r="J13" s="64">
        <v>-0.3</v>
      </c>
      <c r="K13" s="65"/>
      <c r="L13" s="65"/>
      <c r="M13" s="65">
        <v>-0.5</v>
      </c>
      <c r="N13" s="65"/>
      <c r="O13" s="185"/>
    </row>
    <row r="14" spans="1:256" ht="16.5">
      <c r="A14" s="53"/>
      <c r="B14" s="53"/>
      <c r="C14" s="52"/>
      <c r="D14" s="53"/>
      <c r="E14" s="53"/>
      <c r="F14" s="53"/>
      <c r="G14" s="53"/>
      <c r="I14" s="65"/>
      <c r="J14" s="64"/>
      <c r="K14" s="65"/>
      <c r="L14" s="65"/>
      <c r="M14" s="490" t="s">
        <v>344</v>
      </c>
      <c r="N14" s="65"/>
      <c r="O14" s="185"/>
    </row>
    <row r="17" spans="9:14">
      <c r="I17" s="66" t="s">
        <v>171</v>
      </c>
      <c r="J17" s="184">
        <v>45059</v>
      </c>
      <c r="K17" s="66" t="s">
        <v>172</v>
      </c>
      <c r="L17" s="66" t="s">
        <v>140</v>
      </c>
      <c r="M17" s="66" t="s">
        <v>173</v>
      </c>
      <c r="N17" s="41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0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5" zoomScaleNormal="100" workbookViewId="0">
      <selection activeCell="G55" sqref="G55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26" t="s">
        <v>174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149" t="s">
        <v>53</v>
      </c>
      <c r="B2" s="242" t="s">
        <v>175</v>
      </c>
      <c r="C2" s="242"/>
      <c r="D2" s="243" t="s">
        <v>55</v>
      </c>
      <c r="E2" s="243"/>
      <c r="F2" s="242" t="s">
        <v>56</v>
      </c>
      <c r="G2" s="242"/>
      <c r="H2" s="151" t="s">
        <v>57</v>
      </c>
      <c r="I2" s="244" t="s">
        <v>58</v>
      </c>
      <c r="J2" s="244"/>
      <c r="K2" s="245"/>
    </row>
    <row r="3" spans="1:11" ht="16.5" customHeight="1">
      <c r="A3" s="246" t="s">
        <v>59</v>
      </c>
      <c r="B3" s="327"/>
      <c r="C3" s="32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spans="1:11" ht="16.5" customHeight="1">
      <c r="A4" s="154" t="s">
        <v>62</v>
      </c>
      <c r="B4" s="329"/>
      <c r="C4" s="330"/>
      <c r="D4" s="254" t="s">
        <v>64</v>
      </c>
      <c r="E4" s="255"/>
      <c r="F4" s="331"/>
      <c r="G4" s="332"/>
      <c r="H4" s="254" t="s">
        <v>176</v>
      </c>
      <c r="I4" s="255"/>
      <c r="J4" s="166" t="s">
        <v>66</v>
      </c>
      <c r="K4" s="176" t="s">
        <v>67</v>
      </c>
    </row>
    <row r="5" spans="1:11" ht="16.5" customHeight="1">
      <c r="A5" s="157" t="s">
        <v>68</v>
      </c>
      <c r="B5" s="333"/>
      <c r="C5" s="334"/>
      <c r="D5" s="254" t="s">
        <v>177</v>
      </c>
      <c r="E5" s="255"/>
      <c r="F5" s="329"/>
      <c r="G5" s="330"/>
      <c r="H5" s="254" t="s">
        <v>178</v>
      </c>
      <c r="I5" s="255"/>
      <c r="J5" s="166" t="s">
        <v>66</v>
      </c>
      <c r="K5" s="176" t="s">
        <v>67</v>
      </c>
    </row>
    <row r="6" spans="1:11" ht="16.5" customHeight="1">
      <c r="A6" s="154" t="s">
        <v>72</v>
      </c>
      <c r="B6" s="335"/>
      <c r="C6" s="334"/>
      <c r="D6" s="254" t="s">
        <v>179</v>
      </c>
      <c r="E6" s="255"/>
      <c r="F6" s="329"/>
      <c r="G6" s="330"/>
      <c r="H6" s="254" t="s">
        <v>180</v>
      </c>
      <c r="I6" s="255"/>
      <c r="J6" s="255"/>
      <c r="K6" s="336"/>
    </row>
    <row r="7" spans="1:11" ht="16.5" customHeight="1">
      <c r="A7" s="154" t="s">
        <v>75</v>
      </c>
      <c r="B7" s="329"/>
      <c r="C7" s="330"/>
      <c r="D7" s="154" t="s">
        <v>181</v>
      </c>
      <c r="E7" s="156"/>
      <c r="F7" s="329"/>
      <c r="G7" s="330"/>
      <c r="H7" s="337"/>
      <c r="I7" s="338"/>
      <c r="J7" s="338"/>
      <c r="K7" s="339"/>
    </row>
    <row r="8" spans="1:11" ht="16.5" customHeight="1">
      <c r="A8" s="159" t="s">
        <v>78</v>
      </c>
      <c r="B8" s="262"/>
      <c r="C8" s="263"/>
      <c r="D8" s="264" t="s">
        <v>80</v>
      </c>
      <c r="E8" s="265"/>
      <c r="F8" s="266"/>
      <c r="G8" s="267"/>
      <c r="H8" s="264"/>
      <c r="I8" s="265"/>
      <c r="J8" s="265"/>
      <c r="K8" s="274"/>
    </row>
    <row r="9" spans="1:11" ht="16.5" customHeight="1">
      <c r="A9" s="340" t="s">
        <v>182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spans="1:11" ht="16.5" customHeight="1">
      <c r="A10" s="160" t="s">
        <v>84</v>
      </c>
      <c r="B10" s="161" t="s">
        <v>85</v>
      </c>
      <c r="C10" s="162" t="s">
        <v>86</v>
      </c>
      <c r="D10" s="163"/>
      <c r="E10" s="164" t="s">
        <v>89</v>
      </c>
      <c r="F10" s="161" t="s">
        <v>85</v>
      </c>
      <c r="G10" s="162" t="s">
        <v>86</v>
      </c>
      <c r="H10" s="161"/>
      <c r="I10" s="164" t="s">
        <v>87</v>
      </c>
      <c r="J10" s="161" t="s">
        <v>85</v>
      </c>
      <c r="K10" s="177" t="s">
        <v>86</v>
      </c>
    </row>
    <row r="11" spans="1:11" ht="16.5" customHeight="1">
      <c r="A11" s="157" t="s">
        <v>90</v>
      </c>
      <c r="B11" s="165" t="s">
        <v>85</v>
      </c>
      <c r="C11" s="166" t="s">
        <v>86</v>
      </c>
      <c r="D11" s="167"/>
      <c r="E11" s="168" t="s">
        <v>92</v>
      </c>
      <c r="F11" s="165" t="s">
        <v>85</v>
      </c>
      <c r="G11" s="166" t="s">
        <v>86</v>
      </c>
      <c r="H11" s="165"/>
      <c r="I11" s="168" t="s">
        <v>97</v>
      </c>
      <c r="J11" s="165" t="s">
        <v>85</v>
      </c>
      <c r="K11" s="176" t="s">
        <v>86</v>
      </c>
    </row>
    <row r="12" spans="1:11" ht="16.5" customHeight="1">
      <c r="A12" s="264" t="s">
        <v>124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74"/>
    </row>
    <row r="13" spans="1:11" ht="16.5" customHeight="1">
      <c r="A13" s="341" t="s">
        <v>183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spans="1:11" ht="16.5" customHeight="1">
      <c r="A14" s="342" t="s">
        <v>184</v>
      </c>
      <c r="B14" s="343"/>
      <c r="C14" s="343"/>
      <c r="D14" s="343"/>
      <c r="E14" s="343"/>
      <c r="F14" s="343"/>
      <c r="G14" s="343"/>
      <c r="H14" s="343"/>
      <c r="I14" s="344"/>
      <c r="J14" s="344"/>
      <c r="K14" s="345"/>
    </row>
    <row r="15" spans="1:11" ht="16.5" customHeight="1">
      <c r="A15" s="346"/>
      <c r="B15" s="347"/>
      <c r="C15" s="347"/>
      <c r="D15" s="348"/>
      <c r="E15" s="349"/>
      <c r="F15" s="347"/>
      <c r="G15" s="347"/>
      <c r="H15" s="348"/>
      <c r="I15" s="350"/>
      <c r="J15" s="351"/>
      <c r="K15" s="352"/>
    </row>
    <row r="16" spans="1:11" ht="16.5" customHeight="1">
      <c r="A16" s="353"/>
      <c r="B16" s="354"/>
      <c r="C16" s="354"/>
      <c r="D16" s="354"/>
      <c r="E16" s="354"/>
      <c r="F16" s="354"/>
      <c r="G16" s="354"/>
      <c r="H16" s="354"/>
      <c r="I16" s="354"/>
      <c r="J16" s="354"/>
      <c r="K16" s="355"/>
    </row>
    <row r="17" spans="1:11" ht="16.5" customHeight="1">
      <c r="A17" s="341" t="s">
        <v>185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spans="1:11" ht="16.5" customHeight="1">
      <c r="A18" s="342" t="s">
        <v>186</v>
      </c>
      <c r="B18" s="343"/>
      <c r="C18" s="343"/>
      <c r="D18" s="343"/>
      <c r="E18" s="343"/>
      <c r="F18" s="343"/>
      <c r="G18" s="343"/>
      <c r="H18" s="343"/>
      <c r="I18" s="344"/>
      <c r="J18" s="344"/>
      <c r="K18" s="345"/>
    </row>
    <row r="19" spans="1:11" ht="16.5" customHeight="1">
      <c r="A19" s="346"/>
      <c r="B19" s="347"/>
      <c r="C19" s="347"/>
      <c r="D19" s="348"/>
      <c r="E19" s="349"/>
      <c r="F19" s="347"/>
      <c r="G19" s="347"/>
      <c r="H19" s="348"/>
      <c r="I19" s="350"/>
      <c r="J19" s="351"/>
      <c r="K19" s="352"/>
    </row>
    <row r="20" spans="1:11" ht="16.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ht="16.5" customHeight="1">
      <c r="A21" s="356" t="s">
        <v>121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spans="1:11" ht="16.5" customHeight="1">
      <c r="A22" s="357" t="s">
        <v>122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ht="16.5" customHeight="1">
      <c r="A23" s="293" t="s">
        <v>123</v>
      </c>
      <c r="B23" s="294"/>
      <c r="C23" s="166" t="s">
        <v>66</v>
      </c>
      <c r="D23" s="166" t="s">
        <v>67</v>
      </c>
      <c r="E23" s="358"/>
      <c r="F23" s="358"/>
      <c r="G23" s="358"/>
      <c r="H23" s="358"/>
      <c r="I23" s="358"/>
      <c r="J23" s="358"/>
      <c r="K23" s="359"/>
    </row>
    <row r="24" spans="1:11" ht="16.5" customHeight="1">
      <c r="A24" s="254" t="s">
        <v>187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</row>
    <row r="25" spans="1:11" ht="16.5" customHeight="1">
      <c r="A25" s="360"/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6.5" customHeight="1">
      <c r="A26" s="340" t="s">
        <v>132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ht="16.5" customHeight="1">
      <c r="A27" s="152" t="s">
        <v>133</v>
      </c>
      <c r="B27" s="162" t="s">
        <v>95</v>
      </c>
      <c r="C27" s="162" t="s">
        <v>96</v>
      </c>
      <c r="D27" s="162" t="s">
        <v>88</v>
      </c>
      <c r="E27" s="153" t="s">
        <v>134</v>
      </c>
      <c r="F27" s="162" t="s">
        <v>95</v>
      </c>
      <c r="G27" s="162" t="s">
        <v>96</v>
      </c>
      <c r="H27" s="162" t="s">
        <v>88</v>
      </c>
      <c r="I27" s="153" t="s">
        <v>135</v>
      </c>
      <c r="J27" s="162" t="s">
        <v>95</v>
      </c>
      <c r="K27" s="177" t="s">
        <v>96</v>
      </c>
    </row>
    <row r="28" spans="1:11" ht="16.5" customHeight="1">
      <c r="A28" s="170" t="s">
        <v>87</v>
      </c>
      <c r="B28" s="166" t="s">
        <v>95</v>
      </c>
      <c r="C28" s="166" t="s">
        <v>96</v>
      </c>
      <c r="D28" s="166" t="s">
        <v>88</v>
      </c>
      <c r="E28" s="171" t="s">
        <v>94</v>
      </c>
      <c r="F28" s="166" t="s">
        <v>95</v>
      </c>
      <c r="G28" s="166" t="s">
        <v>96</v>
      </c>
      <c r="H28" s="166" t="s">
        <v>88</v>
      </c>
      <c r="I28" s="171" t="s">
        <v>105</v>
      </c>
      <c r="J28" s="166" t="s">
        <v>95</v>
      </c>
      <c r="K28" s="176" t="s">
        <v>96</v>
      </c>
    </row>
    <row r="29" spans="1:11" ht="16.5" customHeight="1">
      <c r="A29" s="254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63"/>
    </row>
    <row r="30" spans="1:11" ht="16.5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ht="16.5" customHeight="1">
      <c r="A31" s="367" t="s">
        <v>188</v>
      </c>
      <c r="B31" s="368"/>
      <c r="C31" s="368"/>
      <c r="D31" s="368"/>
      <c r="E31" s="368"/>
      <c r="F31" s="368"/>
      <c r="G31" s="368"/>
      <c r="H31" s="368"/>
      <c r="I31" s="368"/>
      <c r="J31" s="368"/>
      <c r="K31" s="179" t="s">
        <v>189</v>
      </c>
    </row>
    <row r="32" spans="1:11" ht="21" customHeight="1">
      <c r="A32" s="337" t="s">
        <v>190</v>
      </c>
      <c r="B32" s="338"/>
      <c r="C32" s="338"/>
      <c r="D32" s="338"/>
      <c r="E32" s="338"/>
      <c r="F32" s="338"/>
      <c r="G32" s="338"/>
      <c r="H32" s="338"/>
      <c r="I32" s="338"/>
      <c r="J32" s="338"/>
      <c r="K32" s="155">
        <v>1</v>
      </c>
    </row>
    <row r="33" spans="1:11" ht="21" customHeight="1">
      <c r="A33" s="337" t="s">
        <v>191</v>
      </c>
      <c r="B33" s="338"/>
      <c r="C33" s="338"/>
      <c r="D33" s="338"/>
      <c r="E33" s="338"/>
      <c r="F33" s="338"/>
      <c r="G33" s="338"/>
      <c r="H33" s="338"/>
      <c r="I33" s="338"/>
      <c r="J33" s="338"/>
      <c r="K33" s="155">
        <v>1</v>
      </c>
    </row>
    <row r="34" spans="1:11" ht="21" customHeight="1">
      <c r="A34" s="337" t="s">
        <v>192</v>
      </c>
      <c r="B34" s="338"/>
      <c r="C34" s="338"/>
      <c r="D34" s="338"/>
      <c r="E34" s="338"/>
      <c r="F34" s="338"/>
      <c r="G34" s="338"/>
      <c r="H34" s="338"/>
      <c r="I34" s="338"/>
      <c r="J34" s="338"/>
      <c r="K34" s="155">
        <v>1</v>
      </c>
    </row>
    <row r="35" spans="1:11" ht="21" customHeight="1">
      <c r="A35" s="337" t="s">
        <v>193</v>
      </c>
      <c r="B35" s="338"/>
      <c r="C35" s="338"/>
      <c r="D35" s="338"/>
      <c r="E35" s="338"/>
      <c r="F35" s="338"/>
      <c r="G35" s="338"/>
      <c r="H35" s="338"/>
      <c r="I35" s="338"/>
      <c r="J35" s="338"/>
      <c r="K35" s="155">
        <v>1</v>
      </c>
    </row>
    <row r="36" spans="1:11" ht="21" customHeight="1">
      <c r="A36" s="337" t="s">
        <v>194</v>
      </c>
      <c r="B36" s="338"/>
      <c r="C36" s="338"/>
      <c r="D36" s="338"/>
      <c r="E36" s="338"/>
      <c r="F36" s="338"/>
      <c r="G36" s="338"/>
      <c r="H36" s="338"/>
      <c r="I36" s="338"/>
      <c r="J36" s="338"/>
      <c r="K36" s="155">
        <v>1</v>
      </c>
    </row>
    <row r="37" spans="1:11" ht="21" customHeight="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155"/>
    </row>
    <row r="38" spans="1:11" ht="21" customHeight="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155"/>
    </row>
    <row r="39" spans="1:11" ht="21" customHeight="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155"/>
    </row>
    <row r="40" spans="1:11" ht="21" customHeight="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155"/>
    </row>
    <row r="41" spans="1:11" ht="21" customHeight="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155"/>
    </row>
    <row r="42" spans="1:11" ht="21" customHeight="1">
      <c r="A42" s="369" t="s">
        <v>195</v>
      </c>
      <c r="B42" s="370"/>
      <c r="C42" s="370"/>
      <c r="D42" s="370"/>
      <c r="E42" s="370"/>
      <c r="F42" s="370"/>
      <c r="G42" s="370"/>
      <c r="H42" s="370"/>
      <c r="I42" s="370"/>
      <c r="J42" s="370"/>
      <c r="K42" s="155">
        <f>SUM(K32:K41)</f>
        <v>5</v>
      </c>
    </row>
    <row r="43" spans="1:11" ht="17.25" customHeight="1">
      <c r="A43" s="371" t="s">
        <v>131</v>
      </c>
      <c r="B43" s="372"/>
      <c r="C43" s="372"/>
      <c r="D43" s="372"/>
      <c r="E43" s="372"/>
      <c r="F43" s="372"/>
      <c r="G43" s="372"/>
      <c r="H43" s="372"/>
      <c r="I43" s="372"/>
      <c r="J43" s="372"/>
      <c r="K43" s="373"/>
    </row>
    <row r="44" spans="1:11" ht="16.5" customHeight="1">
      <c r="A44" s="340" t="s">
        <v>196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</row>
    <row r="45" spans="1:11" ht="18" customHeight="1">
      <c r="A45" s="374" t="s">
        <v>124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6"/>
    </row>
    <row r="46" spans="1:11" ht="18" customHeight="1">
      <c r="A46" s="374"/>
      <c r="B46" s="375"/>
      <c r="C46" s="375"/>
      <c r="D46" s="375"/>
      <c r="E46" s="375"/>
      <c r="F46" s="375"/>
      <c r="G46" s="375"/>
      <c r="H46" s="375"/>
      <c r="I46" s="375"/>
      <c r="J46" s="375"/>
      <c r="K46" s="376"/>
    </row>
    <row r="47" spans="1:11" ht="18" customHeight="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21" customHeight="1">
      <c r="A48" s="172" t="s">
        <v>137</v>
      </c>
      <c r="B48" s="377" t="s">
        <v>138</v>
      </c>
      <c r="C48" s="377"/>
      <c r="D48" s="173" t="s">
        <v>139</v>
      </c>
      <c r="E48" s="174"/>
      <c r="F48" s="173" t="s">
        <v>141</v>
      </c>
      <c r="G48" s="175"/>
      <c r="H48" s="378" t="s">
        <v>142</v>
      </c>
      <c r="I48" s="378"/>
      <c r="J48" s="377" t="s">
        <v>143</v>
      </c>
      <c r="K48" s="379"/>
    </row>
    <row r="49" spans="1:11" ht="16.5" customHeight="1">
      <c r="A49" s="271" t="s">
        <v>197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ht="16.5" customHeight="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382"/>
    </row>
    <row r="51" spans="1:11" ht="16.5" customHeight="1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5"/>
    </row>
    <row r="52" spans="1:11" ht="21" customHeight="1">
      <c r="A52" s="172" t="s">
        <v>137</v>
      </c>
      <c r="B52" s="377" t="s">
        <v>138</v>
      </c>
      <c r="C52" s="377"/>
      <c r="D52" s="173" t="s">
        <v>139</v>
      </c>
      <c r="E52" s="173"/>
      <c r="F52" s="173" t="s">
        <v>141</v>
      </c>
      <c r="G52" s="175"/>
      <c r="H52" s="378" t="s">
        <v>142</v>
      </c>
      <c r="I52" s="378"/>
      <c r="J52" s="386" t="s">
        <v>143</v>
      </c>
      <c r="K52" s="38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1" customWidth="1"/>
    <col min="2" max="2" width="7.5" style="41" customWidth="1"/>
    <col min="3" max="4" width="8.5" style="42" customWidth="1"/>
    <col min="5" max="7" width="8.5" style="41" customWidth="1"/>
    <col min="8" max="8" width="8.875" style="41" customWidth="1"/>
    <col min="9" max="9" width="6.75" style="41" customWidth="1"/>
    <col min="10" max="10" width="2.75" style="41" customWidth="1"/>
    <col min="11" max="21" width="7.375" style="41" customWidth="1"/>
    <col min="22" max="22" width="7.375" style="43" customWidth="1"/>
    <col min="23" max="260" width="9" style="41"/>
    <col min="261" max="16384" width="9" style="24"/>
  </cols>
  <sheetData>
    <row r="1" spans="1:263" s="41" customFormat="1" ht="29.1" customHeight="1">
      <c r="A1" s="315" t="s">
        <v>145</v>
      </c>
      <c r="B1" s="315"/>
      <c r="C1" s="316"/>
      <c r="D1" s="316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55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</row>
    <row r="2" spans="1:263" s="41" customFormat="1" ht="20.100000000000001" customHeight="1">
      <c r="A2" s="44" t="s">
        <v>62</v>
      </c>
      <c r="B2" s="388" t="s">
        <v>198</v>
      </c>
      <c r="C2" s="389"/>
      <c r="D2" s="390"/>
      <c r="E2" s="47" t="s">
        <v>68</v>
      </c>
      <c r="F2" s="391"/>
      <c r="G2" s="391"/>
      <c r="H2" s="391"/>
      <c r="I2" s="391"/>
      <c r="J2" s="402"/>
      <c r="K2" s="129" t="s">
        <v>57</v>
      </c>
      <c r="L2" s="129"/>
      <c r="M2" s="392" t="s">
        <v>58</v>
      </c>
      <c r="N2" s="392"/>
      <c r="O2" s="392"/>
      <c r="P2" s="392"/>
      <c r="Q2" s="392"/>
      <c r="R2" s="392"/>
      <c r="S2" s="392"/>
      <c r="T2" s="392"/>
      <c r="U2" s="393"/>
      <c r="V2" s="57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</row>
    <row r="3" spans="1:263" s="41" customFormat="1">
      <c r="A3" s="399" t="s">
        <v>146</v>
      </c>
      <c r="B3" s="394" t="s">
        <v>147</v>
      </c>
      <c r="C3" s="395"/>
      <c r="D3" s="394"/>
      <c r="E3" s="394"/>
      <c r="F3" s="394"/>
      <c r="G3" s="394"/>
      <c r="H3" s="394"/>
      <c r="I3" s="396"/>
      <c r="J3" s="325"/>
      <c r="K3" s="397" t="s">
        <v>148</v>
      </c>
      <c r="L3" s="397"/>
      <c r="M3" s="397"/>
      <c r="N3" s="397"/>
      <c r="O3" s="397"/>
      <c r="P3" s="397"/>
      <c r="Q3" s="397"/>
      <c r="R3" s="397"/>
      <c r="S3" s="397"/>
      <c r="T3" s="397"/>
      <c r="U3" s="398"/>
      <c r="V3" s="142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</row>
    <row r="4" spans="1:263" s="41" customFormat="1">
      <c r="A4" s="399"/>
      <c r="B4" s="103"/>
      <c r="C4" s="104"/>
      <c r="D4" s="103"/>
      <c r="E4" s="103"/>
      <c r="F4" s="103"/>
      <c r="G4" s="103"/>
      <c r="H4" s="103"/>
      <c r="I4" s="130"/>
      <c r="J4" s="325"/>
      <c r="K4" s="58" t="s">
        <v>150</v>
      </c>
      <c r="L4" s="58" t="s">
        <v>151</v>
      </c>
      <c r="M4" s="58" t="s">
        <v>150</v>
      </c>
      <c r="N4" s="58" t="s">
        <v>151</v>
      </c>
      <c r="O4" s="58" t="s">
        <v>150</v>
      </c>
      <c r="P4" s="58" t="s">
        <v>151</v>
      </c>
      <c r="Q4" s="58" t="s">
        <v>150</v>
      </c>
      <c r="R4" s="58" t="s">
        <v>151</v>
      </c>
      <c r="S4" s="58" t="s">
        <v>150</v>
      </c>
      <c r="T4" s="58" t="s">
        <v>151</v>
      </c>
      <c r="U4" s="58" t="s">
        <v>150</v>
      </c>
      <c r="V4" s="143" t="s">
        <v>151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</row>
    <row r="5" spans="1:263" s="41" customFormat="1" ht="16.5">
      <c r="A5" s="399"/>
      <c r="B5" s="400" t="s">
        <v>149</v>
      </c>
      <c r="C5" s="48" t="s">
        <v>110</v>
      </c>
      <c r="D5" s="48" t="s">
        <v>111</v>
      </c>
      <c r="E5" s="49" t="s">
        <v>112</v>
      </c>
      <c r="F5" s="48" t="s">
        <v>113</v>
      </c>
      <c r="G5" s="48" t="s">
        <v>114</v>
      </c>
      <c r="H5" s="105"/>
      <c r="I5" s="131"/>
      <c r="J5" s="325"/>
      <c r="K5" s="16"/>
      <c r="L5" s="16"/>
      <c r="M5" s="16"/>
      <c r="N5" s="16"/>
      <c r="O5" s="16"/>
      <c r="P5" s="16"/>
      <c r="Q5" s="16"/>
      <c r="R5" s="16"/>
      <c r="S5" s="16"/>
      <c r="T5" s="16"/>
      <c r="U5" s="46"/>
      <c r="V5" s="14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</row>
    <row r="6" spans="1:263" s="41" customFormat="1" ht="16.5">
      <c r="A6" s="399"/>
      <c r="B6" s="401"/>
      <c r="C6" s="50" t="s">
        <v>152</v>
      </c>
      <c r="D6" s="50" t="s">
        <v>153</v>
      </c>
      <c r="E6" s="50" t="s">
        <v>154</v>
      </c>
      <c r="F6" s="50" t="s">
        <v>155</v>
      </c>
      <c r="G6" s="50" t="s">
        <v>156</v>
      </c>
      <c r="H6" s="106"/>
      <c r="I6" s="131"/>
      <c r="J6" s="403"/>
      <c r="K6" s="132" t="s">
        <v>110</v>
      </c>
      <c r="L6" s="132" t="s">
        <v>110</v>
      </c>
      <c r="M6" s="132" t="s">
        <v>111</v>
      </c>
      <c r="N6" s="132" t="s">
        <v>111</v>
      </c>
      <c r="O6" s="133" t="s">
        <v>112</v>
      </c>
      <c r="P6" s="133" t="s">
        <v>112</v>
      </c>
      <c r="Q6" s="132" t="s">
        <v>113</v>
      </c>
      <c r="R6" s="132" t="s">
        <v>113</v>
      </c>
      <c r="S6" s="132" t="s">
        <v>114</v>
      </c>
      <c r="T6" s="132" t="s">
        <v>114</v>
      </c>
      <c r="U6" s="145"/>
      <c r="V6" s="146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</row>
    <row r="7" spans="1:263" s="41" customFormat="1" ht="20.100000000000001" customHeight="1">
      <c r="A7" s="53"/>
      <c r="B7" s="107"/>
      <c r="C7" s="107"/>
      <c r="D7" s="107"/>
      <c r="E7" s="107"/>
      <c r="F7" s="107"/>
      <c r="G7" s="107"/>
      <c r="H7" s="53"/>
      <c r="I7" s="109"/>
      <c r="J7" s="403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47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</row>
    <row r="8" spans="1:263" s="41" customFormat="1" ht="20.100000000000001" customHeight="1">
      <c r="A8" s="53"/>
      <c r="B8" s="107"/>
      <c r="C8" s="107"/>
      <c r="D8" s="107"/>
      <c r="E8" s="107"/>
      <c r="F8" s="107"/>
      <c r="G8" s="107"/>
      <c r="H8" s="53"/>
      <c r="I8" s="109"/>
      <c r="J8" s="403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47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</row>
    <row r="9" spans="1:263" s="41" customFormat="1" ht="20.100000000000001" customHeight="1">
      <c r="A9" s="53"/>
      <c r="B9" s="107"/>
      <c r="C9" s="107"/>
      <c r="D9" s="107"/>
      <c r="E9" s="107"/>
      <c r="F9" s="107"/>
      <c r="G9" s="107"/>
      <c r="H9" s="53"/>
      <c r="I9" s="109"/>
      <c r="J9" s="40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47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</row>
    <row r="10" spans="1:263" s="41" customFormat="1" ht="20.100000000000001" customHeight="1">
      <c r="A10" s="53"/>
      <c r="B10" s="107"/>
      <c r="C10" s="107"/>
      <c r="D10" s="107"/>
      <c r="E10" s="107"/>
      <c r="F10" s="107"/>
      <c r="G10" s="107"/>
      <c r="H10" s="53"/>
      <c r="I10" s="109"/>
      <c r="J10" s="403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47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</row>
    <row r="11" spans="1:263" s="41" customFormat="1" ht="20.100000000000001" customHeight="1">
      <c r="A11" s="53"/>
      <c r="B11" s="107"/>
      <c r="C11" s="107"/>
      <c r="D11" s="107"/>
      <c r="E11" s="107"/>
      <c r="F11" s="107"/>
      <c r="G11" s="107"/>
      <c r="H11" s="53"/>
      <c r="I11" s="109"/>
      <c r="J11" s="403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47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</row>
    <row r="12" spans="1:263" s="41" customFormat="1" ht="20.100000000000001" customHeight="1">
      <c r="A12" s="53"/>
      <c r="B12" s="107"/>
      <c r="C12" s="107"/>
      <c r="D12" s="107"/>
      <c r="E12" s="107"/>
      <c r="F12" s="107"/>
      <c r="G12" s="107"/>
      <c r="H12" s="53"/>
      <c r="I12" s="135"/>
      <c r="J12" s="403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47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</row>
    <row r="13" spans="1:263" s="41" customFormat="1" ht="20.100000000000001" customHeight="1">
      <c r="A13" s="53"/>
      <c r="B13" s="107"/>
      <c r="C13" s="107"/>
      <c r="D13" s="107"/>
      <c r="E13" s="107"/>
      <c r="F13" s="107"/>
      <c r="G13" s="107"/>
      <c r="H13" s="53"/>
      <c r="I13" s="109"/>
      <c r="J13" s="403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47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</row>
    <row r="14" spans="1:263" s="41" customFormat="1" ht="20.100000000000001" customHeight="1">
      <c r="A14" s="53"/>
      <c r="B14" s="107"/>
      <c r="C14" s="107"/>
      <c r="D14" s="107"/>
      <c r="E14" s="107"/>
      <c r="F14" s="107"/>
      <c r="G14" s="107"/>
      <c r="H14" s="53"/>
      <c r="I14" s="109"/>
      <c r="J14" s="403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47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</row>
    <row r="15" spans="1:263" s="41" customFormat="1" ht="20.100000000000001" customHeight="1">
      <c r="A15" s="108"/>
      <c r="B15" s="107"/>
      <c r="C15" s="107"/>
      <c r="D15" s="107"/>
      <c r="E15" s="107"/>
      <c r="F15" s="107"/>
      <c r="G15" s="107"/>
      <c r="H15" s="53"/>
      <c r="I15" s="109"/>
      <c r="J15" s="403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47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</row>
    <row r="16" spans="1:263" s="41" customFormat="1" ht="20.100000000000001" customHeight="1">
      <c r="A16" s="53"/>
      <c r="B16" s="107"/>
      <c r="C16" s="107"/>
      <c r="D16" s="107"/>
      <c r="E16" s="107"/>
      <c r="F16" s="107"/>
      <c r="G16" s="107"/>
      <c r="H16" s="109"/>
      <c r="I16" s="109"/>
      <c r="J16" s="403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4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</row>
    <row r="17" spans="1:266" s="41" customFormat="1" ht="20.100000000000001" customHeight="1">
      <c r="A17" s="65"/>
      <c r="B17" s="65"/>
      <c r="C17" s="107"/>
      <c r="D17" s="107"/>
      <c r="E17" s="107"/>
      <c r="F17" s="107"/>
      <c r="G17" s="107"/>
      <c r="H17" s="109"/>
      <c r="I17" s="136"/>
      <c r="J17" s="403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47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</row>
    <row r="18" spans="1:266" s="41" customFormat="1" ht="20.100000000000001" customHeight="1">
      <c r="A18" s="110"/>
      <c r="B18" s="111"/>
      <c r="C18" s="112"/>
      <c r="D18" s="112"/>
      <c r="E18" s="113"/>
      <c r="F18" s="112"/>
      <c r="G18" s="112"/>
      <c r="H18" s="114"/>
      <c r="I18" s="137"/>
      <c r="J18" s="403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47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</row>
    <row r="19" spans="1:266" s="41" customFormat="1" ht="20.100000000000001" customHeight="1">
      <c r="A19" s="115"/>
      <c r="B19" s="116"/>
      <c r="C19" s="117"/>
      <c r="D19" s="117"/>
      <c r="E19" s="118"/>
      <c r="F19" s="119"/>
      <c r="G19" s="119"/>
      <c r="H19" s="120"/>
      <c r="I19" s="137"/>
      <c r="J19" s="403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47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</row>
    <row r="20" spans="1:266" s="41" customFormat="1" ht="20.100000000000001" customHeight="1">
      <c r="A20" s="121"/>
      <c r="B20" s="122"/>
      <c r="C20" s="123"/>
      <c r="D20" s="123"/>
      <c r="E20" s="124"/>
      <c r="F20" s="123"/>
      <c r="G20" s="123"/>
      <c r="H20" s="123"/>
      <c r="I20" s="123"/>
      <c r="J20" s="404"/>
      <c r="K20" s="138"/>
      <c r="L20" s="138"/>
      <c r="M20" s="138"/>
      <c r="N20" s="139"/>
      <c r="O20" s="138"/>
      <c r="P20" s="138"/>
      <c r="Q20" s="138"/>
      <c r="R20" s="138"/>
      <c r="S20" s="138"/>
      <c r="T20" s="138"/>
      <c r="U20" s="139"/>
      <c r="V20" s="148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</row>
    <row r="21" spans="1:266" s="41" customFormat="1" ht="16.5">
      <c r="A21" s="125"/>
      <c r="B21" s="125"/>
      <c r="C21" s="125"/>
      <c r="D21" s="125"/>
      <c r="E21" s="126"/>
      <c r="F21" s="125"/>
      <c r="G21" s="125"/>
      <c r="H21" s="125"/>
      <c r="I21" s="140"/>
      <c r="V21" s="55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</row>
    <row r="22" spans="1:266" s="41" customFormat="1">
      <c r="A22" s="127" t="s">
        <v>199</v>
      </c>
      <c r="B22" s="127"/>
      <c r="C22" s="128"/>
      <c r="D22" s="128"/>
      <c r="V22" s="55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</row>
    <row r="23" spans="1:266" s="41" customFormat="1">
      <c r="C23" s="42"/>
      <c r="D23" s="42"/>
      <c r="K23" s="66" t="s">
        <v>171</v>
      </c>
      <c r="L23" s="141">
        <v>45038</v>
      </c>
      <c r="M23" s="67"/>
      <c r="N23" s="66" t="s">
        <v>172</v>
      </c>
      <c r="O23" s="66" t="s">
        <v>200</v>
      </c>
      <c r="P23" s="66"/>
      <c r="Q23" s="66"/>
      <c r="R23" s="66"/>
      <c r="S23" s="66"/>
      <c r="T23" s="66" t="s">
        <v>173</v>
      </c>
      <c r="U23" s="41" t="s">
        <v>143</v>
      </c>
      <c r="V23" s="55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</row>
    <row r="24" spans="1:266" s="41" customFormat="1">
      <c r="C24" s="42"/>
      <c r="D24" s="42"/>
      <c r="V24" s="43"/>
      <c r="JA24" s="24"/>
      <c r="JB24" s="24"/>
      <c r="JC24" s="24"/>
      <c r="JD24" s="24"/>
      <c r="JE24" s="24"/>
      <c r="JF24" s="24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3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68" customWidth="1"/>
    <col min="2" max="2" width="9.25" style="68" customWidth="1"/>
    <col min="3" max="3" width="11.875" style="68" customWidth="1"/>
    <col min="4" max="4" width="9.5" style="68" customWidth="1"/>
    <col min="5" max="5" width="10.8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0.75" style="68" customWidth="1"/>
    <col min="12" max="16384" width="10.125" style="68"/>
  </cols>
  <sheetData>
    <row r="1" spans="1:11" ht="25.5">
      <c r="A1" s="405" t="s">
        <v>201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18" customHeight="1">
      <c r="A2" s="69" t="s">
        <v>53</v>
      </c>
      <c r="B2" s="406"/>
      <c r="C2" s="406"/>
      <c r="D2" s="70" t="s">
        <v>62</v>
      </c>
      <c r="E2" s="71"/>
      <c r="F2" s="72" t="s">
        <v>202</v>
      </c>
      <c r="G2" s="407"/>
      <c r="H2" s="407"/>
      <c r="I2" s="90" t="s">
        <v>57</v>
      </c>
      <c r="J2" s="407" t="s">
        <v>58</v>
      </c>
      <c r="K2" s="408"/>
    </row>
    <row r="3" spans="1:11" ht="18" customHeight="1">
      <c r="A3" s="73" t="s">
        <v>75</v>
      </c>
      <c r="B3" s="329"/>
      <c r="C3" s="329"/>
      <c r="D3" s="75" t="s">
        <v>203</v>
      </c>
      <c r="E3" s="409"/>
      <c r="F3" s="409"/>
      <c r="G3" s="409"/>
      <c r="H3" s="358" t="s">
        <v>204</v>
      </c>
      <c r="I3" s="358"/>
      <c r="J3" s="358"/>
      <c r="K3" s="359"/>
    </row>
    <row r="4" spans="1:11" ht="18" customHeight="1">
      <c r="A4" s="76" t="s">
        <v>72</v>
      </c>
      <c r="B4" s="77" t="s">
        <v>205</v>
      </c>
      <c r="C4" s="78">
        <v>7</v>
      </c>
      <c r="D4" s="79" t="s">
        <v>206</v>
      </c>
      <c r="E4" s="333" t="s">
        <v>207</v>
      </c>
      <c r="F4" s="333"/>
      <c r="G4" s="333"/>
      <c r="H4" s="294" t="s">
        <v>208</v>
      </c>
      <c r="I4" s="294"/>
      <c r="J4" s="78" t="s">
        <v>66</v>
      </c>
      <c r="K4" s="94" t="s">
        <v>67</v>
      </c>
    </row>
    <row r="5" spans="1:11" ht="18" customHeight="1">
      <c r="A5" s="76" t="s">
        <v>209</v>
      </c>
      <c r="B5" s="329">
        <v>2</v>
      </c>
      <c r="C5" s="329"/>
      <c r="D5" s="75" t="s">
        <v>210</v>
      </c>
      <c r="E5" s="75" t="s">
        <v>211</v>
      </c>
      <c r="G5" s="75"/>
      <c r="H5" s="294" t="s">
        <v>212</v>
      </c>
      <c r="I5" s="294"/>
      <c r="J5" s="78" t="s">
        <v>66</v>
      </c>
      <c r="K5" s="94" t="s">
        <v>67</v>
      </c>
    </row>
    <row r="6" spans="1:11" ht="18" customHeight="1">
      <c r="A6" s="80" t="s">
        <v>213</v>
      </c>
      <c r="B6" s="262"/>
      <c r="C6" s="262"/>
      <c r="D6" s="81" t="s">
        <v>214</v>
      </c>
      <c r="E6" s="82">
        <v>2460</v>
      </c>
      <c r="F6" s="83"/>
      <c r="G6" s="81"/>
      <c r="H6" s="410" t="s">
        <v>215</v>
      </c>
      <c r="I6" s="410"/>
      <c r="J6" s="83" t="s">
        <v>66</v>
      </c>
      <c r="K6" s="95" t="s">
        <v>67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216</v>
      </c>
      <c r="B8" s="72" t="s">
        <v>217</v>
      </c>
      <c r="C8" s="72" t="s">
        <v>218</v>
      </c>
      <c r="D8" s="72" t="s">
        <v>219</v>
      </c>
      <c r="E8" s="72" t="s">
        <v>220</v>
      </c>
      <c r="F8" s="72" t="s">
        <v>221</v>
      </c>
      <c r="G8" s="411" t="s">
        <v>222</v>
      </c>
      <c r="H8" s="412"/>
      <c r="I8" s="412"/>
      <c r="J8" s="412"/>
      <c r="K8" s="413"/>
    </row>
    <row r="9" spans="1:11" ht="18" customHeight="1">
      <c r="A9" s="293" t="s">
        <v>223</v>
      </c>
      <c r="B9" s="294"/>
      <c r="C9" s="78" t="s">
        <v>66</v>
      </c>
      <c r="D9" s="78" t="s">
        <v>67</v>
      </c>
      <c r="E9" s="75" t="s">
        <v>224</v>
      </c>
      <c r="F9" s="88" t="s">
        <v>225</v>
      </c>
      <c r="G9" s="414"/>
      <c r="H9" s="415"/>
      <c r="I9" s="415"/>
      <c r="J9" s="415"/>
      <c r="K9" s="416"/>
    </row>
    <row r="10" spans="1:11" ht="18" customHeight="1">
      <c r="A10" s="293" t="s">
        <v>226</v>
      </c>
      <c r="B10" s="294"/>
      <c r="C10" s="78" t="s">
        <v>66</v>
      </c>
      <c r="D10" s="78" t="s">
        <v>67</v>
      </c>
      <c r="E10" s="75" t="s">
        <v>227</v>
      </c>
      <c r="F10" s="88" t="s">
        <v>228</v>
      </c>
      <c r="G10" s="414" t="s">
        <v>229</v>
      </c>
      <c r="H10" s="415"/>
      <c r="I10" s="415"/>
      <c r="J10" s="415"/>
      <c r="K10" s="416"/>
    </row>
    <row r="11" spans="1:11" ht="18" customHeight="1">
      <c r="A11" s="374" t="s">
        <v>182</v>
      </c>
      <c r="B11" s="375"/>
      <c r="C11" s="375"/>
      <c r="D11" s="375"/>
      <c r="E11" s="375"/>
      <c r="F11" s="375"/>
      <c r="G11" s="375"/>
      <c r="H11" s="375"/>
      <c r="I11" s="375"/>
      <c r="J11" s="375"/>
      <c r="K11" s="376"/>
    </row>
    <row r="12" spans="1:11" ht="18" customHeight="1">
      <c r="A12" s="73" t="s">
        <v>89</v>
      </c>
      <c r="B12" s="78" t="s">
        <v>85</v>
      </c>
      <c r="C12" s="78" t="s">
        <v>86</v>
      </c>
      <c r="D12" s="88"/>
      <c r="E12" s="75" t="s">
        <v>87</v>
      </c>
      <c r="F12" s="78" t="s">
        <v>85</v>
      </c>
      <c r="G12" s="78" t="s">
        <v>86</v>
      </c>
      <c r="H12" s="78"/>
      <c r="I12" s="75" t="s">
        <v>230</v>
      </c>
      <c r="J12" s="78" t="s">
        <v>85</v>
      </c>
      <c r="K12" s="94" t="s">
        <v>86</v>
      </c>
    </row>
    <row r="13" spans="1:11" ht="18" customHeight="1">
      <c r="A13" s="73" t="s">
        <v>92</v>
      </c>
      <c r="B13" s="78" t="s">
        <v>85</v>
      </c>
      <c r="C13" s="78" t="s">
        <v>86</v>
      </c>
      <c r="D13" s="88"/>
      <c r="E13" s="75" t="s">
        <v>97</v>
      </c>
      <c r="F13" s="78" t="s">
        <v>85</v>
      </c>
      <c r="G13" s="78" t="s">
        <v>86</v>
      </c>
      <c r="H13" s="78"/>
      <c r="I13" s="75" t="s">
        <v>231</v>
      </c>
      <c r="J13" s="78" t="s">
        <v>85</v>
      </c>
      <c r="K13" s="94" t="s">
        <v>86</v>
      </c>
    </row>
    <row r="14" spans="1:11" ht="18" customHeight="1">
      <c r="A14" s="80" t="s">
        <v>232</v>
      </c>
      <c r="B14" s="83" t="s">
        <v>85</v>
      </c>
      <c r="C14" s="83" t="s">
        <v>86</v>
      </c>
      <c r="D14" s="89"/>
      <c r="E14" s="81" t="s">
        <v>233</v>
      </c>
      <c r="F14" s="83" t="s">
        <v>85</v>
      </c>
      <c r="G14" s="83" t="s">
        <v>86</v>
      </c>
      <c r="H14" s="83"/>
      <c r="I14" s="81" t="s">
        <v>234</v>
      </c>
      <c r="J14" s="83" t="s">
        <v>85</v>
      </c>
      <c r="K14" s="95" t="s">
        <v>86</v>
      </c>
    </row>
    <row r="15" spans="1:11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ht="18" customHeight="1">
      <c r="A16" s="357" t="s">
        <v>235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5"/>
    </row>
    <row r="17" spans="1:11" ht="18" customHeight="1">
      <c r="A17" s="293" t="s">
        <v>236</v>
      </c>
      <c r="B17" s="294"/>
      <c r="C17" s="294"/>
      <c r="D17" s="294"/>
      <c r="E17" s="294"/>
      <c r="F17" s="294"/>
      <c r="G17" s="294"/>
      <c r="H17" s="294"/>
      <c r="I17" s="294"/>
      <c r="J17" s="294"/>
      <c r="K17" s="363"/>
    </row>
    <row r="18" spans="1:11" ht="18" customHeight="1">
      <c r="A18" s="293"/>
      <c r="B18" s="294"/>
      <c r="C18" s="294"/>
      <c r="D18" s="294"/>
      <c r="E18" s="294"/>
      <c r="F18" s="294"/>
      <c r="G18" s="294"/>
      <c r="H18" s="294"/>
      <c r="I18" s="294"/>
      <c r="J18" s="294"/>
      <c r="K18" s="363"/>
    </row>
    <row r="19" spans="1:11" ht="21.95" customHeight="1">
      <c r="A19" s="417"/>
      <c r="B19" s="418"/>
      <c r="C19" s="418"/>
      <c r="D19" s="418"/>
      <c r="E19" s="418"/>
      <c r="F19" s="418"/>
      <c r="G19" s="418"/>
      <c r="H19" s="418"/>
      <c r="I19" s="418"/>
      <c r="J19" s="418"/>
      <c r="K19" s="419"/>
    </row>
    <row r="20" spans="1:11" ht="21.95" customHeight="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420"/>
    </row>
    <row r="21" spans="1:11" ht="21.95" customHeight="1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420"/>
    </row>
    <row r="22" spans="1:11" ht="21.95" customHeight="1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420"/>
    </row>
    <row r="23" spans="1:11" ht="21.95" customHeight="1">
      <c r="A23" s="421"/>
      <c r="B23" s="422"/>
      <c r="C23" s="422"/>
      <c r="D23" s="422"/>
      <c r="E23" s="422"/>
      <c r="F23" s="422"/>
      <c r="G23" s="422"/>
      <c r="H23" s="422"/>
      <c r="I23" s="422"/>
      <c r="J23" s="422"/>
      <c r="K23" s="423"/>
    </row>
    <row r="24" spans="1:11" ht="18" customHeight="1">
      <c r="A24" s="293" t="s">
        <v>123</v>
      </c>
      <c r="B24" s="294"/>
      <c r="C24" s="78" t="s">
        <v>66</v>
      </c>
      <c r="D24" s="78" t="s">
        <v>67</v>
      </c>
      <c r="E24" s="358"/>
      <c r="F24" s="358"/>
      <c r="G24" s="358"/>
      <c r="H24" s="358"/>
      <c r="I24" s="358"/>
      <c r="J24" s="358"/>
      <c r="K24" s="359"/>
    </row>
    <row r="25" spans="1:11" ht="18" customHeight="1">
      <c r="A25" s="91" t="s">
        <v>237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5"/>
    </row>
    <row r="26" spans="1:11">
      <c r="A26" s="426"/>
      <c r="B26" s="426"/>
      <c r="C26" s="426"/>
      <c r="D26" s="426"/>
      <c r="E26" s="426"/>
      <c r="F26" s="426"/>
      <c r="G26" s="426"/>
      <c r="H26" s="426"/>
      <c r="I26" s="426"/>
      <c r="J26" s="426"/>
      <c r="K26" s="426"/>
    </row>
    <row r="27" spans="1:11" ht="20.100000000000001" customHeight="1">
      <c r="A27" s="427" t="s">
        <v>238</v>
      </c>
      <c r="B27" s="412"/>
      <c r="C27" s="412"/>
      <c r="D27" s="412"/>
      <c r="E27" s="412"/>
      <c r="F27" s="412"/>
      <c r="G27" s="412"/>
      <c r="H27" s="412"/>
      <c r="I27" s="412"/>
      <c r="J27" s="428"/>
      <c r="K27" s="98" t="s">
        <v>189</v>
      </c>
    </row>
    <row r="28" spans="1:11" ht="23.1" customHeight="1">
      <c r="A28" s="429" t="s">
        <v>239</v>
      </c>
      <c r="B28" s="430"/>
      <c r="C28" s="430"/>
      <c r="D28" s="430"/>
      <c r="E28" s="430"/>
      <c r="F28" s="430"/>
      <c r="G28" s="430"/>
      <c r="H28" s="430"/>
      <c r="I28" s="430"/>
      <c r="J28" s="431"/>
      <c r="K28" s="99">
        <v>1</v>
      </c>
    </row>
    <row r="29" spans="1:11" ht="23.1" customHeight="1">
      <c r="A29" s="429" t="s">
        <v>240</v>
      </c>
      <c r="B29" s="430"/>
      <c r="C29" s="430"/>
      <c r="D29" s="430"/>
      <c r="E29" s="430"/>
      <c r="F29" s="430"/>
      <c r="G29" s="430"/>
      <c r="H29" s="430"/>
      <c r="I29" s="430"/>
      <c r="J29" s="431"/>
      <c r="K29" s="100">
        <v>1</v>
      </c>
    </row>
    <row r="30" spans="1:11" ht="23.1" customHeight="1">
      <c r="A30" s="429"/>
      <c r="B30" s="430"/>
      <c r="C30" s="430"/>
      <c r="D30" s="430"/>
      <c r="E30" s="430"/>
      <c r="F30" s="430"/>
      <c r="G30" s="430"/>
      <c r="H30" s="430"/>
      <c r="I30" s="430"/>
      <c r="J30" s="431"/>
      <c r="K30" s="100"/>
    </row>
    <row r="31" spans="1:11" ht="23.1" customHeight="1">
      <c r="A31" s="429"/>
      <c r="B31" s="430"/>
      <c r="C31" s="430"/>
      <c r="D31" s="430"/>
      <c r="E31" s="430"/>
      <c r="F31" s="430"/>
      <c r="G31" s="430"/>
      <c r="H31" s="430"/>
      <c r="I31" s="430"/>
      <c r="J31" s="431"/>
      <c r="K31" s="100"/>
    </row>
    <row r="32" spans="1:11" ht="23.1" customHeight="1">
      <c r="A32" s="429"/>
      <c r="B32" s="430"/>
      <c r="C32" s="430"/>
      <c r="D32" s="430"/>
      <c r="E32" s="430"/>
      <c r="F32" s="430"/>
      <c r="G32" s="430"/>
      <c r="H32" s="430"/>
      <c r="I32" s="430"/>
      <c r="J32" s="431"/>
      <c r="K32" s="100"/>
    </row>
    <row r="33" spans="1:11" ht="23.1" customHeight="1">
      <c r="A33" s="429"/>
      <c r="B33" s="430"/>
      <c r="C33" s="430"/>
      <c r="D33" s="430"/>
      <c r="E33" s="430"/>
      <c r="F33" s="430"/>
      <c r="G33" s="430"/>
      <c r="H33" s="430"/>
      <c r="I33" s="430"/>
      <c r="J33" s="431"/>
      <c r="K33" s="100"/>
    </row>
    <row r="34" spans="1:11" ht="23.1" customHeight="1">
      <c r="A34" s="429"/>
      <c r="B34" s="430"/>
      <c r="C34" s="430"/>
      <c r="D34" s="430"/>
      <c r="E34" s="430"/>
      <c r="F34" s="430"/>
      <c r="G34" s="430"/>
      <c r="H34" s="430"/>
      <c r="I34" s="430"/>
      <c r="J34" s="431"/>
      <c r="K34" s="96"/>
    </row>
    <row r="35" spans="1:11" ht="23.1" customHeight="1">
      <c r="A35" s="429"/>
      <c r="B35" s="430"/>
      <c r="C35" s="430"/>
      <c r="D35" s="430"/>
      <c r="E35" s="430"/>
      <c r="F35" s="430"/>
      <c r="G35" s="430"/>
      <c r="H35" s="430"/>
      <c r="I35" s="430"/>
      <c r="J35" s="431"/>
      <c r="K35" s="101"/>
    </row>
    <row r="36" spans="1:11" ht="23.1" customHeight="1">
      <c r="A36" s="432" t="s">
        <v>195</v>
      </c>
      <c r="B36" s="433"/>
      <c r="C36" s="433"/>
      <c r="D36" s="433"/>
      <c r="E36" s="433"/>
      <c r="F36" s="433"/>
      <c r="G36" s="433"/>
      <c r="H36" s="433"/>
      <c r="I36" s="433"/>
      <c r="J36" s="434"/>
      <c r="K36" s="102">
        <f>SUM(K28:K35)</f>
        <v>2</v>
      </c>
    </row>
    <row r="37" spans="1:11" ht="18.75" customHeight="1">
      <c r="A37" s="435" t="s">
        <v>241</v>
      </c>
      <c r="B37" s="436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1:11" ht="18.75" customHeight="1">
      <c r="A38" s="290" t="s">
        <v>242</v>
      </c>
      <c r="B38" s="291"/>
      <c r="C38" s="291"/>
      <c r="D38" s="438" t="s">
        <v>243</v>
      </c>
      <c r="E38" s="438"/>
      <c r="F38" s="439" t="s">
        <v>244</v>
      </c>
      <c r="G38" s="440"/>
      <c r="H38" s="291" t="s">
        <v>245</v>
      </c>
      <c r="I38" s="291"/>
      <c r="J38" s="291" t="s">
        <v>246</v>
      </c>
      <c r="K38" s="292"/>
    </row>
    <row r="39" spans="1:11" ht="18.75" customHeight="1">
      <c r="A39" s="76" t="s">
        <v>124</v>
      </c>
      <c r="B39" s="294" t="s">
        <v>247</v>
      </c>
      <c r="C39" s="294"/>
      <c r="D39" s="294"/>
      <c r="E39" s="294"/>
      <c r="F39" s="294"/>
      <c r="G39" s="294"/>
      <c r="H39" s="294"/>
      <c r="I39" s="294"/>
      <c r="J39" s="294"/>
      <c r="K39" s="363"/>
    </row>
    <row r="40" spans="1:11" ht="24" customHeight="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63"/>
    </row>
    <row r="41" spans="1:11" ht="24" customHeight="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63"/>
    </row>
    <row r="42" spans="1:11" ht="32.1" customHeight="1">
      <c r="A42" s="80" t="s">
        <v>137</v>
      </c>
      <c r="B42" s="441" t="s">
        <v>248</v>
      </c>
      <c r="C42" s="441"/>
      <c r="D42" s="81" t="s">
        <v>249</v>
      </c>
      <c r="E42" s="89" t="s">
        <v>250</v>
      </c>
      <c r="F42" s="92" t="s">
        <v>251</v>
      </c>
      <c r="G42" s="93"/>
      <c r="H42" s="442" t="s">
        <v>142</v>
      </c>
      <c r="I42" s="442"/>
      <c r="J42" s="441" t="s">
        <v>143</v>
      </c>
      <c r="K42" s="44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24"/>
  <sheetViews>
    <sheetView workbookViewId="0">
      <selection activeCell="J28" sqref="J28"/>
    </sheetView>
  </sheetViews>
  <sheetFormatPr defaultColWidth="9" defaultRowHeight="14.25"/>
  <cols>
    <col min="1" max="1" width="13.625" style="41" customWidth="1"/>
    <col min="2" max="2" width="10.375" style="41" customWidth="1"/>
    <col min="3" max="4" width="10.375" style="42" customWidth="1"/>
    <col min="5" max="8" width="10.375" style="41" customWidth="1"/>
    <col min="9" max="9" width="2.75" style="41" customWidth="1"/>
    <col min="10" max="15" width="11.125" style="41" customWidth="1"/>
    <col min="16" max="16" width="9.75" style="43" customWidth="1"/>
    <col min="17" max="254" width="9" style="41"/>
    <col min="255" max="16384" width="9" style="24"/>
  </cols>
  <sheetData>
    <row r="1" spans="1:257" s="41" customFormat="1" ht="29.1" customHeight="1">
      <c r="A1" s="315" t="s">
        <v>145</v>
      </c>
      <c r="B1" s="315"/>
      <c r="C1" s="316"/>
      <c r="D1" s="316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55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spans="1:257" s="41" customFormat="1" ht="20.100000000000001" customHeight="1">
      <c r="A2" s="44" t="s">
        <v>62</v>
      </c>
      <c r="B2" s="318" t="s">
        <v>252</v>
      </c>
      <c r="C2" s="319"/>
      <c r="D2" s="318"/>
      <c r="E2" s="47" t="s">
        <v>68</v>
      </c>
      <c r="F2" s="391" t="s">
        <v>253</v>
      </c>
      <c r="G2" s="391"/>
      <c r="H2" s="444"/>
      <c r="I2" s="447"/>
      <c r="J2" s="56" t="s">
        <v>57</v>
      </c>
      <c r="K2" s="445" t="s">
        <v>58</v>
      </c>
      <c r="L2" s="445"/>
      <c r="M2" s="445"/>
      <c r="N2" s="445"/>
      <c r="O2" s="446"/>
      <c r="P2" s="57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</row>
    <row r="3" spans="1:257" s="41" customFormat="1">
      <c r="A3" s="399" t="s">
        <v>146</v>
      </c>
      <c r="B3" s="394" t="s">
        <v>147</v>
      </c>
      <c r="C3" s="395"/>
      <c r="D3" s="394"/>
      <c r="E3" s="394"/>
      <c r="F3" s="394"/>
      <c r="G3" s="394"/>
      <c r="H3" s="394"/>
      <c r="I3" s="448"/>
      <c r="J3" s="322" t="s">
        <v>148</v>
      </c>
      <c r="K3" s="322"/>
      <c r="L3" s="322"/>
      <c r="M3" s="322"/>
      <c r="N3" s="322"/>
      <c r="O3" s="322"/>
      <c r="P3" s="59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</row>
    <row r="4" spans="1:257" s="41" customFormat="1" ht="15">
      <c r="A4" s="399"/>
      <c r="B4" s="48" t="s">
        <v>110</v>
      </c>
      <c r="C4" s="48" t="s">
        <v>111</v>
      </c>
      <c r="D4" s="49" t="s">
        <v>112</v>
      </c>
      <c r="E4" s="48" t="s">
        <v>113</v>
      </c>
      <c r="F4" s="48" t="s">
        <v>114</v>
      </c>
      <c r="G4" s="48" t="s">
        <v>115</v>
      </c>
      <c r="H4" s="48" t="s">
        <v>116</v>
      </c>
      <c r="I4" s="448"/>
      <c r="J4" s="16"/>
      <c r="K4" s="16"/>
      <c r="L4" s="16"/>
      <c r="M4" s="16"/>
      <c r="N4" s="16"/>
      <c r="O4" s="46"/>
      <c r="P4" s="60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spans="1:257" s="41" customFormat="1" ht="16.5">
      <c r="A5" s="399"/>
      <c r="B5" s="50" t="s">
        <v>152</v>
      </c>
      <c r="C5" s="50" t="s">
        <v>153</v>
      </c>
      <c r="D5" s="50" t="s">
        <v>154</v>
      </c>
      <c r="E5" s="50" t="s">
        <v>155</v>
      </c>
      <c r="F5" s="51" t="s">
        <v>156</v>
      </c>
      <c r="G5" s="52" t="s">
        <v>157</v>
      </c>
      <c r="H5" s="52" t="s">
        <v>254</v>
      </c>
      <c r="I5" s="448"/>
      <c r="J5" s="60" t="s">
        <v>110</v>
      </c>
      <c r="K5" s="60" t="s">
        <v>111</v>
      </c>
      <c r="L5" s="61" t="s">
        <v>112</v>
      </c>
      <c r="M5" s="60" t="s">
        <v>113</v>
      </c>
      <c r="N5" s="60" t="s">
        <v>114</v>
      </c>
      <c r="O5" s="48" t="s">
        <v>115</v>
      </c>
      <c r="P5" s="48" t="s">
        <v>116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spans="1:257" s="41" customFormat="1" ht="20.100000000000001" customHeight="1">
      <c r="A6" s="53" t="s">
        <v>158</v>
      </c>
      <c r="B6" s="53">
        <f>C6-1</f>
        <v>67</v>
      </c>
      <c r="C6" s="53">
        <f>D6-2</f>
        <v>68</v>
      </c>
      <c r="D6" s="52">
        <v>70</v>
      </c>
      <c r="E6" s="53">
        <f>D6+2</f>
        <v>72</v>
      </c>
      <c r="F6" s="53">
        <f>E6+2</f>
        <v>74</v>
      </c>
      <c r="G6" s="53">
        <f>F6+1</f>
        <v>75</v>
      </c>
      <c r="H6" s="53">
        <f>G6+1</f>
        <v>76</v>
      </c>
      <c r="I6" s="448"/>
      <c r="J6" s="62"/>
      <c r="K6" s="62"/>
      <c r="L6" s="62"/>
      <c r="M6" s="62"/>
      <c r="N6" s="62"/>
      <c r="O6" s="62"/>
      <c r="P6" s="62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spans="1:257" s="41" customFormat="1" ht="20.100000000000001" customHeight="1">
      <c r="A7" s="53" t="s">
        <v>255</v>
      </c>
      <c r="B7" s="53">
        <f>C7-0.6</f>
        <v>-1.7999999999999998</v>
      </c>
      <c r="C7" s="53">
        <f>D7-1.2</f>
        <v>-1.2</v>
      </c>
      <c r="D7" s="52"/>
      <c r="E7" s="53">
        <f>D7+1.2</f>
        <v>1.2</v>
      </c>
      <c r="F7" s="53">
        <f>E7+1.2</f>
        <v>2.4</v>
      </c>
      <c r="G7" s="53">
        <f>F7+0.6</f>
        <v>3</v>
      </c>
      <c r="H7" s="53">
        <f>G7+0.6</f>
        <v>3.6</v>
      </c>
      <c r="I7" s="448"/>
      <c r="J7" s="62"/>
      <c r="K7" s="62"/>
      <c r="L7" s="62"/>
      <c r="M7" s="62"/>
      <c r="N7" s="62"/>
      <c r="O7" s="62"/>
      <c r="P7" s="62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spans="1:257" s="41" customFormat="1" ht="20.100000000000001" customHeight="1">
      <c r="A8" s="53" t="s">
        <v>160</v>
      </c>
      <c r="B8" s="53">
        <f t="shared" ref="B8:B10" si="0">C8-4</f>
        <v>100</v>
      </c>
      <c r="C8" s="53">
        <f t="shared" ref="C8:C10" si="1">D8-4</f>
        <v>104</v>
      </c>
      <c r="D8" s="52">
        <v>108</v>
      </c>
      <c r="E8" s="53">
        <f t="shared" ref="E8:E10" si="2">D8+4</f>
        <v>112</v>
      </c>
      <c r="F8" s="53">
        <f>E8+4</f>
        <v>116</v>
      </c>
      <c r="G8" s="53">
        <f t="shared" ref="G8:G10" si="3">F8+6</f>
        <v>122</v>
      </c>
      <c r="H8" s="53">
        <f>G8+6</f>
        <v>128</v>
      </c>
      <c r="I8" s="448"/>
      <c r="J8" s="62"/>
      <c r="K8" s="62"/>
      <c r="L8" s="62"/>
      <c r="M8" s="62"/>
      <c r="N8" s="62"/>
      <c r="O8" s="62"/>
      <c r="P8" s="6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spans="1:257" s="41" customFormat="1" ht="20.100000000000001" customHeight="1">
      <c r="A9" s="53" t="s">
        <v>162</v>
      </c>
      <c r="B9" s="53">
        <f t="shared" si="0"/>
        <v>98</v>
      </c>
      <c r="C9" s="53">
        <f t="shared" si="1"/>
        <v>102</v>
      </c>
      <c r="D9" s="52">
        <v>106</v>
      </c>
      <c r="E9" s="53">
        <f t="shared" si="2"/>
        <v>110</v>
      </c>
      <c r="F9" s="53">
        <f>E9+5</f>
        <v>115</v>
      </c>
      <c r="G9" s="53">
        <f t="shared" si="3"/>
        <v>121</v>
      </c>
      <c r="H9" s="53">
        <f>G9+7</f>
        <v>128</v>
      </c>
      <c r="I9" s="448"/>
      <c r="J9" s="62"/>
      <c r="K9" s="62"/>
      <c r="L9" s="62"/>
      <c r="M9" s="62"/>
      <c r="N9" s="62"/>
      <c r="O9" s="62"/>
      <c r="P9" s="62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spans="1:257" s="41" customFormat="1" ht="20.100000000000001" customHeight="1">
      <c r="A10" s="53" t="s">
        <v>163</v>
      </c>
      <c r="B10" s="53">
        <f t="shared" si="0"/>
        <v>98</v>
      </c>
      <c r="C10" s="53">
        <f t="shared" si="1"/>
        <v>102</v>
      </c>
      <c r="D10" s="52">
        <v>106</v>
      </c>
      <c r="E10" s="53">
        <f t="shared" si="2"/>
        <v>110</v>
      </c>
      <c r="F10" s="53">
        <f>E10+5</f>
        <v>115</v>
      </c>
      <c r="G10" s="53">
        <f t="shared" si="3"/>
        <v>121</v>
      </c>
      <c r="H10" s="53">
        <f>G10+7</f>
        <v>128</v>
      </c>
      <c r="I10" s="448"/>
      <c r="J10" s="62"/>
      <c r="K10" s="62"/>
      <c r="L10" s="62"/>
      <c r="M10" s="62"/>
      <c r="N10" s="62"/>
      <c r="O10" s="62"/>
      <c r="P10" s="62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spans="1:257" s="41" customFormat="1" ht="20.100000000000001" customHeight="1">
      <c r="A11" s="53" t="s">
        <v>165</v>
      </c>
      <c r="B11" s="53">
        <f>C11-1.2</f>
        <v>43.099999999999994</v>
      </c>
      <c r="C11" s="53">
        <f>D11-1.2</f>
        <v>44.3</v>
      </c>
      <c r="D11" s="52">
        <v>45.5</v>
      </c>
      <c r="E11" s="53">
        <f>D11+1.2</f>
        <v>46.7</v>
      </c>
      <c r="F11" s="53">
        <f>E11+1.2</f>
        <v>47.900000000000006</v>
      </c>
      <c r="G11" s="53">
        <f>F11+1.4</f>
        <v>49.300000000000004</v>
      </c>
      <c r="H11" s="53">
        <f>G11+1.4</f>
        <v>50.7</v>
      </c>
      <c r="I11" s="448"/>
      <c r="J11" s="62"/>
      <c r="K11" s="62"/>
      <c r="L11" s="62"/>
      <c r="M11" s="62"/>
      <c r="N11" s="62"/>
      <c r="O11" s="62"/>
      <c r="P11" s="62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spans="1:257" s="41" customFormat="1" ht="20.100000000000001" customHeight="1">
      <c r="A12" s="53" t="s">
        <v>256</v>
      </c>
      <c r="B12" s="53">
        <f>C12-0.5</f>
        <v>20</v>
      </c>
      <c r="C12" s="53">
        <f>D12-0.5</f>
        <v>20.5</v>
      </c>
      <c r="D12" s="52">
        <v>21</v>
      </c>
      <c r="E12" s="53">
        <f t="shared" ref="E12:H12" si="4">D12+0.5</f>
        <v>21.5</v>
      </c>
      <c r="F12" s="53">
        <f t="shared" si="4"/>
        <v>22</v>
      </c>
      <c r="G12" s="53">
        <f t="shared" si="4"/>
        <v>22.5</v>
      </c>
      <c r="H12" s="53">
        <f t="shared" si="4"/>
        <v>23</v>
      </c>
      <c r="I12" s="448"/>
      <c r="J12" s="63"/>
      <c r="K12" s="63"/>
      <c r="L12" s="63"/>
      <c r="M12" s="63"/>
      <c r="N12" s="63"/>
      <c r="O12" s="62"/>
      <c r="P12" s="62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spans="1:257" s="41" customFormat="1" ht="20.100000000000001" customHeight="1">
      <c r="A13" s="53" t="s">
        <v>257</v>
      </c>
      <c r="B13" s="53">
        <f>C13-1.1</f>
        <v>-2.2000000000000002</v>
      </c>
      <c r="C13" s="53">
        <f>D13-1.1</f>
        <v>-1.1000000000000001</v>
      </c>
      <c r="D13" s="52"/>
      <c r="E13" s="53">
        <f>D13+1.1</f>
        <v>1.1000000000000001</v>
      </c>
      <c r="F13" s="53">
        <f>E13+1.1</f>
        <v>2.2000000000000002</v>
      </c>
      <c r="G13" s="53">
        <f>F13+1.2</f>
        <v>3.4000000000000004</v>
      </c>
      <c r="H13" s="53">
        <f>G13+1.2</f>
        <v>4.6000000000000005</v>
      </c>
      <c r="I13" s="448"/>
      <c r="J13" s="64"/>
      <c r="K13" s="64"/>
      <c r="L13" s="64"/>
      <c r="M13" s="64"/>
      <c r="N13" s="64"/>
      <c r="O13" s="62"/>
      <c r="P13" s="62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spans="1:257" s="41" customFormat="1" ht="20.100000000000001" customHeight="1">
      <c r="A14" s="53" t="s">
        <v>168</v>
      </c>
      <c r="B14" s="53">
        <f>C14-0.8</f>
        <v>17.899999999999999</v>
      </c>
      <c r="C14" s="53">
        <f>D14-0.8</f>
        <v>18.7</v>
      </c>
      <c r="D14" s="52">
        <v>19.5</v>
      </c>
      <c r="E14" s="53">
        <f>D14+0.8</f>
        <v>20.3</v>
      </c>
      <c r="F14" s="53">
        <f>E14+0.8</f>
        <v>21.1</v>
      </c>
      <c r="G14" s="53">
        <f>F14+1.3</f>
        <v>22.400000000000002</v>
      </c>
      <c r="H14" s="53">
        <f>G14+1.3</f>
        <v>23.700000000000003</v>
      </c>
      <c r="I14" s="448"/>
      <c r="J14" s="64"/>
      <c r="K14" s="64"/>
      <c r="L14" s="64"/>
      <c r="M14" s="64"/>
      <c r="N14" s="64"/>
      <c r="O14" s="62"/>
      <c r="P14" s="62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spans="1:257" s="41" customFormat="1" ht="20.100000000000001" customHeight="1">
      <c r="A15" s="53" t="s">
        <v>169</v>
      </c>
      <c r="B15" s="53">
        <f>C15-0.7</f>
        <v>15.600000000000001</v>
      </c>
      <c r="C15" s="53">
        <f>D15-0.7</f>
        <v>16.3</v>
      </c>
      <c r="D15" s="52">
        <v>17</v>
      </c>
      <c r="E15" s="53">
        <f>D15+0.7</f>
        <v>17.7</v>
      </c>
      <c r="F15" s="53">
        <f>E15+0.7</f>
        <v>18.399999999999999</v>
      </c>
      <c r="G15" s="53">
        <f>F15+0.95</f>
        <v>19.349999999999998</v>
      </c>
      <c r="H15" s="53">
        <f>G15+0.95</f>
        <v>20.299999999999997</v>
      </c>
      <c r="I15" s="448"/>
      <c r="J15" s="62"/>
      <c r="K15" s="62"/>
      <c r="L15" s="62"/>
      <c r="M15" s="62"/>
      <c r="N15" s="62"/>
      <c r="O15" s="62"/>
      <c r="P15" s="62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spans="1:257" s="41" customFormat="1" ht="20.100000000000001" customHeight="1">
      <c r="A16" s="53" t="s">
        <v>258</v>
      </c>
      <c r="B16" s="53" t="str">
        <f>C16</f>
        <v>2.2.</v>
      </c>
      <c r="C16" s="53" t="str">
        <f>D16</f>
        <v>2.2.</v>
      </c>
      <c r="D16" s="52" t="s">
        <v>259</v>
      </c>
      <c r="E16" s="53" t="str">
        <f t="shared" ref="E16:H16" si="5">D16</f>
        <v>2.2.</v>
      </c>
      <c r="F16" s="53" t="str">
        <f t="shared" si="5"/>
        <v>2.2.</v>
      </c>
      <c r="G16" s="53" t="str">
        <f t="shared" si="5"/>
        <v>2.2.</v>
      </c>
      <c r="H16" s="53" t="str">
        <f t="shared" si="5"/>
        <v>2.2.</v>
      </c>
      <c r="I16" s="448"/>
      <c r="J16" s="62"/>
      <c r="K16" s="62"/>
      <c r="L16" s="62"/>
      <c r="M16" s="62"/>
      <c r="N16" s="62"/>
      <c r="O16" s="62"/>
      <c r="P16" s="62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</row>
    <row r="17" spans="1:260" s="41" customFormat="1" ht="20.100000000000001" customHeight="1">
      <c r="A17" s="53" t="s">
        <v>170</v>
      </c>
      <c r="B17" s="53">
        <f>C17</f>
        <v>5.5</v>
      </c>
      <c r="C17" s="53">
        <f>D17</f>
        <v>5.5</v>
      </c>
      <c r="D17" s="52">
        <v>5.5</v>
      </c>
      <c r="E17" s="53">
        <f t="shared" ref="E17:H17" si="6">D17</f>
        <v>5.5</v>
      </c>
      <c r="F17" s="53">
        <f t="shared" si="6"/>
        <v>5.5</v>
      </c>
      <c r="G17" s="53">
        <f t="shared" si="6"/>
        <v>5.5</v>
      </c>
      <c r="H17" s="53">
        <f t="shared" si="6"/>
        <v>5.5</v>
      </c>
      <c r="I17" s="448"/>
      <c r="J17" s="63"/>
      <c r="K17" s="63"/>
      <c r="L17" s="62"/>
      <c r="M17" s="63"/>
      <c r="N17" s="63"/>
      <c r="O17" s="62"/>
      <c r="P17" s="62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</row>
    <row r="18" spans="1:260" s="41" customFormat="1" ht="16.5">
      <c r="A18" s="54"/>
      <c r="B18" s="54"/>
      <c r="C18" s="54"/>
      <c r="D18" s="54"/>
      <c r="E18" s="54"/>
      <c r="F18" s="54"/>
      <c r="G18" s="54"/>
      <c r="H18" s="54"/>
      <c r="I18" s="448"/>
      <c r="J18" s="65"/>
      <c r="K18" s="65"/>
      <c r="L18" s="65"/>
      <c r="M18" s="65"/>
      <c r="N18" s="65"/>
      <c r="O18" s="65"/>
      <c r="P18" s="59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spans="1:260" s="41" customFormat="1" ht="16.5">
      <c r="A19" s="54"/>
      <c r="B19" s="54"/>
      <c r="C19" s="54"/>
      <c r="D19" s="54"/>
      <c r="E19" s="54"/>
      <c r="F19" s="54"/>
      <c r="G19" s="54"/>
      <c r="H19" s="54"/>
      <c r="I19" s="448"/>
      <c r="J19" s="65"/>
      <c r="K19" s="65"/>
      <c r="L19" s="65"/>
      <c r="M19" s="65"/>
      <c r="N19" s="65"/>
      <c r="O19" s="65"/>
      <c r="P19" s="59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</row>
    <row r="20" spans="1:260" s="41" customFormat="1">
      <c r="C20" s="42"/>
      <c r="D20" s="42"/>
      <c r="P20" s="55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</row>
    <row r="21" spans="1:260" s="41" customFormat="1">
      <c r="C21" s="42"/>
      <c r="D21" s="42"/>
      <c r="P21" s="43"/>
      <c r="IU21" s="24"/>
      <c r="IV21" s="24"/>
      <c r="IW21" s="24"/>
      <c r="IX21" s="24"/>
      <c r="IY21" s="24"/>
      <c r="IZ21" s="24"/>
    </row>
    <row r="24" spans="1:260">
      <c r="J24" s="66" t="s">
        <v>171</v>
      </c>
      <c r="K24" s="67"/>
      <c r="L24" s="66" t="s">
        <v>172</v>
      </c>
      <c r="M24" s="66"/>
      <c r="N24" s="66" t="s">
        <v>173</v>
      </c>
      <c r="O24" s="41" t="s">
        <v>143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honeticPr fontId="63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sqref="A1:XFD104857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49" t="s">
        <v>260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</row>
    <row r="2" spans="1:15" s="2" customFormat="1" ht="18" customHeight="1">
      <c r="A2" s="458" t="s">
        <v>261</v>
      </c>
      <c r="B2" s="459" t="s">
        <v>262</v>
      </c>
      <c r="C2" s="459" t="s">
        <v>263</v>
      </c>
      <c r="D2" s="459" t="s">
        <v>264</v>
      </c>
      <c r="E2" s="459" t="s">
        <v>265</v>
      </c>
      <c r="F2" s="459" t="s">
        <v>266</v>
      </c>
      <c r="G2" s="459" t="s">
        <v>267</v>
      </c>
      <c r="H2" s="459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459" t="s">
        <v>274</v>
      </c>
      <c r="O2" s="459" t="s">
        <v>275</v>
      </c>
    </row>
    <row r="3" spans="1:15" s="2" customFormat="1" ht="18" customHeight="1">
      <c r="A3" s="458"/>
      <c r="B3" s="460"/>
      <c r="C3" s="460"/>
      <c r="D3" s="460"/>
      <c r="E3" s="460"/>
      <c r="F3" s="460"/>
      <c r="G3" s="460"/>
      <c r="H3" s="460"/>
      <c r="I3" s="4" t="s">
        <v>189</v>
      </c>
      <c r="J3" s="4" t="s">
        <v>189</v>
      </c>
      <c r="K3" s="4" t="s">
        <v>189</v>
      </c>
      <c r="L3" s="4" t="s">
        <v>189</v>
      </c>
      <c r="M3" s="4" t="s">
        <v>189</v>
      </c>
      <c r="N3" s="460"/>
      <c r="O3" s="460"/>
    </row>
    <row r="4" spans="1:15" s="3" customFormat="1" ht="30.95" customHeight="1">
      <c r="A4" s="16">
        <v>1</v>
      </c>
      <c r="B4" s="17">
        <v>230414559</v>
      </c>
      <c r="C4" s="18" t="s">
        <v>276</v>
      </c>
      <c r="D4" s="19" t="s">
        <v>118</v>
      </c>
      <c r="E4" s="18" t="s">
        <v>277</v>
      </c>
      <c r="F4" s="18" t="s">
        <v>278</v>
      </c>
      <c r="G4" s="16" t="s">
        <v>66</v>
      </c>
      <c r="H4" s="16" t="s">
        <v>66</v>
      </c>
      <c r="I4" s="16">
        <v>1</v>
      </c>
      <c r="J4" s="16">
        <v>0</v>
      </c>
      <c r="K4" s="16">
        <v>1</v>
      </c>
      <c r="L4" s="16">
        <v>0</v>
      </c>
      <c r="M4" s="16">
        <v>0</v>
      </c>
      <c r="N4" s="16">
        <f>SUM(I4:M4)</f>
        <v>2</v>
      </c>
      <c r="O4" s="16"/>
    </row>
    <row r="5" spans="1:15" s="3" customFormat="1" ht="30.95" customHeight="1">
      <c r="A5" s="16">
        <v>2</v>
      </c>
      <c r="B5" s="18">
        <v>230417550</v>
      </c>
      <c r="C5" s="18" t="s">
        <v>276</v>
      </c>
      <c r="D5" s="19" t="s">
        <v>118</v>
      </c>
      <c r="E5" s="18" t="s">
        <v>277</v>
      </c>
      <c r="F5" s="18" t="s">
        <v>278</v>
      </c>
      <c r="G5" s="16" t="s">
        <v>66</v>
      </c>
      <c r="H5" s="16" t="s">
        <v>66</v>
      </c>
      <c r="I5" s="16">
        <v>2</v>
      </c>
      <c r="J5" s="16">
        <v>1</v>
      </c>
      <c r="K5" s="16">
        <v>1</v>
      </c>
      <c r="L5" s="16">
        <v>1</v>
      </c>
      <c r="M5" s="16">
        <v>1</v>
      </c>
      <c r="N5" s="16">
        <f>SUM(I5:M5)</f>
        <v>6</v>
      </c>
      <c r="O5" s="16"/>
    </row>
    <row r="6" spans="1:15" ht="30.95" customHeight="1">
      <c r="A6" s="16">
        <v>3</v>
      </c>
      <c r="B6" s="17">
        <v>230417551</v>
      </c>
      <c r="C6" s="18" t="s">
        <v>276</v>
      </c>
      <c r="D6" s="19" t="s">
        <v>118</v>
      </c>
      <c r="E6" s="18" t="s">
        <v>277</v>
      </c>
      <c r="F6" s="18" t="s">
        <v>278</v>
      </c>
      <c r="G6" s="16" t="s">
        <v>66</v>
      </c>
      <c r="H6" s="16" t="s">
        <v>66</v>
      </c>
      <c r="I6" s="16">
        <v>1</v>
      </c>
      <c r="J6" s="16">
        <v>0</v>
      </c>
      <c r="K6" s="16">
        <v>1</v>
      </c>
      <c r="L6" s="16">
        <v>1</v>
      </c>
      <c r="M6" s="16">
        <v>0</v>
      </c>
      <c r="N6" s="16">
        <f>SUM(I6:M6)</f>
        <v>3</v>
      </c>
      <c r="O6" s="11"/>
    </row>
    <row r="7" spans="1:15" ht="30.95" customHeight="1">
      <c r="A7" s="16">
        <v>4</v>
      </c>
      <c r="B7" s="17">
        <v>230421578</v>
      </c>
      <c r="C7" s="18" t="s">
        <v>276</v>
      </c>
      <c r="D7" s="19" t="s">
        <v>118</v>
      </c>
      <c r="E7" s="18" t="s">
        <v>277</v>
      </c>
      <c r="F7" s="18" t="s">
        <v>278</v>
      </c>
      <c r="G7" s="16" t="s">
        <v>66</v>
      </c>
      <c r="H7" s="16" t="s">
        <v>66</v>
      </c>
      <c r="I7" s="16">
        <v>1</v>
      </c>
      <c r="J7" s="16">
        <v>1</v>
      </c>
      <c r="K7" s="16">
        <v>0</v>
      </c>
      <c r="L7" s="16">
        <v>1</v>
      </c>
      <c r="M7" s="16">
        <v>0</v>
      </c>
      <c r="N7" s="16">
        <f>SUM(I7:M7)</f>
        <v>3</v>
      </c>
      <c r="O7" s="11"/>
    </row>
    <row r="8" spans="1:15" ht="30.95" customHeight="1">
      <c r="A8" s="16">
        <v>5</v>
      </c>
      <c r="B8" s="17">
        <v>230422532</v>
      </c>
      <c r="C8" s="18" t="s">
        <v>276</v>
      </c>
      <c r="D8" s="19" t="s">
        <v>118</v>
      </c>
      <c r="E8" s="18" t="s">
        <v>277</v>
      </c>
      <c r="F8" s="18" t="s">
        <v>278</v>
      </c>
      <c r="G8" s="16" t="s">
        <v>66</v>
      </c>
      <c r="H8" s="16" t="s">
        <v>66</v>
      </c>
      <c r="I8" s="16">
        <v>1</v>
      </c>
      <c r="J8" s="16">
        <v>0</v>
      </c>
      <c r="K8" s="16">
        <v>1</v>
      </c>
      <c r="L8" s="16">
        <v>1</v>
      </c>
      <c r="M8" s="16">
        <v>0</v>
      </c>
      <c r="N8" s="16">
        <f>SUM(I8:M8)</f>
        <v>3</v>
      </c>
      <c r="O8" s="11"/>
    </row>
    <row r="9" spans="1:15" ht="24.95" customHeight="1">
      <c r="A9" s="16"/>
      <c r="B9" s="16"/>
      <c r="C9" s="11"/>
      <c r="D9" s="11"/>
      <c r="E9" s="16"/>
      <c r="F9" s="16"/>
      <c r="G9" s="6"/>
      <c r="H9" s="6"/>
      <c r="I9" s="16"/>
      <c r="J9" s="16"/>
      <c r="K9" s="16"/>
      <c r="L9" s="16"/>
      <c r="M9" s="16"/>
      <c r="N9" s="16"/>
      <c r="O9" s="11"/>
    </row>
    <row r="10" spans="1:15" ht="24.95" customHeight="1">
      <c r="A10" s="16"/>
      <c r="B10" s="16"/>
      <c r="C10" s="23"/>
      <c r="D10" s="16"/>
      <c r="E10" s="16"/>
      <c r="F10" s="16"/>
      <c r="G10" s="6"/>
      <c r="H10" s="6"/>
      <c r="I10" s="16"/>
      <c r="J10" s="16"/>
      <c r="K10" s="16"/>
      <c r="L10" s="16"/>
      <c r="M10" s="16"/>
      <c r="N10" s="16"/>
      <c r="O10" s="11"/>
    </row>
    <row r="11" spans="1:15" ht="24.95" customHeight="1">
      <c r="A11" s="11"/>
      <c r="B11" s="16"/>
      <c r="C11" s="4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50" t="s">
        <v>279</v>
      </c>
      <c r="B12" s="451"/>
      <c r="C12" s="451"/>
      <c r="D12" s="452"/>
      <c r="E12" s="453"/>
      <c r="F12" s="454"/>
      <c r="G12" s="454"/>
      <c r="H12" s="454"/>
      <c r="I12" s="455"/>
      <c r="J12" s="450" t="s">
        <v>280</v>
      </c>
      <c r="K12" s="451"/>
      <c r="L12" s="451"/>
      <c r="M12" s="452"/>
      <c r="N12" s="12"/>
      <c r="O12" s="14"/>
    </row>
    <row r="13" spans="1:15" ht="72.95" customHeight="1">
      <c r="A13" s="456" t="s">
        <v>281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2023-05-13T09:25:23Z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878ED7D0C06D4A0EBDA52326C887FE49_11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