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内蒙古变电订单\TAJJFK91832\5-11首期\"/>
    </mc:Choice>
  </mc:AlternateContent>
  <xr:revisionPtr revIDLastSave="0" documentId="13_ncr:1_{8BB32F54-00B3-438D-BAAF-42798ADD6577}" xr6:coauthVersionLast="47" xr6:coauthVersionMax="47" xr10:uidLastSave="{00000000-0000-0000-0000-000000000000}"/>
  <bookViews>
    <workbookView xWindow="-120" yWindow="-120" windowWidth="20730" windowHeight="11160" tabRatio="793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_xlnm.Print_Area" localSheetId="2">首期!$A$76:$O$116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E20" i="17" l="1"/>
  <c r="F20" i="17"/>
  <c r="G20" i="17"/>
  <c r="H20" i="17"/>
  <c r="C20" i="17"/>
  <c r="B20" i="17"/>
  <c r="E19" i="17"/>
  <c r="F19" i="17"/>
  <c r="G19" i="17"/>
  <c r="H19" i="17"/>
  <c r="C19" i="17"/>
  <c r="B19" i="17"/>
  <c r="E18" i="17"/>
  <c r="F18" i="17"/>
  <c r="G18" i="17"/>
  <c r="H18" i="17"/>
  <c r="C18" i="17"/>
  <c r="B18" i="17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K5" i="8"/>
  <c r="K4" i="8"/>
  <c r="K36" i="5"/>
</calcChain>
</file>

<file path=xl/sharedStrings.xml><?xml version="1.0" encoding="utf-8"?>
<sst xmlns="http://schemas.openxmlformats.org/spreadsheetml/2006/main" count="722" uniqueCount="350">
  <si>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</si>
  <si>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</si>
  <si>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</si>
  <si>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</si>
  <si>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</si>
  <si>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</si>
  <si>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</si>
  <si>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</si>
  <si>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</si>
  <si>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</si>
  <si>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</si>
  <si>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</si>
  <si>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</si>
  <si>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</si>
  <si>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</si>
  <si>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</si>
  <si>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</si>
  <si>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</si>
  <si>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</si>
  <si>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</si>
  <si>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</si>
  <si>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</si>
  <si>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</si>
  <si>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</si>
  <si>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</si>
  <si>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</si>
  <si>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</si>
  <si>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</si>
  <si>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</si>
  <si>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</si>
  <si>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</si>
  <si>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</si>
  <si>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</si>
  <si>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</si>
  <si>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</si>
  <si>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</si>
  <si>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</si>
  <si>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</si>
  <si>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</si>
  <si>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</si>
  <si>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</si>
  <si>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</si>
  <si>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</si>
  <si>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</si>
  <si>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</si>
  <si>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</si>
  <si>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</si>
  <si>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</si>
  <si>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</si>
  <si>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</si>
  <si>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</si>
  <si>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</si>
  <si>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</si>
  <si>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</si>
  <si>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内蒙变电项目定制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</si>
  <si>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</si>
  <si>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</si>
  <si>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</si>
  <si>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</si>
  <si>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</si>
  <si>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</si>
  <si>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</si>
  <si>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</si>
  <si>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TAJJFK91832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</si>
  <si>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</si>
  <si>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</si>
  <si>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</si>
  <si>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</si>
  <si>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</si>
  <si>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</si>
  <si>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</si>
  <si>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</si>
  <si>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</si>
  <si>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</si>
  <si>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</si>
  <si>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</si>
  <si>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</si>
  <si>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</si>
  <si>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</si>
  <si>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CGDD23050300019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</si>
  <si>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</si>
  <si>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</si>
  <si>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</si>
  <si>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</si>
  <si>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</si>
  <si>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</si>
  <si>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</si>
  <si>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</si>
  <si>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</si>
  <si>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</si>
  <si>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</si>
  <si>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</si>
  <si>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</si>
  <si>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</si>
  <si>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</si>
  <si>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</si>
  <si>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</si>
  <si>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</si>
  <si>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</si>
  <si>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</si>
  <si>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</si>
  <si>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</si>
  <si>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</si>
  <si>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</si>
  <si>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</si>
  <si>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</si>
  <si>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</si>
  <si>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</si>
  <si>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</si>
  <si>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</si>
  <si>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</si>
  <si>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</si>
  <si>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</si>
  <si>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</si>
  <si>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</si>
  <si>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</si>
  <si>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</si>
  <si>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</si>
  <si>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送变电灰\深灰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</si>
  <si>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</si>
  <si>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</si>
  <si>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</si>
  <si>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</si>
  <si>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</si>
  <si>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</si>
  <si>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</si>
  <si>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1.上拉链容位不均、压0.1线大小。</t>
  </si>
  <si>
    <t>2.前上拼压线藏止口，侧拼压线接线不重合。</t>
  </si>
  <si>
    <t>3.扎车袖拼缝容皱。</t>
  </si>
  <si>
    <t>4.上袖左右不对称，袖笼容皱。</t>
  </si>
  <si>
    <t>5.上领后领窝容皱。</t>
  </si>
  <si>
    <t>6.包领压线大小，领口不平服，里领起扭。</t>
  </si>
  <si>
    <t>7.冚下摆浮线，前侧过骨处起皱。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</si>
  <si>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</si>
  <si>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</si>
  <si>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</si>
  <si>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</si>
  <si>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</si>
  <si>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</si>
  <si>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</si>
  <si>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</si>
  <si>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</si>
  <si>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</si>
  <si>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</si>
  <si>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</si>
  <si>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</si>
  <si>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</si>
  <si>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</si>
  <si>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</si>
  <si>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</si>
  <si>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</si>
  <si>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</si>
  <si>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</si>
  <si>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</si>
  <si>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</si>
  <si>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</si>
  <si>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后中长</t>
  </si>
  <si>
    <t>前中长</t>
  </si>
  <si>
    <t>胸围</t>
  </si>
  <si>
    <t>摆围</t>
  </si>
  <si>
    <t>肩宽</t>
  </si>
  <si>
    <t>肩点袖长</t>
  </si>
  <si>
    <t>袖肥/2（参考值）</t>
  </si>
  <si>
    <t>袖肘围/2</t>
  </si>
  <si>
    <t>袖口围/2</t>
  </si>
  <si>
    <t>上领围</t>
  </si>
  <si>
    <t>下领围</t>
  </si>
  <si>
    <t>验货时间：</t>
  </si>
  <si>
    <t>跟单QC:</t>
  </si>
  <si>
    <t>工厂负责人：</t>
  </si>
  <si>
    <t>【附属资料确认】</t>
  </si>
  <si>
    <t>数量</t>
  </si>
  <si>
    <t>合计</t>
  </si>
  <si>
    <t>QC出货报告书</t>
  </si>
  <si>
    <t>内蒙变电定制款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</si>
  <si>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</si>
  <si>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</si>
  <si>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</si>
  <si>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</si>
  <si>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</si>
  <si>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</si>
  <si>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</si>
  <si>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</si>
  <si>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</si>
  <si>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</si>
  <si>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</si>
  <si>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</si>
  <si>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</si>
  <si>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</si>
  <si>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</si>
  <si>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</si>
  <si>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</si>
  <si>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</si>
  <si>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</si>
  <si>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</si>
  <si>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采购凭证编号：CGDD23050300019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</si>
  <si>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</si>
  <si>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</si>
  <si>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</si>
  <si>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</si>
  <si>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</si>
  <si>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</si>
  <si>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</si>
  <si>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</si>
  <si>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</si>
  <si>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</si>
  <si>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</si>
  <si>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</si>
  <si>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</si>
  <si>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348#、349、351、352、178、112、45箱号 齐色齐码各抽5件</t>
  </si>
  <si>
    <t>情况说明：</t>
  </si>
  <si>
    <t xml:space="preserve">【问题点描述】  </t>
  </si>
  <si>
    <t>1.前中拉链不直。</t>
  </si>
  <si>
    <t>2.下脚不顺直。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</si>
  <si>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</si>
  <si>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</si>
  <si>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</si>
  <si>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</si>
  <si>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</si>
  <si>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</si>
  <si>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</si>
  <si>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</si>
  <si>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</si>
  <si>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</si>
  <si>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日期：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</si>
  <si>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</si>
  <si>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</si>
  <si>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</si>
  <si>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</si>
  <si>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</si>
  <si>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</si>
  <si>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</si>
  <si>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</si>
  <si>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</si>
  <si>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</si>
  <si>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</si>
  <si>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</si>
  <si>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</si>
  <si>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</si>
  <si>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</si>
  <si>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</si>
  <si>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G230315001</t>
  </si>
  <si>
    <t>G22SS4050</t>
  </si>
  <si>
    <t>送变电灰梭织</t>
  </si>
  <si>
    <t>TAJJFK91832/TAJJFK92833</t>
  </si>
  <si>
    <t>经纬</t>
  </si>
  <si>
    <t>F230207133</t>
  </si>
  <si>
    <t>G19SS1060</t>
  </si>
  <si>
    <t>送变电灰</t>
  </si>
  <si>
    <t>宏港</t>
  </si>
  <si>
    <t>制表时间：2023-4-3~4-22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</si>
  <si>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</si>
  <si>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</si>
  <si>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</si>
  <si>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</si>
  <si>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</si>
  <si>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</si>
  <si>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</si>
  <si>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</si>
  <si>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</si>
  <si>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</si>
  <si>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</si>
  <si>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</si>
  <si>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</si>
  <si>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</si>
  <si>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</si>
  <si>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</si>
  <si>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</si>
  <si>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</si>
  <si>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</si>
  <si>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</si>
  <si>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</si>
  <si>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</si>
  <si>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</si>
  <si>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</si>
  <si>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</si>
  <si>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梭织布</t>
  </si>
  <si>
    <t>针织布</t>
  </si>
  <si>
    <t>3#尼龙闭尾反装拉链</t>
  </si>
  <si>
    <t>KE</t>
  </si>
  <si>
    <t>KE00129</t>
  </si>
  <si>
    <t>物料6</t>
  </si>
  <si>
    <t>物料7</t>
  </si>
  <si>
    <t>物料8</t>
  </si>
  <si>
    <t>物料9</t>
  </si>
  <si>
    <t>物料10</t>
  </si>
  <si>
    <t>无互染</t>
  </si>
  <si>
    <t>制表时间：2023-4/25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</si>
  <si>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</si>
  <si>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</si>
  <si>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</si>
  <si>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</si>
  <si>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</si>
  <si>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</si>
  <si>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</si>
  <si>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</si>
  <si>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</si>
  <si>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</si>
  <si>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</si>
  <si>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</si>
  <si>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</si>
  <si>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</si>
  <si>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</si>
  <si>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</si>
  <si>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左胸、后幅</t>
  </si>
  <si>
    <t>烫内蒙变电灰高周波</t>
  </si>
  <si>
    <t xml:space="preserve">烫TOREAD银色纹高周波烫标 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</si>
  <si>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</si>
  <si>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</si>
  <si>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</si>
  <si>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</si>
  <si>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</si>
  <si>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</si>
  <si>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</si>
  <si>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</si>
  <si>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</si>
  <si>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TAJJFL81976</t>
  </si>
  <si>
    <t>男式短袖POLO T恤衫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</si>
  <si>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</si>
  <si>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衬衫，开领领宽</t>
  </si>
  <si>
    <t>衬衫，开领领深</t>
  </si>
  <si>
    <t>前中半开拉链长</t>
  </si>
  <si>
    <t>领高</t>
  </si>
  <si>
    <t>单位：cm</t>
  </si>
  <si>
    <t>男式功能长袖T恤</t>
  </si>
  <si>
    <t>TAJJFK91832特体尺寸表</t>
  </si>
  <si>
    <t xml:space="preserve">          号型</t>
  </si>
  <si>
    <t>王宏军</t>
  </si>
  <si>
    <t>马可</t>
  </si>
  <si>
    <t>徐海涛</t>
  </si>
  <si>
    <t>王慧峰</t>
  </si>
  <si>
    <t>陈瑶</t>
  </si>
  <si>
    <t>田振岗</t>
  </si>
  <si>
    <t>186//122</t>
  </si>
  <si>
    <t>188//125</t>
  </si>
  <si>
    <t>175//130</t>
  </si>
  <si>
    <t>180//125</t>
  </si>
  <si>
    <t>185//124</t>
  </si>
  <si>
    <t>198//116</t>
  </si>
  <si>
    <t>XXXL</t>
    <phoneticPr fontId="40" type="noConversion"/>
  </si>
  <si>
    <t>190/108B</t>
    <phoneticPr fontId="40" type="noConversion"/>
  </si>
  <si>
    <t>送变电灰</t>
    <phoneticPr fontId="40" type="noConversion"/>
  </si>
  <si>
    <r>
      <t>L</t>
    </r>
    <r>
      <rPr>
        <b/>
        <sz val="11"/>
        <rFont val="宋体"/>
        <family val="2"/>
        <charset val="134"/>
      </rPr>
      <t>洗后</t>
    </r>
    <phoneticPr fontId="40" type="noConversion"/>
  </si>
  <si>
    <t>-0.5</t>
    <phoneticPr fontId="40" type="noConversion"/>
  </si>
  <si>
    <t>+2</t>
    <phoneticPr fontId="40" type="noConversion"/>
  </si>
  <si>
    <t>-1</t>
    <phoneticPr fontId="40" type="noConversion"/>
  </si>
  <si>
    <t>+0</t>
    <phoneticPr fontId="40" type="noConversion"/>
  </si>
  <si>
    <t>-0.7</t>
    <phoneticPr fontId="40" type="noConversion"/>
  </si>
  <si>
    <t>+0.3</t>
    <phoneticPr fontId="40" type="noConversion"/>
  </si>
  <si>
    <t>大好首件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</si>
</sst>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yyyy&quot;年&quot;m&quot;月&quot;d&quot;日&quot;;@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80000"/>
      <name val="微软雅黑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11"/>
      <name val="Arial"/>
      <family val="2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仿宋_GB2312"/>
      <charset val="134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宋体"/>
      <family val="2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0">
    <xf numFmtId="0" fontId="0" fillId="0" borderId="0"/>
    <xf numFmtId="0" fontId="1" fillId="0" borderId="0">
      <alignment vertical="center"/>
    </xf>
    <xf numFmtId="0" fontId="20" fillId="0" borderId="0">
      <alignment vertical="center"/>
    </xf>
    <xf numFmtId="0" fontId="38" fillId="0" borderId="0">
      <alignment horizontal="center" vertical="center"/>
    </xf>
    <xf numFmtId="0" fontId="20" fillId="0" borderId="0">
      <alignment vertical="center"/>
    </xf>
    <xf numFmtId="0" fontId="20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49" fontId="17" fillId="3" borderId="4" xfId="0" applyNumberFormat="1" applyFont="1" applyFill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0" fillId="0" borderId="0" xfId="5"/>
    <xf numFmtId="0" fontId="21" fillId="6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13" fillId="0" borderId="17" xfId="4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0" fillId="0" borderId="0" xfId="4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24" fillId="0" borderId="21" xfId="4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 shrinkToFit="1"/>
    </xf>
    <xf numFmtId="0" fontId="24" fillId="0" borderId="21" xfId="4" applyFont="1" applyBorder="1">
      <alignment vertical="center"/>
    </xf>
    <xf numFmtId="0" fontId="24" fillId="0" borderId="22" xfId="4" applyFont="1" applyBorder="1">
      <alignment vertical="center"/>
    </xf>
    <xf numFmtId="0" fontId="24" fillId="0" borderId="17" xfId="4" applyFont="1" applyBorder="1">
      <alignment vertical="center"/>
    </xf>
    <xf numFmtId="0" fontId="24" fillId="0" borderId="22" xfId="4" applyFont="1" applyBorder="1" applyAlignment="1">
      <alignment horizontal="left" vertical="center"/>
    </xf>
    <xf numFmtId="49" fontId="13" fillId="0" borderId="17" xfId="4" applyNumberFormat="1" applyFont="1" applyBorder="1" applyAlignment="1">
      <alignment horizontal="right" vertical="center"/>
    </xf>
    <xf numFmtId="0" fontId="7" fillId="0" borderId="17" xfId="4" applyFont="1" applyBorder="1" applyAlignment="1">
      <alignment horizontal="left" vertical="center"/>
    </xf>
    <xf numFmtId="0" fontId="24" fillId="0" borderId="17" xfId="4" applyFont="1" applyBorder="1" applyAlignment="1">
      <alignment horizontal="left" vertical="center"/>
    </xf>
    <xf numFmtId="0" fontId="24" fillId="0" borderId="23" xfId="4" applyFont="1" applyBorder="1">
      <alignment vertical="center"/>
    </xf>
    <xf numFmtId="0" fontId="24" fillId="0" borderId="24" xfId="4" applyFont="1" applyBorder="1">
      <alignment vertical="center"/>
    </xf>
    <xf numFmtId="0" fontId="7" fillId="0" borderId="24" xfId="4" applyFont="1" applyBorder="1" applyAlignment="1">
      <alignment horizontal="center" vertical="center"/>
    </xf>
    <xf numFmtId="0" fontId="7" fillId="0" borderId="24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24" fillId="0" borderId="20" xfId="4" applyFont="1" applyBorder="1">
      <alignment vertical="center"/>
    </xf>
    <xf numFmtId="0" fontId="7" fillId="0" borderId="17" xfId="4" applyFont="1" applyBorder="1">
      <alignment vertical="center"/>
    </xf>
    <xf numFmtId="0" fontId="7" fillId="0" borderId="24" xfId="4" applyFont="1" applyBorder="1">
      <alignment vertical="center"/>
    </xf>
    <xf numFmtId="0" fontId="24" fillId="0" borderId="21" xfId="4" applyFont="1" applyBorder="1" applyAlignment="1">
      <alignment horizontal="left" vertical="center"/>
    </xf>
    <xf numFmtId="0" fontId="24" fillId="0" borderId="23" xfId="4" applyFont="1" applyBorder="1" applyAlignment="1">
      <alignment horizontal="left" vertical="center"/>
    </xf>
    <xf numFmtId="58" fontId="24" fillId="0" borderId="24" xfId="4" applyNumberFormat="1" applyFont="1" applyBorder="1" applyAlignment="1">
      <alignment horizontal="center" vertical="center"/>
    </xf>
    <xf numFmtId="58" fontId="7" fillId="0" borderId="24" xfId="4" applyNumberFormat="1" applyFont="1" applyBorder="1" applyAlignment="1">
      <alignment horizontal="center" vertical="center"/>
    </xf>
    <xf numFmtId="0" fontId="7" fillId="0" borderId="39" xfId="4" applyFont="1" applyBorder="1" applyAlignment="1">
      <alignment horizontal="left" vertical="center"/>
    </xf>
    <xf numFmtId="0" fontId="7" fillId="0" borderId="40" xfId="4" applyFont="1" applyBorder="1" applyAlignment="1">
      <alignment horizontal="left" vertical="center"/>
    </xf>
    <xf numFmtId="0" fontId="7" fillId="0" borderId="42" xfId="4" applyFont="1" applyBorder="1" applyAlignment="1">
      <alignment horizontal="center" vertical="center"/>
    </xf>
    <xf numFmtId="0" fontId="24" fillId="0" borderId="39" xfId="4" applyFont="1" applyBorder="1" applyAlignment="1">
      <alignment horizontal="left" vertical="center"/>
    </xf>
    <xf numFmtId="0" fontId="22" fillId="0" borderId="41" xfId="4" applyFont="1" applyBorder="1" applyAlignment="1">
      <alignment horizontal="center" vertical="center"/>
    </xf>
    <xf numFmtId="0" fontId="20" fillId="0" borderId="45" xfId="4" applyBorder="1" applyAlignment="1">
      <alignment horizontal="center" vertical="center"/>
    </xf>
    <xf numFmtId="0" fontId="20" fillId="0" borderId="42" xfId="4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0" fontId="22" fillId="0" borderId="51" xfId="4" applyFont="1" applyBorder="1" applyAlignment="1">
      <alignment horizontal="left" vertical="center"/>
    </xf>
    <xf numFmtId="0" fontId="22" fillId="0" borderId="52" xfId="4" applyFont="1" applyBorder="1" applyAlignment="1">
      <alignment horizontal="center" vertical="center"/>
    </xf>
    <xf numFmtId="0" fontId="26" fillId="0" borderId="52" xfId="4" applyFont="1" applyBorder="1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26" fillId="0" borderId="22" xfId="4" applyFont="1" applyBorder="1">
      <alignment vertical="center"/>
    </xf>
    <xf numFmtId="0" fontId="13" fillId="0" borderId="22" xfId="4" applyFont="1" applyBorder="1" applyAlignment="1">
      <alignment horizontal="left" vertical="center"/>
    </xf>
    <xf numFmtId="0" fontId="28" fillId="0" borderId="23" xfId="4" applyFont="1" applyBorder="1">
      <alignment vertical="center"/>
    </xf>
    <xf numFmtId="0" fontId="20" fillId="0" borderId="17" xfId="4" applyBorder="1" applyAlignment="1">
      <alignment horizontal="left" vertical="center"/>
    </xf>
    <xf numFmtId="0" fontId="13" fillId="0" borderId="17" xfId="4" applyFont="1" applyBorder="1" applyAlignment="1">
      <alignment horizontal="left" vertical="center"/>
    </xf>
    <xf numFmtId="0" fontId="20" fillId="0" borderId="17" xfId="4" applyBorder="1">
      <alignment vertical="center"/>
    </xf>
    <xf numFmtId="0" fontId="26" fillId="0" borderId="17" xfId="4" applyFont="1" applyBorder="1">
      <alignment vertical="center"/>
    </xf>
    <xf numFmtId="0" fontId="13" fillId="0" borderId="24" xfId="4" applyFont="1" applyBorder="1" applyAlignment="1">
      <alignment horizontal="left" vertical="center"/>
    </xf>
    <xf numFmtId="0" fontId="26" fillId="0" borderId="22" xfId="4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center"/>
    </xf>
    <xf numFmtId="0" fontId="13" fillId="0" borderId="39" xfId="4" applyFont="1" applyBorder="1" applyAlignment="1">
      <alignment horizontal="left" vertical="center"/>
    </xf>
    <xf numFmtId="0" fontId="13" fillId="0" borderId="40" xfId="4" applyFont="1" applyBorder="1" applyAlignment="1">
      <alignment horizontal="left" vertical="center"/>
    </xf>
    <xf numFmtId="0" fontId="21" fillId="6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3" fillId="0" borderId="35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13" fillId="0" borderId="17" xfId="4" applyFont="1" applyBorder="1">
      <alignment vertical="center"/>
    </xf>
    <xf numFmtId="0" fontId="26" fillId="0" borderId="34" xfId="4" applyFont="1" applyBorder="1">
      <alignment vertical="center"/>
    </xf>
    <xf numFmtId="0" fontId="20" fillId="0" borderId="35" xfId="4" applyBorder="1" applyAlignment="1">
      <alignment horizontal="left" vertical="center"/>
    </xf>
    <xf numFmtId="0" fontId="20" fillId="0" borderId="35" xfId="4" applyBorder="1">
      <alignment vertical="center"/>
    </xf>
    <xf numFmtId="0" fontId="26" fillId="0" borderId="35" xfId="4" applyFont="1" applyBorder="1">
      <alignment vertical="center"/>
    </xf>
    <xf numFmtId="0" fontId="26" fillId="0" borderId="34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26" fillId="0" borderId="35" xfId="4" applyFont="1" applyBorder="1" applyAlignment="1">
      <alignment horizontal="center" vertical="center"/>
    </xf>
    <xf numFmtId="0" fontId="20" fillId="0" borderId="35" xfId="4" applyBorder="1" applyAlignment="1">
      <alignment horizontal="center" vertical="center"/>
    </xf>
    <xf numFmtId="0" fontId="20" fillId="0" borderId="17" xfId="4" applyBorder="1" applyAlignment="1">
      <alignment horizontal="center" vertical="center"/>
    </xf>
    <xf numFmtId="0" fontId="30" fillId="0" borderId="62" xfId="4" applyFont="1" applyBorder="1" applyAlignment="1">
      <alignment horizontal="left" vertical="center" wrapText="1"/>
    </xf>
    <xf numFmtId="0" fontId="31" fillId="0" borderId="63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6" fontId="13" fillId="0" borderId="17" xfId="4" applyNumberFormat="1" applyFont="1" applyBorder="1" applyAlignment="1">
      <alignment horizontal="center" vertical="center"/>
    </xf>
    <xf numFmtId="9" fontId="13" fillId="0" borderId="17" xfId="4" applyNumberFormat="1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22" fillId="0" borderId="67" xfId="4" applyFont="1" applyBorder="1" applyAlignment="1">
      <alignment horizontal="center" vertical="center"/>
    </xf>
    <xf numFmtId="58" fontId="20" fillId="0" borderId="52" xfId="4" applyNumberFormat="1" applyBorder="1" applyAlignment="1">
      <alignment horizontal="center" vertical="center"/>
    </xf>
    <xf numFmtId="0" fontId="26" fillId="0" borderId="0" xfId="4" applyFont="1">
      <alignment vertical="center"/>
    </xf>
    <xf numFmtId="0" fontId="27" fillId="0" borderId="39" xfId="4" applyFont="1" applyBorder="1" applyAlignment="1">
      <alignment horizontal="left" vertical="center" wrapText="1"/>
    </xf>
    <xf numFmtId="0" fontId="34" fillId="0" borderId="72" xfId="0" applyFont="1" applyBorder="1"/>
    <xf numFmtId="0" fontId="34" fillId="0" borderId="2" xfId="0" applyFont="1" applyBorder="1"/>
    <xf numFmtId="0" fontId="34" fillId="8" borderId="2" xfId="0" applyFont="1" applyFill="1" applyBorder="1"/>
    <xf numFmtId="0" fontId="0" fillId="0" borderId="72" xfId="0" applyBorder="1"/>
    <xf numFmtId="0" fontId="0" fillId="8" borderId="2" xfId="0" applyFill="1" applyBorder="1"/>
    <xf numFmtId="0" fontId="0" fillId="0" borderId="73" xfId="0" applyBorder="1"/>
    <xf numFmtId="0" fontId="0" fillId="0" borderId="16" xfId="0" applyBorder="1"/>
    <xf numFmtId="0" fontId="0" fillId="8" borderId="16" xfId="0" applyFill="1" applyBorder="1"/>
    <xf numFmtId="0" fontId="0" fillId="9" borderId="0" xfId="0" applyFill="1"/>
    <xf numFmtId="0" fontId="34" fillId="0" borderId="50" xfId="0" applyFont="1" applyBorder="1"/>
    <xf numFmtId="0" fontId="0" fillId="0" borderId="50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5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4" fillId="10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16" fillId="0" borderId="3" xfId="0" quotePrefix="1" applyFont="1" applyBorder="1" applyAlignment="1">
      <alignment horizontal="center" vertical="center" wrapText="1"/>
    </xf>
    <xf numFmtId="0" fontId="18" fillId="0" borderId="10" xfId="8" quotePrefix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41" fillId="0" borderId="2" xfId="4" applyFont="1" applyBorder="1" applyAlignment="1">
      <alignment horizontal="center" vertical="center"/>
    </xf>
    <xf numFmtId="49" fontId="42" fillId="7" borderId="2" xfId="7" applyNumberFormat="1" applyFont="1" applyFill="1" applyBorder="1" applyAlignment="1">
      <alignment horizontal="center" vertical="center"/>
    </xf>
    <xf numFmtId="0" fontId="44" fillId="0" borderId="0" xfId="5" applyFont="1"/>
    <xf numFmtId="0" fontId="45" fillId="0" borderId="11" xfId="4" applyFont="1" applyBorder="1" applyAlignment="1">
      <alignment horizontal="left" vertical="center"/>
    </xf>
    <xf numFmtId="0" fontId="45" fillId="0" borderId="12" xfId="4" applyFont="1" applyBorder="1">
      <alignment vertical="center"/>
    </xf>
    <xf numFmtId="0" fontId="45" fillId="0" borderId="79" xfId="4" applyFont="1" applyBorder="1" applyAlignment="1">
      <alignment horizontal="left" vertical="center"/>
    </xf>
    <xf numFmtId="0" fontId="51" fillId="0" borderId="2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49" fontId="44" fillId="7" borderId="2" xfId="5" applyNumberFormat="1" applyFont="1" applyFill="1" applyBorder="1" applyAlignment="1">
      <alignment horizontal="center"/>
    </xf>
    <xf numFmtId="0" fontId="44" fillId="0" borderId="2" xfId="5" applyFont="1" applyBorder="1" applyAlignment="1">
      <alignment horizontal="center"/>
    </xf>
    <xf numFmtId="0" fontId="55" fillId="4" borderId="2" xfId="0" applyFont="1" applyFill="1" applyBorder="1" applyAlignment="1">
      <alignment horizontal="center"/>
    </xf>
    <xf numFmtId="0" fontId="44" fillId="0" borderId="2" xfId="5" applyFont="1" applyBorder="1"/>
    <xf numFmtId="0" fontId="44" fillId="0" borderId="0" xfId="5" applyFont="1" applyAlignment="1">
      <alignment horizontal="left"/>
    </xf>
    <xf numFmtId="0" fontId="56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4" fillId="0" borderId="10" xfId="5" applyFont="1" applyBorder="1"/>
    <xf numFmtId="0" fontId="45" fillId="0" borderId="2" xfId="4" applyFont="1" applyBorder="1" applyAlignment="1">
      <alignment horizontal="left" vertical="center"/>
    </xf>
    <xf numFmtId="0" fontId="39" fillId="0" borderId="9" xfId="0" applyFont="1" applyBorder="1" applyAlignment="1">
      <alignment horizontal="center" vertical="center"/>
    </xf>
    <xf numFmtId="0" fontId="57" fillId="11" borderId="4" xfId="0" applyFont="1" applyFill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11" borderId="2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76" fontId="57" fillId="11" borderId="2" xfId="0" applyNumberFormat="1" applyFont="1" applyFill="1" applyBorder="1" applyAlignment="1">
      <alignment horizontal="center" vertical="center"/>
    </xf>
    <xf numFmtId="176" fontId="57" fillId="0" borderId="2" xfId="0" applyNumberFormat="1" applyFont="1" applyBorder="1" applyAlignment="1">
      <alignment horizontal="center" vertical="center"/>
    </xf>
    <xf numFmtId="177" fontId="57" fillId="11" borderId="2" xfId="0" applyNumberFormat="1" applyFont="1" applyFill="1" applyBorder="1" applyAlignment="1">
      <alignment horizontal="center" vertical="center"/>
    </xf>
    <xf numFmtId="49" fontId="42" fillId="7" borderId="81" xfId="7" applyNumberFormat="1" applyFont="1" applyFill="1" applyBorder="1" applyAlignment="1">
      <alignment horizontal="center" vertical="center"/>
    </xf>
    <xf numFmtId="0" fontId="44" fillId="0" borderId="3" xfId="5" applyFont="1" applyBorder="1" applyAlignment="1">
      <alignment horizontal="center"/>
    </xf>
    <xf numFmtId="49" fontId="42" fillId="7" borderId="82" xfId="7" applyNumberFormat="1" applyFont="1" applyFill="1" applyBorder="1" applyAlignment="1">
      <alignment horizontal="center" vertical="center"/>
    </xf>
    <xf numFmtId="0" fontId="44" fillId="0" borderId="1" xfId="5" applyFont="1" applyBorder="1"/>
    <xf numFmtId="0" fontId="48" fillId="0" borderId="0" xfId="5" applyFont="1"/>
    <xf numFmtId="14" fontId="48" fillId="0" borderId="0" xfId="5" applyNumberFormat="1" applyFont="1"/>
    <xf numFmtId="0" fontId="33" fillId="0" borderId="7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8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9" fillId="0" borderId="19" xfId="4" applyFont="1" applyBorder="1" applyAlignment="1">
      <alignment horizontal="center" vertical="top"/>
    </xf>
    <xf numFmtId="0" fontId="13" fillId="0" borderId="52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0" fillId="0" borderId="52" xfId="4" applyBorder="1" applyAlignment="1">
      <alignment horizontal="center" vertical="center"/>
    </xf>
    <xf numFmtId="0" fontId="20" fillId="0" borderId="54" xfId="4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26" fillId="0" borderId="17" xfId="4" applyFont="1" applyBorder="1" applyAlignment="1">
      <alignment horizontal="left" vertical="center"/>
    </xf>
    <xf numFmtId="14" fontId="13" fillId="0" borderId="17" xfId="4" applyNumberFormat="1" applyFont="1" applyBorder="1" applyAlignment="1">
      <alignment horizontal="center" vertical="center"/>
    </xf>
    <xf numFmtId="14" fontId="13" fillId="0" borderId="39" xfId="4" applyNumberFormat="1" applyFont="1" applyBorder="1" applyAlignment="1">
      <alignment horizontal="center" vertical="center"/>
    </xf>
    <xf numFmtId="0" fontId="13" fillId="0" borderId="35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13" fillId="0" borderId="27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13" fillId="0" borderId="24" xfId="4" applyFont="1" applyBorder="1" applyAlignment="1">
      <alignment horizontal="center" vertical="center"/>
    </xf>
    <xf numFmtId="0" fontId="13" fillId="0" borderId="40" xfId="4" applyFont="1" applyBorder="1" applyAlignment="1">
      <alignment horizontal="center" vertical="center"/>
    </xf>
    <xf numFmtId="0" fontId="26" fillId="0" borderId="23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14" fontId="13" fillId="0" borderId="24" xfId="4" applyNumberFormat="1" applyFont="1" applyBorder="1" applyAlignment="1">
      <alignment horizontal="center" vertical="center"/>
    </xf>
    <xf numFmtId="14" fontId="13" fillId="0" borderId="40" xfId="4" applyNumberFormat="1" applyFont="1" applyBorder="1" applyAlignment="1">
      <alignment horizontal="center" vertical="center"/>
    </xf>
    <xf numFmtId="0" fontId="26" fillId="0" borderId="59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26" fillId="0" borderId="68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60" xfId="4" applyFont="1" applyBorder="1" applyAlignment="1">
      <alignment horizontal="left" vertical="center" wrapText="1"/>
    </xf>
    <xf numFmtId="0" fontId="26" fillId="0" borderId="61" xfId="4" applyFont="1" applyBorder="1" applyAlignment="1">
      <alignment horizontal="left" vertical="center" wrapText="1"/>
    </xf>
    <xf numFmtId="0" fontId="26" fillId="0" borderId="46" xfId="4" applyFont="1" applyBorder="1" applyAlignment="1">
      <alignment horizontal="left" vertical="center" wrapText="1"/>
    </xf>
    <xf numFmtId="0" fontId="26" fillId="0" borderId="34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3" fillId="0" borderId="31" xfId="4" applyNumberFormat="1" applyFont="1" applyBorder="1" applyAlignment="1">
      <alignment horizontal="left" vertical="center"/>
    </xf>
    <xf numFmtId="9" fontId="13" fillId="0" borderId="26" xfId="4" applyNumberFormat="1" applyFont="1" applyBorder="1" applyAlignment="1">
      <alignment horizontal="left" vertical="center"/>
    </xf>
    <xf numFmtId="9" fontId="13" fillId="0" borderId="41" xfId="4" applyNumberFormat="1" applyFont="1" applyBorder="1" applyAlignment="1">
      <alignment horizontal="left" vertical="center"/>
    </xf>
    <xf numFmtId="9" fontId="13" fillId="0" borderId="60" xfId="4" applyNumberFormat="1" applyFont="1" applyBorder="1" applyAlignment="1">
      <alignment horizontal="left" vertical="center"/>
    </xf>
    <xf numFmtId="9" fontId="13" fillId="0" borderId="61" xfId="4" applyNumberFormat="1" applyFont="1" applyBorder="1" applyAlignment="1">
      <alignment horizontal="left" vertical="center"/>
    </xf>
    <xf numFmtId="9" fontId="13" fillId="0" borderId="46" xfId="4" applyNumberFormat="1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17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4" fillId="0" borderId="6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13" fillId="0" borderId="65" xfId="4" applyFont="1" applyBorder="1" applyAlignment="1">
      <alignment horizontal="left" vertical="center"/>
    </xf>
    <xf numFmtId="0" fontId="13" fillId="0" borderId="66" xfId="4" applyFont="1" applyBorder="1" applyAlignment="1">
      <alignment horizontal="left" vertical="center"/>
    </xf>
    <xf numFmtId="0" fontId="13" fillId="0" borderId="69" xfId="4" applyFont="1" applyBorder="1" applyAlignment="1">
      <alignment horizontal="left" vertical="center"/>
    </xf>
    <xf numFmtId="0" fontId="13" fillId="0" borderId="29" xfId="4" applyFont="1" applyBorder="1" applyAlignment="1">
      <alignment horizontal="left" vertical="center"/>
    </xf>
    <xf numFmtId="0" fontId="13" fillId="0" borderId="28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26" fillId="0" borderId="60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32" fillId="0" borderId="33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13" fillId="0" borderId="68" xfId="4" applyFont="1" applyBorder="1" applyAlignment="1">
      <alignment horizontal="center" vertical="center"/>
    </xf>
    <xf numFmtId="0" fontId="13" fillId="0" borderId="59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44" fillId="0" borderId="2" xfId="4" applyFont="1" applyBorder="1" applyAlignment="1">
      <alignment horizontal="center" vertical="center"/>
    </xf>
    <xf numFmtId="0" fontId="48" fillId="0" borderId="2" xfId="5" applyFont="1" applyBorder="1" applyAlignment="1">
      <alignment horizontal="center" vertical="center"/>
    </xf>
    <xf numFmtId="0" fontId="48" fillId="0" borderId="7" xfId="5" applyFont="1" applyBorder="1" applyAlignment="1">
      <alignment horizontal="center" vertical="center"/>
    </xf>
    <xf numFmtId="0" fontId="49" fillId="0" borderId="7" xfId="5" applyFont="1" applyBorder="1" applyAlignment="1">
      <alignment horizontal="center" vertical="center"/>
    </xf>
    <xf numFmtId="0" fontId="47" fillId="0" borderId="13" xfId="5" applyFont="1" applyBorder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20" fillId="0" borderId="0" xfId="5" applyAlignment="1">
      <alignment horizontal="center" vertical="center"/>
    </xf>
    <xf numFmtId="0" fontId="44" fillId="0" borderId="0" xfId="5" applyFont="1" applyAlignment="1">
      <alignment horizontal="center" vertical="center"/>
    </xf>
    <xf numFmtId="0" fontId="45" fillId="0" borderId="2" xfId="4" applyFont="1" applyBorder="1" applyAlignment="1">
      <alignment horizontal="center" vertical="center"/>
    </xf>
    <xf numFmtId="0" fontId="41" fillId="0" borderId="2" xfId="4" applyFont="1" applyBorder="1" applyAlignment="1">
      <alignment horizontal="center" vertical="center"/>
    </xf>
    <xf numFmtId="0" fontId="46" fillId="0" borderId="12" xfId="4" applyFont="1" applyBorder="1" applyAlignment="1">
      <alignment horizontal="center" vertical="center"/>
    </xf>
    <xf numFmtId="0" fontId="46" fillId="0" borderId="77" xfId="4" applyFont="1" applyBorder="1" applyAlignment="1">
      <alignment horizontal="center" vertical="center"/>
    </xf>
    <xf numFmtId="0" fontId="44" fillId="0" borderId="78" xfId="5" applyFont="1" applyBorder="1" applyAlignment="1">
      <alignment horizontal="center"/>
    </xf>
    <xf numFmtId="0" fontId="44" fillId="0" borderId="0" xfId="5" applyFont="1" applyAlignment="1">
      <alignment horizontal="center"/>
    </xf>
    <xf numFmtId="0" fontId="44" fillId="0" borderId="79" xfId="4" applyFont="1" applyBorder="1" applyAlignment="1">
      <alignment horizontal="center" vertical="center"/>
    </xf>
    <xf numFmtId="0" fontId="44" fillId="0" borderId="80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top"/>
    </xf>
    <xf numFmtId="0" fontId="13" fillId="0" borderId="21" xfId="4" applyFont="1" applyBorder="1" applyAlignment="1">
      <alignment horizontal="center" vertical="center"/>
    </xf>
    <xf numFmtId="0" fontId="7" fillId="0" borderId="21" xfId="4" applyFont="1" applyBorder="1" applyAlignment="1">
      <alignment horizontal="center" vertical="center"/>
    </xf>
    <xf numFmtId="0" fontId="7" fillId="0" borderId="38" xfId="4" applyFont="1" applyBorder="1" applyAlignment="1">
      <alignment horizontal="center" vertical="center"/>
    </xf>
    <xf numFmtId="0" fontId="13" fillId="0" borderId="17" xfId="4" applyFont="1" applyBorder="1" applyAlignment="1">
      <alignment horizontal="center" vertical="center"/>
    </xf>
    <xf numFmtId="178" fontId="7" fillId="0" borderId="17" xfId="4" applyNumberFormat="1" applyFont="1" applyBorder="1" applyAlignment="1">
      <alignment horizontal="center" vertical="center"/>
    </xf>
    <xf numFmtId="0" fontId="24" fillId="0" borderId="17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24" fillId="0" borderId="24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24" fillId="0" borderId="21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17" xfId="4" applyFont="1" applyBorder="1" applyAlignment="1">
      <alignment horizontal="left" vertical="center"/>
    </xf>
    <xf numFmtId="0" fontId="7" fillId="0" borderId="39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0" fontId="7" fillId="0" borderId="28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 wrapText="1"/>
    </xf>
    <xf numFmtId="0" fontId="7" fillId="0" borderId="17" xfId="4" applyFont="1" applyBorder="1" applyAlignment="1">
      <alignment horizontal="left" vertical="center" wrapText="1"/>
    </xf>
    <xf numFmtId="0" fontId="7" fillId="0" borderId="39" xfId="4" applyFont="1" applyBorder="1" applyAlignment="1">
      <alignment horizontal="left" vertical="center" wrapText="1"/>
    </xf>
    <xf numFmtId="0" fontId="20" fillId="0" borderId="24" xfId="4" applyBorder="1" applyAlignment="1">
      <alignment horizontal="center" vertical="center"/>
    </xf>
    <xf numFmtId="0" fontId="20" fillId="0" borderId="40" xfId="4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0" fillId="0" borderId="29" xfId="4" applyBorder="1" applyAlignment="1">
      <alignment horizontal="left" vertical="center"/>
    </xf>
    <xf numFmtId="0" fontId="20" fillId="0" borderId="28" xfId="4" applyBorder="1" applyAlignment="1">
      <alignment horizontal="left" vertical="center"/>
    </xf>
    <xf numFmtId="0" fontId="20" fillId="0" borderId="44" xfId="4" applyBorder="1" applyAlignment="1">
      <alignment horizontal="left" vertical="center"/>
    </xf>
    <xf numFmtId="0" fontId="20" fillId="0" borderId="29" xfId="4" applyBorder="1" applyAlignment="1">
      <alignment horizontal="right" vertical="center"/>
    </xf>
    <xf numFmtId="0" fontId="20" fillId="0" borderId="28" xfId="4" applyBorder="1" applyAlignment="1">
      <alignment horizontal="right" vertical="center"/>
    </xf>
    <xf numFmtId="0" fontId="20" fillId="0" borderId="44" xfId="4" applyBorder="1" applyAlignment="1">
      <alignment horizontal="right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7" fillId="0" borderId="24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49" fontId="21" fillId="0" borderId="14" xfId="2" applyNumberFormat="1" applyFont="1" applyBorder="1" applyAlignment="1">
      <alignment horizontal="center" vertical="center"/>
    </xf>
    <xf numFmtId="49" fontId="21" fillId="0" borderId="16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981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391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>
        <a:xfrm>
          <a:off x="0" y="292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24</xdr:row>
      <xdr:rowOff>6350</xdr:rowOff>
    </xdr:from>
    <xdr:to>
      <xdr:col>1</xdr:col>
      <xdr:colOff>0</xdr:colOff>
      <xdr:row>26</xdr:row>
      <xdr:rowOff>0</xdr:rowOff>
    </xdr:to>
    <xdr:cxnSp macro="">
      <xdr:nvCxnSpPr>
        <xdr:cNvPr id="62" name="直接连接符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CxnSpPr/>
      </xdr:nvCxnSpPr>
      <xdr:spPr>
        <a:xfrm>
          <a:off x="0" y="5949950"/>
          <a:ext cx="1038225" cy="450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393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294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26</xdr:row>
      <xdr:rowOff>6350</xdr:rowOff>
    </xdr:from>
    <xdr:to>
      <xdr:col>1</xdr:col>
      <xdr:colOff>0</xdr:colOff>
      <xdr:row>28</xdr:row>
      <xdr:rowOff>0</xdr:rowOff>
    </xdr:to>
    <xdr:cxnSp macro="">
      <xdr:nvCxnSpPr>
        <xdr:cNvPr id="86" name="直接连接符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CxnSpPr/>
      </xdr:nvCxnSpPr>
      <xdr:spPr>
        <a:xfrm>
          <a:off x="0" y="6302375"/>
          <a:ext cx="1038225" cy="450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40" customWidth="1"/>
    <col min="3" max="3" width="10.125" customWidth="1"/>
  </cols>
  <sheetData>
    <row r="1" spans="1:2" ht="21" customHeight="1">
      <c r="A1" s="141"/>
      <c r="B1" s="142" t="s">
        <v>0</v>
      </c>
    </row>
    <row r="2" spans="1:2">
      <c r="A2" s="26">
        <v>1</v>
      </c>
      <c r="B2" s="143" t="s">
        <v>1</v>
      </c>
    </row>
    <row r="3" spans="1:2">
      <c r="A3" s="26">
        <v>2</v>
      </c>
      <c r="B3" s="143" t="s">
        <v>2</v>
      </c>
    </row>
    <row r="4" spans="1:2">
      <c r="A4" s="26">
        <v>3</v>
      </c>
      <c r="B4" s="143" t="s">
        <v>3</v>
      </c>
    </row>
    <row r="5" spans="1:2">
      <c r="A5" s="26">
        <v>4</v>
      </c>
      <c r="B5" s="143" t="s">
        <v>4</v>
      </c>
    </row>
    <row r="6" spans="1:2">
      <c r="A6" s="26">
        <v>5</v>
      </c>
      <c r="B6" s="143" t="s">
        <v>5</v>
      </c>
    </row>
    <row r="7" spans="1:2">
      <c r="A7" s="26">
        <v>6</v>
      </c>
      <c r="B7" s="143" t="s">
        <v>6</v>
      </c>
    </row>
    <row r="8" spans="1:2" s="139" customFormat="1" ht="15" customHeight="1">
      <c r="A8" s="144">
        <v>7</v>
      </c>
      <c r="B8" s="145" t="s">
        <v>7</v>
      </c>
    </row>
    <row r="9" spans="1:2" ht="18.95" customHeight="1">
      <c r="A9" s="141"/>
      <c r="B9" s="146" t="s">
        <v>8</v>
      </c>
    </row>
    <row r="10" spans="1:2" ht="15.95" customHeight="1">
      <c r="A10" s="26">
        <v>1</v>
      </c>
      <c r="B10" s="147" t="s">
        <v>9</v>
      </c>
    </row>
    <row r="11" spans="1:2">
      <c r="A11" s="26">
        <v>2</v>
      </c>
      <c r="B11" s="143" t="s">
        <v>10</v>
      </c>
    </row>
    <row r="12" spans="1:2">
      <c r="A12" s="26">
        <v>3</v>
      </c>
      <c r="B12" s="145" t="s">
        <v>11</v>
      </c>
    </row>
    <row r="13" spans="1:2">
      <c r="A13" s="26">
        <v>4</v>
      </c>
      <c r="B13" s="143" t="s">
        <v>12</v>
      </c>
    </row>
    <row r="14" spans="1:2">
      <c r="A14" s="26">
        <v>5</v>
      </c>
      <c r="B14" s="143" t="s">
        <v>13</v>
      </c>
    </row>
    <row r="15" spans="1:2">
      <c r="A15" s="26">
        <v>6</v>
      </c>
      <c r="B15" s="143" t="s">
        <v>14</v>
      </c>
    </row>
    <row r="16" spans="1:2">
      <c r="A16" s="26">
        <v>7</v>
      </c>
      <c r="B16" s="143" t="s">
        <v>15</v>
      </c>
    </row>
    <row r="17" spans="1:2">
      <c r="A17" s="26">
        <v>8</v>
      </c>
      <c r="B17" s="143" t="s">
        <v>16</v>
      </c>
    </row>
    <row r="18" spans="1:2">
      <c r="A18" s="26">
        <v>9</v>
      </c>
      <c r="B18" s="143" t="s">
        <v>17</v>
      </c>
    </row>
    <row r="19" spans="1:2">
      <c r="A19" s="26"/>
      <c r="B19" s="143"/>
    </row>
    <row r="20" spans="1:2" ht="20.25">
      <c r="A20" s="141"/>
      <c r="B20" s="142" t="s">
        <v>18</v>
      </c>
    </row>
    <row r="21" spans="1:2">
      <c r="A21" s="26">
        <v>1</v>
      </c>
      <c r="B21" s="143" t="s">
        <v>19</v>
      </c>
    </row>
    <row r="22" spans="1:2">
      <c r="A22" s="26">
        <v>2</v>
      </c>
      <c r="B22" s="143" t="s">
        <v>20</v>
      </c>
    </row>
    <row r="23" spans="1:2">
      <c r="A23" s="26">
        <v>3</v>
      </c>
      <c r="B23" s="143" t="s">
        <v>21</v>
      </c>
    </row>
    <row r="24" spans="1:2">
      <c r="A24" s="26">
        <v>4</v>
      </c>
      <c r="B24" s="143" t="s">
        <v>22</v>
      </c>
    </row>
    <row r="25" spans="1:2">
      <c r="A25" s="26">
        <v>5</v>
      </c>
      <c r="B25" s="143" t="s">
        <v>23</v>
      </c>
    </row>
    <row r="26" spans="1:2">
      <c r="A26" s="26">
        <v>6</v>
      </c>
      <c r="B26" s="143" t="s">
        <v>24</v>
      </c>
    </row>
    <row r="27" spans="1:2">
      <c r="A27" s="26">
        <v>7</v>
      </c>
      <c r="B27" s="143" t="s">
        <v>25</v>
      </c>
    </row>
    <row r="28" spans="1:2">
      <c r="A28" s="26"/>
      <c r="B28" s="143"/>
    </row>
    <row r="29" spans="1:2" ht="20.25">
      <c r="A29" s="141"/>
      <c r="B29" s="142" t="s">
        <v>26</v>
      </c>
    </row>
    <row r="30" spans="1:2">
      <c r="A30" s="26">
        <v>1</v>
      </c>
      <c r="B30" s="143" t="s">
        <v>27</v>
      </c>
    </row>
    <row r="31" spans="1:2">
      <c r="A31" s="26">
        <v>2</v>
      </c>
      <c r="B31" s="143" t="s">
        <v>28</v>
      </c>
    </row>
    <row r="32" spans="1:2">
      <c r="A32" s="26">
        <v>3</v>
      </c>
      <c r="B32" s="143" t="s">
        <v>29</v>
      </c>
    </row>
    <row r="33" spans="1:2" ht="28.5">
      <c r="A33" s="26">
        <v>4</v>
      </c>
      <c r="B33" s="143" t="s">
        <v>30</v>
      </c>
    </row>
    <row r="34" spans="1:2">
      <c r="A34" s="26">
        <v>5</v>
      </c>
      <c r="B34" s="143" t="s">
        <v>31</v>
      </c>
    </row>
    <row r="35" spans="1:2">
      <c r="A35" s="26">
        <v>6</v>
      </c>
      <c r="B35" s="143" t="s">
        <v>32</v>
      </c>
    </row>
    <row r="36" spans="1:2">
      <c r="A36" s="26">
        <v>7</v>
      </c>
      <c r="B36" s="143" t="s">
        <v>33</v>
      </c>
    </row>
    <row r="37" spans="1:2">
      <c r="A37" s="26"/>
      <c r="B37" s="143"/>
    </row>
    <row r="39" spans="1:2">
      <c r="A39" s="148" t="s">
        <v>34</v>
      </c>
      <c r="B39" s="149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3" t="s">
        <v>288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s="2" customFormat="1" ht="16.5">
      <c r="A2" s="24" t="s">
        <v>289</v>
      </c>
      <c r="B2" s="25" t="s">
        <v>227</v>
      </c>
      <c r="C2" s="25" t="s">
        <v>228</v>
      </c>
      <c r="D2" s="25" t="s">
        <v>229</v>
      </c>
      <c r="E2" s="25" t="s">
        <v>230</v>
      </c>
      <c r="F2" s="25" t="s">
        <v>231</v>
      </c>
      <c r="G2" s="24" t="s">
        <v>290</v>
      </c>
      <c r="H2" s="24" t="s">
        <v>291</v>
      </c>
      <c r="I2" s="24" t="s">
        <v>292</v>
      </c>
      <c r="J2" s="24" t="s">
        <v>291</v>
      </c>
      <c r="K2" s="24" t="s">
        <v>293</v>
      </c>
      <c r="L2" s="24" t="s">
        <v>291</v>
      </c>
      <c r="M2" s="25" t="s">
        <v>273</v>
      </c>
      <c r="N2" s="25" t="s">
        <v>240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289</v>
      </c>
      <c r="B4" s="29" t="s">
        <v>294</v>
      </c>
      <c r="C4" s="29" t="s">
        <v>274</v>
      </c>
      <c r="D4" s="29" t="s">
        <v>229</v>
      </c>
      <c r="E4" s="25" t="s">
        <v>230</v>
      </c>
      <c r="F4" s="25" t="s">
        <v>231</v>
      </c>
      <c r="G4" s="24" t="s">
        <v>290</v>
      </c>
      <c r="H4" s="24" t="s">
        <v>291</v>
      </c>
      <c r="I4" s="24" t="s">
        <v>292</v>
      </c>
      <c r="J4" s="24" t="s">
        <v>291</v>
      </c>
      <c r="K4" s="24" t="s">
        <v>293</v>
      </c>
      <c r="L4" s="24" t="s">
        <v>291</v>
      </c>
      <c r="M4" s="25" t="s">
        <v>273</v>
      </c>
      <c r="N4" s="25" t="s">
        <v>240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344" t="s">
        <v>295</v>
      </c>
      <c r="B11" s="345"/>
      <c r="C11" s="345"/>
      <c r="D11" s="346"/>
      <c r="E11" s="347"/>
      <c r="F11" s="348"/>
      <c r="G11" s="349"/>
      <c r="H11" s="30"/>
      <c r="I11" s="344" t="s">
        <v>296</v>
      </c>
      <c r="J11" s="345"/>
      <c r="K11" s="345"/>
      <c r="L11" s="12"/>
      <c r="M11" s="12"/>
      <c r="N11" s="14"/>
    </row>
    <row r="12" spans="1:14" ht="16.5">
      <c r="A12" s="350" t="s">
        <v>297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4" sqref="H1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43" t="s">
        <v>298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2" s="2" customFormat="1" ht="18" customHeight="1">
      <c r="A2" s="4" t="s">
        <v>267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273</v>
      </c>
      <c r="L2" s="5" t="s">
        <v>240</v>
      </c>
    </row>
    <row r="3" spans="1:12" ht="26.1" customHeight="1">
      <c r="A3" s="11" t="s">
        <v>303</v>
      </c>
      <c r="B3" s="6"/>
      <c r="C3" s="15" t="s">
        <v>241</v>
      </c>
      <c r="D3" s="16" t="s">
        <v>242</v>
      </c>
      <c r="E3" s="16" t="s">
        <v>243</v>
      </c>
      <c r="F3" s="17" t="s">
        <v>244</v>
      </c>
      <c r="G3" s="6" t="s">
        <v>304</v>
      </c>
      <c r="H3" s="18" t="s">
        <v>305</v>
      </c>
      <c r="I3" s="18" t="s">
        <v>306</v>
      </c>
      <c r="J3" s="6"/>
      <c r="K3" s="22" t="s">
        <v>307</v>
      </c>
      <c r="L3" s="6" t="s">
        <v>262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44" t="s">
        <v>308</v>
      </c>
      <c r="B10" s="345"/>
      <c r="C10" s="345"/>
      <c r="D10" s="345"/>
      <c r="E10" s="346"/>
      <c r="F10" s="347"/>
      <c r="G10" s="349"/>
      <c r="H10" s="344" t="s">
        <v>309</v>
      </c>
      <c r="I10" s="345"/>
      <c r="J10" s="345"/>
      <c r="K10" s="12"/>
      <c r="L10" s="14"/>
    </row>
    <row r="11" spans="1:12" ht="72.95" customHeight="1">
      <c r="A11" s="350" t="s">
        <v>310</v>
      </c>
      <c r="B11" s="350"/>
      <c r="C11" s="351"/>
      <c r="D11" s="351"/>
      <c r="E11" s="351"/>
      <c r="F11" s="351"/>
      <c r="G11" s="351"/>
      <c r="H11" s="351"/>
      <c r="I11" s="351"/>
      <c r="J11" s="351"/>
      <c r="K11" s="351"/>
      <c r="L11" s="351"/>
    </row>
  </sheetData>
  <mergeCells count="5">
    <mergeCell ref="A1:J1"/>
    <mergeCell ref="A10:E10"/>
    <mergeCell ref="F10:G10"/>
    <mergeCell ref="H10:J10"/>
    <mergeCell ref="A11:L11"/>
  </mergeCells>
  <phoneticPr fontId="40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J10" sqref="J1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43" t="s">
        <v>311</v>
      </c>
      <c r="B1" s="343"/>
      <c r="C1" s="343"/>
      <c r="D1" s="343"/>
      <c r="E1" s="343"/>
      <c r="F1" s="343"/>
      <c r="G1" s="343"/>
      <c r="H1" s="343"/>
      <c r="I1" s="343"/>
    </row>
    <row r="2" spans="1:9" s="2" customFormat="1" ht="18" customHeight="1">
      <c r="A2" s="352" t="s">
        <v>226</v>
      </c>
      <c r="B2" s="353" t="s">
        <v>231</v>
      </c>
      <c r="C2" s="353" t="s">
        <v>274</v>
      </c>
      <c r="D2" s="353" t="s">
        <v>229</v>
      </c>
      <c r="E2" s="353" t="s">
        <v>230</v>
      </c>
      <c r="F2" s="4" t="s">
        <v>312</v>
      </c>
      <c r="G2" s="4" t="s">
        <v>255</v>
      </c>
      <c r="H2" s="358" t="s">
        <v>256</v>
      </c>
      <c r="I2" s="362" t="s">
        <v>258</v>
      </c>
    </row>
    <row r="3" spans="1:9" s="2" customFormat="1" ht="18" customHeight="1">
      <c r="A3" s="352"/>
      <c r="B3" s="354"/>
      <c r="C3" s="354"/>
      <c r="D3" s="354"/>
      <c r="E3" s="354"/>
      <c r="F3" s="4" t="s">
        <v>313</v>
      </c>
      <c r="G3" s="4" t="s">
        <v>259</v>
      </c>
      <c r="H3" s="359"/>
      <c r="I3" s="363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344" t="s">
        <v>295</v>
      </c>
      <c r="B10" s="345"/>
      <c r="C10" s="345"/>
      <c r="D10" s="346"/>
      <c r="E10" s="13"/>
      <c r="F10" s="344" t="s">
        <v>314</v>
      </c>
      <c r="G10" s="345"/>
      <c r="H10" s="346"/>
      <c r="I10" s="14"/>
    </row>
    <row r="11" spans="1:9" ht="51.95" customHeight="1">
      <c r="A11" s="350" t="s">
        <v>315</v>
      </c>
      <c r="B11" s="350"/>
      <c r="C11" s="351"/>
      <c r="D11" s="351"/>
      <c r="E11" s="351"/>
      <c r="F11" s="351"/>
      <c r="G11" s="351"/>
      <c r="H11" s="351"/>
      <c r="I11" s="35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35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27"/>
      <c r="C3" s="128"/>
      <c r="D3" s="193" t="s">
        <v>36</v>
      </c>
      <c r="E3" s="194"/>
      <c r="F3" s="195" t="s">
        <v>37</v>
      </c>
      <c r="G3" s="196"/>
      <c r="H3" s="193" t="s">
        <v>38</v>
      </c>
      <c r="I3" s="197"/>
    </row>
    <row r="4" spans="2:9" ht="27.95" customHeight="1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7.95" customHeight="1">
      <c r="B5" s="130" t="s">
        <v>43</v>
      </c>
      <c r="C5" s="26">
        <v>13</v>
      </c>
      <c r="D5" s="26">
        <v>0</v>
      </c>
      <c r="E5" s="26">
        <v>1</v>
      </c>
      <c r="F5" s="131">
        <v>0</v>
      </c>
      <c r="G5" s="131">
        <v>1</v>
      </c>
      <c r="H5" s="26">
        <v>1</v>
      </c>
      <c r="I5" s="137">
        <v>2</v>
      </c>
    </row>
    <row r="6" spans="2:9" ht="27.95" customHeight="1">
      <c r="B6" s="130" t="s">
        <v>44</v>
      </c>
      <c r="C6" s="26">
        <v>20</v>
      </c>
      <c r="D6" s="26">
        <v>0</v>
      </c>
      <c r="E6" s="26">
        <v>1</v>
      </c>
      <c r="F6" s="131">
        <v>1</v>
      </c>
      <c r="G6" s="131">
        <v>2</v>
      </c>
      <c r="H6" s="26">
        <v>2</v>
      </c>
      <c r="I6" s="137">
        <v>3</v>
      </c>
    </row>
    <row r="7" spans="2:9" ht="27.95" customHeight="1">
      <c r="B7" s="130" t="s">
        <v>45</v>
      </c>
      <c r="C7" s="26">
        <v>32</v>
      </c>
      <c r="D7" s="26">
        <v>0</v>
      </c>
      <c r="E7" s="26">
        <v>1</v>
      </c>
      <c r="F7" s="131">
        <v>2</v>
      </c>
      <c r="G7" s="131">
        <v>3</v>
      </c>
      <c r="H7" s="26">
        <v>3</v>
      </c>
      <c r="I7" s="137">
        <v>4</v>
      </c>
    </row>
    <row r="8" spans="2:9" ht="27.95" customHeight="1">
      <c r="B8" s="130" t="s">
        <v>46</v>
      </c>
      <c r="C8" s="26">
        <v>50</v>
      </c>
      <c r="D8" s="26">
        <v>1</v>
      </c>
      <c r="E8" s="26">
        <v>2</v>
      </c>
      <c r="F8" s="131">
        <v>3</v>
      </c>
      <c r="G8" s="131">
        <v>4</v>
      </c>
      <c r="H8" s="26">
        <v>5</v>
      </c>
      <c r="I8" s="137">
        <v>6</v>
      </c>
    </row>
    <row r="9" spans="2:9" ht="27.95" customHeight="1">
      <c r="B9" s="130" t="s">
        <v>47</v>
      </c>
      <c r="C9" s="26">
        <v>80</v>
      </c>
      <c r="D9" s="26">
        <v>2</v>
      </c>
      <c r="E9" s="26">
        <v>3</v>
      </c>
      <c r="F9" s="131">
        <v>5</v>
      </c>
      <c r="G9" s="131">
        <v>6</v>
      </c>
      <c r="H9" s="26">
        <v>7</v>
      </c>
      <c r="I9" s="137">
        <v>8</v>
      </c>
    </row>
    <row r="10" spans="2:9" ht="27.95" customHeight="1">
      <c r="B10" s="130" t="s">
        <v>48</v>
      </c>
      <c r="C10" s="26">
        <v>125</v>
      </c>
      <c r="D10" s="26">
        <v>3</v>
      </c>
      <c r="E10" s="26">
        <v>4</v>
      </c>
      <c r="F10" s="131">
        <v>7</v>
      </c>
      <c r="G10" s="131">
        <v>8</v>
      </c>
      <c r="H10" s="26">
        <v>10</v>
      </c>
      <c r="I10" s="137">
        <v>11</v>
      </c>
    </row>
    <row r="11" spans="2:9" ht="27.95" customHeight="1">
      <c r="B11" s="130" t="s">
        <v>49</v>
      </c>
      <c r="C11" s="26">
        <v>200</v>
      </c>
      <c r="D11" s="26">
        <v>5</v>
      </c>
      <c r="E11" s="26">
        <v>6</v>
      </c>
      <c r="F11" s="131">
        <v>10</v>
      </c>
      <c r="G11" s="131">
        <v>11</v>
      </c>
      <c r="H11" s="26">
        <v>14</v>
      </c>
      <c r="I11" s="137">
        <v>15</v>
      </c>
    </row>
    <row r="12" spans="2:9" ht="27.95" customHeight="1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C11" sqref="C11"/>
    </sheetView>
  </sheetViews>
  <sheetFormatPr defaultColWidth="10.375" defaultRowHeight="16.5" customHeight="1"/>
  <cols>
    <col min="1" max="1" width="11.125" style="50" customWidth="1"/>
    <col min="2" max="9" width="10.375" style="50"/>
    <col min="10" max="10" width="8.875" style="50" customWidth="1"/>
    <col min="11" max="11" width="12" style="50" customWidth="1"/>
    <col min="12" max="16384" width="10.375" style="50"/>
  </cols>
  <sheetData>
    <row r="1" spans="1:11" ht="20.25">
      <c r="A1" s="198" t="s">
        <v>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84" t="s">
        <v>53</v>
      </c>
      <c r="B2" s="199" t="s">
        <v>54</v>
      </c>
      <c r="C2" s="199"/>
      <c r="D2" s="200" t="s">
        <v>55</v>
      </c>
      <c r="E2" s="200"/>
      <c r="F2" s="199" t="s">
        <v>56</v>
      </c>
      <c r="G2" s="199"/>
      <c r="H2" s="86" t="s">
        <v>57</v>
      </c>
      <c r="I2" s="201" t="s">
        <v>58</v>
      </c>
      <c r="J2" s="201"/>
      <c r="K2" s="202"/>
    </row>
    <row r="3" spans="1:11" ht="14.25">
      <c r="A3" s="203" t="s">
        <v>59</v>
      </c>
      <c r="B3" s="204"/>
      <c r="C3" s="205"/>
      <c r="D3" s="206" t="s">
        <v>60</v>
      </c>
      <c r="E3" s="207"/>
      <c r="F3" s="207"/>
      <c r="G3" s="208"/>
      <c r="H3" s="206" t="s">
        <v>61</v>
      </c>
      <c r="I3" s="207"/>
      <c r="J3" s="207"/>
      <c r="K3" s="208"/>
    </row>
    <row r="4" spans="1:11" ht="14.25">
      <c r="A4" s="87" t="s">
        <v>62</v>
      </c>
      <c r="B4" s="209" t="s">
        <v>63</v>
      </c>
      <c r="C4" s="210"/>
      <c r="D4" s="211" t="s">
        <v>64</v>
      </c>
      <c r="E4" s="212"/>
      <c r="F4" s="213">
        <v>45056</v>
      </c>
      <c r="G4" s="214"/>
      <c r="H4" s="211" t="s">
        <v>65</v>
      </c>
      <c r="I4" s="212"/>
      <c r="J4" s="92" t="s">
        <v>66</v>
      </c>
      <c r="K4" s="98" t="s">
        <v>67</v>
      </c>
    </row>
    <row r="5" spans="1:11" ht="14.25">
      <c r="A5" s="88" t="s">
        <v>68</v>
      </c>
      <c r="B5" s="215" t="s">
        <v>69</v>
      </c>
      <c r="C5" s="216"/>
      <c r="D5" s="211" t="s">
        <v>70</v>
      </c>
      <c r="E5" s="212"/>
      <c r="F5" s="213">
        <v>45049</v>
      </c>
      <c r="G5" s="214"/>
      <c r="H5" s="211" t="s">
        <v>71</v>
      </c>
      <c r="I5" s="212"/>
      <c r="J5" s="92" t="s">
        <v>66</v>
      </c>
      <c r="K5" s="98" t="s">
        <v>67</v>
      </c>
    </row>
    <row r="6" spans="1:11" ht="14.25">
      <c r="A6" s="87" t="s">
        <v>72</v>
      </c>
      <c r="B6" s="105">
        <v>1</v>
      </c>
      <c r="C6" s="98">
        <v>7</v>
      </c>
      <c r="D6" s="88" t="s">
        <v>73</v>
      </c>
      <c r="E6" s="94"/>
      <c r="F6" s="213">
        <v>45056</v>
      </c>
      <c r="G6" s="214"/>
      <c r="H6" s="211" t="s">
        <v>74</v>
      </c>
      <c r="I6" s="212"/>
      <c r="J6" s="92" t="s">
        <v>66</v>
      </c>
      <c r="K6" s="98" t="s">
        <v>67</v>
      </c>
    </row>
    <row r="7" spans="1:11" ht="14.25">
      <c r="A7" s="87" t="s">
        <v>75</v>
      </c>
      <c r="B7" s="217">
        <v>1047</v>
      </c>
      <c r="C7" s="218"/>
      <c r="D7" s="88" t="s">
        <v>76</v>
      </c>
      <c r="E7" s="93"/>
      <c r="F7" s="213">
        <v>45058</v>
      </c>
      <c r="G7" s="214"/>
      <c r="H7" s="211" t="s">
        <v>77</v>
      </c>
      <c r="I7" s="212"/>
      <c r="J7" s="92" t="s">
        <v>66</v>
      </c>
      <c r="K7" s="98" t="s">
        <v>67</v>
      </c>
    </row>
    <row r="8" spans="1:11" ht="14.25">
      <c r="A8" s="90" t="s">
        <v>78</v>
      </c>
      <c r="B8" s="219" t="s">
        <v>79</v>
      </c>
      <c r="C8" s="220"/>
      <c r="D8" s="221" t="s">
        <v>80</v>
      </c>
      <c r="E8" s="222"/>
      <c r="F8" s="223">
        <v>45060</v>
      </c>
      <c r="G8" s="224"/>
      <c r="H8" s="221" t="s">
        <v>81</v>
      </c>
      <c r="I8" s="222"/>
      <c r="J8" s="95" t="s">
        <v>66</v>
      </c>
      <c r="K8" s="99" t="s">
        <v>67</v>
      </c>
    </row>
    <row r="9" spans="1:11" ht="14.25">
      <c r="A9" s="225" t="s">
        <v>82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4.25">
      <c r="A10" s="228" t="s">
        <v>83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</row>
    <row r="11" spans="1:11" ht="14.25">
      <c r="A11" s="106" t="s">
        <v>84</v>
      </c>
      <c r="B11" s="107" t="s">
        <v>85</v>
      </c>
      <c r="C11" s="103" t="s">
        <v>86</v>
      </c>
      <c r="D11" s="108"/>
      <c r="E11" s="109" t="s">
        <v>87</v>
      </c>
      <c r="F11" s="107" t="s">
        <v>85</v>
      </c>
      <c r="G11" s="103" t="s">
        <v>86</v>
      </c>
      <c r="H11" s="103" t="s">
        <v>88</v>
      </c>
      <c r="I11" s="109" t="s">
        <v>89</v>
      </c>
      <c r="J11" s="107" t="s">
        <v>85</v>
      </c>
      <c r="K11" s="104" t="s">
        <v>86</v>
      </c>
    </row>
    <row r="12" spans="1:11" ht="14.25">
      <c r="A12" s="88" t="s">
        <v>90</v>
      </c>
      <c r="B12" s="91" t="s">
        <v>85</v>
      </c>
      <c r="C12" s="92" t="s">
        <v>86</v>
      </c>
      <c r="D12" s="93"/>
      <c r="E12" s="94" t="s">
        <v>91</v>
      </c>
      <c r="F12" s="91" t="s">
        <v>85</v>
      </c>
      <c r="G12" s="92" t="s">
        <v>86</v>
      </c>
      <c r="H12" s="92" t="s">
        <v>88</v>
      </c>
      <c r="I12" s="94" t="s">
        <v>92</v>
      </c>
      <c r="J12" s="91" t="s">
        <v>85</v>
      </c>
      <c r="K12" s="98" t="s">
        <v>86</v>
      </c>
    </row>
    <row r="13" spans="1:11" ht="14.25">
      <c r="A13" s="88" t="s">
        <v>93</v>
      </c>
      <c r="B13" s="91" t="s">
        <v>85</v>
      </c>
      <c r="C13" s="92" t="s">
        <v>86</v>
      </c>
      <c r="D13" s="93"/>
      <c r="E13" s="94" t="s">
        <v>94</v>
      </c>
      <c r="F13" s="92" t="s">
        <v>95</v>
      </c>
      <c r="G13" s="92" t="s">
        <v>96</v>
      </c>
      <c r="H13" s="92" t="s">
        <v>88</v>
      </c>
      <c r="I13" s="94" t="s">
        <v>97</v>
      </c>
      <c r="J13" s="91" t="s">
        <v>85</v>
      </c>
      <c r="K13" s="98" t="s">
        <v>86</v>
      </c>
    </row>
    <row r="14" spans="1:11" ht="14.25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31"/>
    </row>
    <row r="15" spans="1:11" ht="14.25">
      <c r="A15" s="228" t="s">
        <v>99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30"/>
    </row>
    <row r="16" spans="1:11" ht="14.25">
      <c r="A16" s="110" t="s">
        <v>100</v>
      </c>
      <c r="B16" s="103" t="s">
        <v>95</v>
      </c>
      <c r="C16" s="103" t="s">
        <v>96</v>
      </c>
      <c r="D16" s="111"/>
      <c r="E16" s="112" t="s">
        <v>101</v>
      </c>
      <c r="F16" s="103" t="s">
        <v>95</v>
      </c>
      <c r="G16" s="103" t="s">
        <v>96</v>
      </c>
      <c r="H16" s="113"/>
      <c r="I16" s="112" t="s">
        <v>102</v>
      </c>
      <c r="J16" s="103" t="s">
        <v>95</v>
      </c>
      <c r="K16" s="104" t="s">
        <v>96</v>
      </c>
    </row>
    <row r="17" spans="1:22" ht="16.5" customHeight="1">
      <c r="A17" s="96" t="s">
        <v>103</v>
      </c>
      <c r="B17" s="92" t="s">
        <v>95</v>
      </c>
      <c r="C17" s="92" t="s">
        <v>96</v>
      </c>
      <c r="D17" s="47"/>
      <c r="E17" s="97" t="s">
        <v>104</v>
      </c>
      <c r="F17" s="92" t="s">
        <v>95</v>
      </c>
      <c r="G17" s="92" t="s">
        <v>96</v>
      </c>
      <c r="H17" s="114"/>
      <c r="I17" s="97" t="s">
        <v>105</v>
      </c>
      <c r="J17" s="92" t="s">
        <v>95</v>
      </c>
      <c r="K17" s="98" t="s">
        <v>96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>
      <c r="A18" s="232" t="s">
        <v>106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ht="18" customHeight="1">
      <c r="A19" s="228" t="s">
        <v>107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30"/>
    </row>
    <row r="20" spans="1:22" ht="16.5" customHeight="1">
      <c r="A20" s="235" t="s">
        <v>108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15" t="s">
        <v>109</v>
      </c>
      <c r="B21" s="116" t="s">
        <v>110</v>
      </c>
      <c r="C21" s="116" t="s">
        <v>111</v>
      </c>
      <c r="D21" s="116" t="s">
        <v>112</v>
      </c>
      <c r="E21" s="116" t="s">
        <v>113</v>
      </c>
      <c r="F21" s="116" t="s">
        <v>114</v>
      </c>
      <c r="G21" s="117" t="s">
        <v>115</v>
      </c>
      <c r="H21" s="97" t="s">
        <v>116</v>
      </c>
      <c r="I21" s="97"/>
      <c r="J21" s="97"/>
      <c r="K21" s="78" t="s">
        <v>117</v>
      </c>
    </row>
    <row r="22" spans="1:22" ht="29.1" customHeight="1">
      <c r="A22" s="118" t="s">
        <v>118</v>
      </c>
      <c r="B22" s="47" t="s">
        <v>95</v>
      </c>
      <c r="C22" s="47" t="s">
        <v>95</v>
      </c>
      <c r="D22" s="47" t="s">
        <v>95</v>
      </c>
      <c r="E22" s="47" t="s">
        <v>95</v>
      </c>
      <c r="F22" s="47" t="s">
        <v>95</v>
      </c>
      <c r="G22" s="47" t="s">
        <v>95</v>
      </c>
      <c r="H22" s="47" t="s">
        <v>95</v>
      </c>
      <c r="I22" s="120"/>
      <c r="J22" s="120"/>
      <c r="K22" s="126"/>
    </row>
    <row r="23" spans="1:22" ht="23.1" customHeight="1">
      <c r="A23" s="22"/>
      <c r="B23" s="47"/>
      <c r="C23" s="47"/>
      <c r="D23" s="47"/>
      <c r="E23" s="47"/>
      <c r="F23" s="47"/>
      <c r="G23" s="47"/>
      <c r="H23" s="47"/>
      <c r="I23" s="120"/>
      <c r="J23" s="120"/>
      <c r="K23" s="126"/>
    </row>
    <row r="24" spans="1:22" ht="23.1" customHeight="1">
      <c r="A24" s="47"/>
      <c r="B24" s="47"/>
      <c r="C24" s="47"/>
      <c r="D24" s="47"/>
      <c r="E24" s="47"/>
      <c r="F24" s="47"/>
      <c r="G24" s="47"/>
      <c r="H24" s="119"/>
      <c r="I24" s="120"/>
      <c r="J24" s="120"/>
      <c r="K24" s="126"/>
    </row>
    <row r="25" spans="1:22" ht="23.1" customHeight="1">
      <c r="A25" s="47"/>
      <c r="B25" s="47"/>
      <c r="C25" s="47"/>
      <c r="D25" s="47"/>
      <c r="E25" s="47"/>
      <c r="F25" s="47"/>
      <c r="G25" s="47"/>
      <c r="H25" s="119"/>
      <c r="I25" s="120"/>
      <c r="J25" s="120"/>
      <c r="K25" s="126"/>
    </row>
    <row r="26" spans="1:22" ht="23.1" customHeight="1">
      <c r="A26" s="89"/>
      <c r="B26" s="47"/>
      <c r="C26" s="47"/>
      <c r="D26" s="47"/>
      <c r="E26" s="47"/>
      <c r="F26" s="47"/>
      <c r="G26" s="47"/>
      <c r="H26" s="119"/>
      <c r="I26" s="120"/>
      <c r="J26" s="120"/>
      <c r="K26" s="126"/>
    </row>
    <row r="27" spans="1:22" ht="23.1" customHeight="1">
      <c r="A27" s="89"/>
      <c r="B27" s="120"/>
      <c r="C27" s="120"/>
      <c r="D27" s="120"/>
      <c r="E27" s="120"/>
      <c r="F27" s="120"/>
      <c r="G27" s="120"/>
      <c r="H27" s="119"/>
      <c r="I27" s="120"/>
      <c r="J27" s="120"/>
      <c r="K27" s="75"/>
    </row>
    <row r="28" spans="1:22" ht="23.1" customHeight="1">
      <c r="A28" s="89"/>
      <c r="B28" s="120"/>
      <c r="C28" s="120"/>
      <c r="D28" s="120"/>
      <c r="E28" s="120"/>
      <c r="F28" s="120"/>
      <c r="G28" s="120"/>
      <c r="H28" s="119"/>
      <c r="I28" s="120"/>
      <c r="J28" s="120"/>
      <c r="K28" s="75"/>
    </row>
    <row r="29" spans="1:22" ht="18" customHeight="1">
      <c r="A29" s="238" t="s">
        <v>119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41" t="s">
        <v>120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38" t="s">
        <v>121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4.25">
      <c r="A33" s="247" t="s">
        <v>122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4.25">
      <c r="A34" s="250" t="s">
        <v>123</v>
      </c>
      <c r="B34" s="251"/>
      <c r="C34" s="92" t="s">
        <v>66</v>
      </c>
      <c r="D34" s="92" t="s">
        <v>67</v>
      </c>
      <c r="E34" s="252" t="s">
        <v>124</v>
      </c>
      <c r="F34" s="253"/>
      <c r="G34" s="253"/>
      <c r="H34" s="253"/>
      <c r="I34" s="253"/>
      <c r="J34" s="253"/>
      <c r="K34" s="254"/>
    </row>
    <row r="35" spans="1:11" ht="14.25">
      <c r="A35" s="255" t="s">
        <v>125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pans="1:11" ht="21" customHeight="1">
      <c r="A36" s="256" t="s">
        <v>126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21" customHeight="1">
      <c r="A37" s="259" t="s">
        <v>127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 t="s">
        <v>128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 t="s">
        <v>129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 t="s">
        <v>130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 t="s">
        <v>131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21" customHeight="1">
      <c r="A42" s="259" t="s">
        <v>132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4.25">
      <c r="A43" s="262" t="s">
        <v>133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28" t="s">
        <v>134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4.25">
      <c r="A45" s="110" t="s">
        <v>135</v>
      </c>
      <c r="B45" s="103" t="s">
        <v>95</v>
      </c>
      <c r="C45" s="103" t="s">
        <v>96</v>
      </c>
      <c r="D45" s="103" t="s">
        <v>88</v>
      </c>
      <c r="E45" s="112" t="s">
        <v>136</v>
      </c>
      <c r="F45" s="103" t="s">
        <v>95</v>
      </c>
      <c r="G45" s="103" t="s">
        <v>96</v>
      </c>
      <c r="H45" s="103" t="s">
        <v>88</v>
      </c>
      <c r="I45" s="112" t="s">
        <v>137</v>
      </c>
      <c r="J45" s="103" t="s">
        <v>95</v>
      </c>
      <c r="K45" s="104" t="s">
        <v>96</v>
      </c>
    </row>
    <row r="46" spans="1:11" ht="14.25">
      <c r="A46" s="96" t="s">
        <v>87</v>
      </c>
      <c r="B46" s="92" t="s">
        <v>95</v>
      </c>
      <c r="C46" s="92" t="s">
        <v>96</v>
      </c>
      <c r="D46" s="92" t="s">
        <v>88</v>
      </c>
      <c r="E46" s="97" t="s">
        <v>94</v>
      </c>
      <c r="F46" s="92" t="s">
        <v>95</v>
      </c>
      <c r="G46" s="92" t="s">
        <v>96</v>
      </c>
      <c r="H46" s="92" t="s">
        <v>88</v>
      </c>
      <c r="I46" s="97" t="s">
        <v>105</v>
      </c>
      <c r="J46" s="92" t="s">
        <v>95</v>
      </c>
      <c r="K46" s="98" t="s">
        <v>96</v>
      </c>
    </row>
    <row r="47" spans="1:11" ht="14.25">
      <c r="A47" s="221" t="s">
        <v>98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31"/>
    </row>
    <row r="48" spans="1:11" ht="14.25">
      <c r="A48" s="255" t="s">
        <v>138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pans="1:11" ht="14.2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4.25">
      <c r="A50" s="121" t="s">
        <v>139</v>
      </c>
      <c r="B50" s="265" t="s">
        <v>140</v>
      </c>
      <c r="C50" s="265"/>
      <c r="D50" s="85" t="s">
        <v>141</v>
      </c>
      <c r="E50" s="122" t="s">
        <v>142</v>
      </c>
      <c r="F50" s="123" t="s">
        <v>143</v>
      </c>
      <c r="G50" s="124">
        <v>45049</v>
      </c>
      <c r="H50" s="266" t="s">
        <v>144</v>
      </c>
      <c r="I50" s="267"/>
      <c r="J50" s="268" t="s">
        <v>145</v>
      </c>
      <c r="K50" s="269"/>
    </row>
    <row r="51" spans="1:11" ht="14.25">
      <c r="A51" s="266"/>
      <c r="B51" s="266"/>
      <c r="C51" s="266"/>
      <c r="D51" s="266"/>
      <c r="E51" s="266"/>
      <c r="F51" s="266"/>
      <c r="G51" s="266"/>
      <c r="H51" s="266"/>
      <c r="I51" s="266"/>
      <c r="J51" s="266"/>
      <c r="K51" s="266"/>
    </row>
    <row r="52" spans="1:11" ht="14.2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69"/>
    </row>
    <row r="53" spans="1:11" ht="14.25">
      <c r="A53" s="121" t="s">
        <v>139</v>
      </c>
      <c r="B53" s="265" t="s">
        <v>140</v>
      </c>
      <c r="C53" s="265"/>
      <c r="D53" s="85" t="s">
        <v>141</v>
      </c>
      <c r="E53" s="122" t="s">
        <v>142</v>
      </c>
      <c r="F53" s="123" t="s">
        <v>146</v>
      </c>
      <c r="G53" s="124">
        <v>45049</v>
      </c>
      <c r="H53" s="266" t="s">
        <v>144</v>
      </c>
      <c r="I53" s="267"/>
      <c r="J53" s="268" t="s">
        <v>145</v>
      </c>
      <c r="K53" s="26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Y40"/>
  <sheetViews>
    <sheetView tabSelected="1" workbookViewId="0">
      <selection activeCell="K10" sqref="K10"/>
    </sheetView>
  </sheetViews>
  <sheetFormatPr defaultColWidth="9" defaultRowHeight="14.25"/>
  <cols>
    <col min="1" max="1" width="13.625" style="155" customWidth="1"/>
    <col min="2" max="2" width="10.375" style="155" customWidth="1"/>
    <col min="3" max="4" width="10.375" style="43" customWidth="1"/>
    <col min="5" max="8" width="10.375" style="155" customWidth="1"/>
    <col min="9" max="9" width="2.75" style="155" customWidth="1"/>
    <col min="10" max="15" width="11.125" style="155" customWidth="1"/>
    <col min="16" max="253" width="9" style="155"/>
    <col min="254" max="16384" width="9" style="23"/>
  </cols>
  <sheetData>
    <row r="1" spans="1:256" s="155" customFormat="1" ht="29.1" customHeight="1" thickBot="1">
      <c r="A1" s="278" t="s">
        <v>147</v>
      </c>
      <c r="B1" s="278"/>
      <c r="C1" s="279"/>
      <c r="D1" s="279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s="155" customFormat="1" ht="20.100000000000001" customHeight="1" thickTop="1">
      <c r="A2" s="156" t="s">
        <v>62</v>
      </c>
      <c r="B2" s="281" t="s">
        <v>316</v>
      </c>
      <c r="C2" s="282"/>
      <c r="D2" s="281"/>
      <c r="E2" s="157" t="s">
        <v>68</v>
      </c>
      <c r="F2" s="283" t="s">
        <v>317</v>
      </c>
      <c r="G2" s="283"/>
      <c r="H2" s="284"/>
      <c r="I2" s="285"/>
      <c r="J2" s="158" t="s">
        <v>57</v>
      </c>
      <c r="K2" s="287" t="s">
        <v>58</v>
      </c>
      <c r="L2" s="287"/>
      <c r="M2" s="287"/>
      <c r="N2" s="287"/>
      <c r="O2" s="288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s="155" customFormat="1" ht="15" thickBot="1">
      <c r="A3" s="277" t="s">
        <v>148</v>
      </c>
      <c r="B3" s="275" t="s">
        <v>149</v>
      </c>
      <c r="C3" s="276"/>
      <c r="D3" s="275"/>
      <c r="E3" s="275"/>
      <c r="F3" s="275"/>
      <c r="G3" s="275"/>
      <c r="H3" s="275"/>
      <c r="I3" s="286"/>
      <c r="J3" s="274" t="s">
        <v>150</v>
      </c>
      <c r="K3" s="274"/>
      <c r="L3" s="274"/>
      <c r="M3" s="274"/>
      <c r="N3" s="274"/>
      <c r="O3" s="27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s="155" customFormat="1" ht="15">
      <c r="A4" s="277"/>
      <c r="B4" s="44" t="s">
        <v>110</v>
      </c>
      <c r="C4" s="44" t="s">
        <v>111</v>
      </c>
      <c r="D4" s="45" t="s">
        <v>112</v>
      </c>
      <c r="E4" s="44" t="s">
        <v>113</v>
      </c>
      <c r="F4" s="44" t="s">
        <v>114</v>
      </c>
      <c r="G4" s="46" t="s">
        <v>339</v>
      </c>
      <c r="H4" s="46"/>
      <c r="I4" s="286"/>
      <c r="J4" s="159"/>
      <c r="K4" s="159"/>
      <c r="L4" s="159" t="s">
        <v>341</v>
      </c>
      <c r="M4" s="159"/>
      <c r="N4" s="159"/>
      <c r="O4" s="15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 s="155" customFormat="1" ht="17.25" thickBot="1">
      <c r="A5" s="277"/>
      <c r="B5" s="160" t="s">
        <v>151</v>
      </c>
      <c r="C5" s="160" t="s">
        <v>152</v>
      </c>
      <c r="D5" s="160" t="s">
        <v>153</v>
      </c>
      <c r="E5" s="160" t="s">
        <v>154</v>
      </c>
      <c r="F5" s="161" t="s">
        <v>155</v>
      </c>
      <c r="G5" s="162" t="s">
        <v>340</v>
      </c>
      <c r="H5" s="162"/>
      <c r="I5" s="286"/>
      <c r="J5" s="100" t="s">
        <v>110</v>
      </c>
      <c r="K5" s="100" t="s">
        <v>111</v>
      </c>
      <c r="L5" s="101" t="s">
        <v>342</v>
      </c>
      <c r="M5" s="100" t="s">
        <v>113</v>
      </c>
      <c r="N5" s="100" t="s">
        <v>114</v>
      </c>
      <c r="O5" s="100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s="155" customFormat="1" ht="20.100000000000001" customHeight="1">
      <c r="A6" s="164" t="s">
        <v>156</v>
      </c>
      <c r="B6" s="164">
        <f>C6-1</f>
        <v>67</v>
      </c>
      <c r="C6" s="164">
        <f>D6-2</f>
        <v>68</v>
      </c>
      <c r="D6" s="164">
        <v>70</v>
      </c>
      <c r="E6" s="164">
        <f>D6+2</f>
        <v>72</v>
      </c>
      <c r="F6" s="164">
        <f>E6+2</f>
        <v>74</v>
      </c>
      <c r="G6" s="164">
        <f>F6+1</f>
        <v>75</v>
      </c>
      <c r="H6" s="164">
        <f>G6+1</f>
        <v>76</v>
      </c>
      <c r="I6" s="286"/>
      <c r="J6" s="154"/>
      <c r="K6" s="154"/>
      <c r="L6" s="154" t="s">
        <v>343</v>
      </c>
      <c r="M6" s="154"/>
      <c r="N6" s="154"/>
      <c r="O6" s="15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155" customFormat="1" ht="20.100000000000001" customHeight="1">
      <c r="A7" s="164" t="s">
        <v>158</v>
      </c>
      <c r="B7" s="164">
        <f>C7-4</f>
        <v>98</v>
      </c>
      <c r="C7" s="164">
        <f>D7-4</f>
        <v>102</v>
      </c>
      <c r="D7" s="164">
        <v>106</v>
      </c>
      <c r="E7" s="164">
        <f>D7+4</f>
        <v>110</v>
      </c>
      <c r="F7" s="164">
        <f>E7+4</f>
        <v>114</v>
      </c>
      <c r="G7" s="164">
        <f>F7+6</f>
        <v>120</v>
      </c>
      <c r="H7" s="164">
        <f>G7+6</f>
        <v>126</v>
      </c>
      <c r="I7" s="286"/>
      <c r="J7" s="154"/>
      <c r="K7" s="154"/>
      <c r="L7" s="154" t="s">
        <v>344</v>
      </c>
      <c r="M7" s="154"/>
      <c r="N7" s="154"/>
      <c r="O7" s="154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155" customFormat="1" ht="20.100000000000001" customHeight="1">
      <c r="A8" s="164" t="s">
        <v>159</v>
      </c>
      <c r="B8" s="164">
        <f>C8-4</f>
        <v>96</v>
      </c>
      <c r="C8" s="164">
        <f>D8-4</f>
        <v>100</v>
      </c>
      <c r="D8" s="164">
        <v>104</v>
      </c>
      <c r="E8" s="164">
        <f>D8+4</f>
        <v>108</v>
      </c>
      <c r="F8" s="164">
        <f>E8+5</f>
        <v>113</v>
      </c>
      <c r="G8" s="164">
        <f>F8+6</f>
        <v>119</v>
      </c>
      <c r="H8" s="164">
        <f>G8+7</f>
        <v>126</v>
      </c>
      <c r="I8" s="286"/>
      <c r="J8" s="154"/>
      <c r="K8" s="154"/>
      <c r="L8" s="154" t="s">
        <v>345</v>
      </c>
      <c r="M8" s="154"/>
      <c r="N8" s="154"/>
      <c r="O8" s="154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 s="155" customFormat="1" ht="20.100000000000001" customHeight="1">
      <c r="A9" s="164" t="s">
        <v>160</v>
      </c>
      <c r="B9" s="164">
        <f>C9-1.2</f>
        <v>43.599999999999994</v>
      </c>
      <c r="C9" s="164">
        <f>D9-1.2</f>
        <v>44.8</v>
      </c>
      <c r="D9" s="164">
        <v>46</v>
      </c>
      <c r="E9" s="164">
        <f>D9+1.2</f>
        <v>47.2</v>
      </c>
      <c r="F9" s="164">
        <f>E9+1.2</f>
        <v>48.400000000000006</v>
      </c>
      <c r="G9" s="164">
        <f>F9+1.4</f>
        <v>49.800000000000004</v>
      </c>
      <c r="H9" s="164">
        <f>G9+1.4</f>
        <v>51.2</v>
      </c>
      <c r="I9" s="286"/>
      <c r="J9" s="154"/>
      <c r="K9" s="154"/>
      <c r="L9" s="154" t="s">
        <v>346</v>
      </c>
      <c r="M9" s="154"/>
      <c r="N9" s="154"/>
      <c r="O9" s="154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</row>
    <row r="10" spans="1:256" s="155" customFormat="1" ht="20.100000000000001" customHeight="1">
      <c r="A10" s="164" t="s">
        <v>161</v>
      </c>
      <c r="B10" s="164">
        <f>C10-0.6</f>
        <v>59.199999999999996</v>
      </c>
      <c r="C10" s="164">
        <f>D10-1.2</f>
        <v>59.8</v>
      </c>
      <c r="D10" s="164">
        <v>61</v>
      </c>
      <c r="E10" s="164">
        <f>D10+1.2</f>
        <v>62.2</v>
      </c>
      <c r="F10" s="164">
        <f>E10+1.2</f>
        <v>63.400000000000006</v>
      </c>
      <c r="G10" s="164">
        <f>F10+0.6</f>
        <v>64</v>
      </c>
      <c r="H10" s="164">
        <f>G10+0.6</f>
        <v>64.599999999999994</v>
      </c>
      <c r="I10" s="286"/>
      <c r="J10" s="154"/>
      <c r="K10" s="154"/>
      <c r="L10" s="154" t="s">
        <v>347</v>
      </c>
      <c r="M10" s="154"/>
      <c r="N10" s="154"/>
      <c r="O10" s="154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</row>
    <row r="11" spans="1:256" s="155" customFormat="1" ht="20.100000000000001" customHeight="1">
      <c r="A11" s="164" t="s">
        <v>162</v>
      </c>
      <c r="B11" s="165">
        <f>C11-0.7</f>
        <v>17.100000000000001</v>
      </c>
      <c r="C11" s="165">
        <f>D11-0.7</f>
        <v>17.8</v>
      </c>
      <c r="D11" s="164">
        <v>18.5</v>
      </c>
      <c r="E11" s="165">
        <f>D11+0.7</f>
        <v>19.2</v>
      </c>
      <c r="F11" s="165">
        <f>E11+0.7</f>
        <v>19.899999999999999</v>
      </c>
      <c r="G11" s="165">
        <f>F11+0.95</f>
        <v>20.849999999999998</v>
      </c>
      <c r="H11" s="165">
        <f>G11+0.95</f>
        <v>21.799999999999997</v>
      </c>
      <c r="I11" s="286"/>
      <c r="J11" s="154"/>
      <c r="K11" s="154"/>
      <c r="L11" s="154" t="s">
        <v>348</v>
      </c>
      <c r="M11" s="154"/>
      <c r="N11" s="154"/>
      <c r="O11" s="154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</row>
    <row r="12" spans="1:256" s="155" customFormat="1" ht="20.100000000000001" customHeight="1">
      <c r="A12" s="164" t="s">
        <v>164</v>
      </c>
      <c r="B12" s="164">
        <f>C12-0.4</f>
        <v>9.6999999999999993</v>
      </c>
      <c r="C12" s="164">
        <f>D12-0.4</f>
        <v>10.1</v>
      </c>
      <c r="D12" s="164">
        <v>10.5</v>
      </c>
      <c r="E12" s="164">
        <f>D12+0.4</f>
        <v>10.9</v>
      </c>
      <c r="F12" s="164">
        <f>E12+0.4</f>
        <v>11.3</v>
      </c>
      <c r="G12" s="164">
        <f>F12+0.6</f>
        <v>11.9</v>
      </c>
      <c r="H12" s="164">
        <f>G12+0.6</f>
        <v>12.5</v>
      </c>
      <c r="I12" s="286"/>
      <c r="J12" s="167"/>
      <c r="K12" s="167"/>
      <c r="L12" s="167">
        <v>0.5</v>
      </c>
      <c r="M12" s="167"/>
      <c r="N12" s="167"/>
      <c r="O12" s="154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s="155" customFormat="1" ht="20.100000000000001" customHeight="1">
      <c r="A13" s="164" t="s">
        <v>165</v>
      </c>
      <c r="B13" s="164">
        <f>C13-1</f>
        <v>42.5</v>
      </c>
      <c r="C13" s="164">
        <f>D13-1</f>
        <v>43.5</v>
      </c>
      <c r="D13" s="164">
        <v>44.5</v>
      </c>
      <c r="E13" s="164">
        <f>D13+1</f>
        <v>45.5</v>
      </c>
      <c r="F13" s="164">
        <f>E13+1</f>
        <v>46.5</v>
      </c>
      <c r="G13" s="164">
        <f>F13+1.5</f>
        <v>48</v>
      </c>
      <c r="H13" s="164">
        <f>G13+1.5</f>
        <v>49.5</v>
      </c>
      <c r="I13" s="286"/>
      <c r="J13" s="167"/>
      <c r="K13" s="167"/>
      <c r="L13" s="167">
        <v>-0.5</v>
      </c>
      <c r="M13" s="167"/>
      <c r="N13" s="167"/>
      <c r="O13" s="154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s="155" customFormat="1" ht="20.100000000000001" customHeight="1">
      <c r="A14" s="164"/>
      <c r="B14" s="164"/>
      <c r="C14" s="164"/>
      <c r="D14" s="164"/>
      <c r="E14" s="164"/>
      <c r="F14" s="164"/>
      <c r="G14" s="164"/>
      <c r="H14" s="164"/>
      <c r="I14" s="286"/>
      <c r="J14" s="154"/>
      <c r="K14" s="154"/>
      <c r="L14" s="154" t="s">
        <v>349</v>
      </c>
      <c r="M14" s="154"/>
      <c r="N14" s="154"/>
      <c r="O14" s="154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s="155" customFormat="1" ht="20.100000000000001" customHeight="1">
      <c r="A15" s="168"/>
      <c r="B15" s="164"/>
      <c r="C15" s="164"/>
      <c r="D15" s="164"/>
      <c r="E15" s="164"/>
      <c r="F15" s="164"/>
      <c r="G15" s="164"/>
      <c r="H15" s="164"/>
      <c r="I15" s="286"/>
      <c r="J15" s="154"/>
      <c r="K15" s="154"/>
      <c r="L15" s="154"/>
      <c r="M15" s="154"/>
      <c r="N15" s="154"/>
      <c r="O15" s="154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</row>
    <row r="16" spans="1:256" s="155" customFormat="1" ht="20.100000000000001" customHeight="1">
      <c r="A16" s="168"/>
      <c r="B16" s="164"/>
      <c r="C16" s="164"/>
      <c r="D16" s="164"/>
      <c r="E16" s="164"/>
      <c r="F16" s="164"/>
      <c r="G16" s="164"/>
      <c r="H16" s="164"/>
      <c r="I16" s="286"/>
      <c r="J16" s="166"/>
      <c r="K16" s="166"/>
      <c r="L16" s="154"/>
      <c r="M16" s="166"/>
      <c r="N16" s="166"/>
      <c r="O16" s="154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1:259" s="155" customFormat="1" ht="16.5">
      <c r="A17" s="164"/>
      <c r="B17" s="164"/>
      <c r="C17" s="164"/>
      <c r="D17" s="164"/>
      <c r="E17" s="164"/>
      <c r="F17" s="164"/>
      <c r="G17" s="164"/>
      <c r="H17" s="164"/>
      <c r="I17" s="286"/>
      <c r="J17" s="169"/>
      <c r="K17" s="169"/>
      <c r="L17" s="169"/>
      <c r="M17" s="169"/>
      <c r="N17" s="169"/>
      <c r="O17" s="169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9" s="155" customFormat="1" ht="16.5">
      <c r="A18" s="164"/>
      <c r="B18" s="164"/>
      <c r="C18" s="164"/>
      <c r="D18" s="164"/>
      <c r="E18" s="164"/>
      <c r="F18" s="164"/>
      <c r="G18" s="164"/>
      <c r="H18" s="164"/>
      <c r="I18" s="286"/>
      <c r="J18" s="169"/>
      <c r="K18" s="169"/>
      <c r="L18" s="169"/>
      <c r="M18" s="169"/>
      <c r="N18" s="169"/>
      <c r="O18" s="169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spans="1:259" s="155" customFormat="1">
      <c r="C19" s="43"/>
      <c r="D19" s="4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</row>
    <row r="20" spans="1:259" s="155" customFormat="1">
      <c r="C20" s="43"/>
      <c r="D20" s="43"/>
      <c r="IT20" s="23"/>
      <c r="IU20" s="23"/>
      <c r="IV20" s="23"/>
      <c r="IW20" s="23"/>
      <c r="IX20" s="23"/>
      <c r="IY20" s="23"/>
    </row>
    <row r="23" spans="1:259" ht="42.75" customHeight="1">
      <c r="A23" s="161" t="s">
        <v>323</v>
      </c>
      <c r="B23" s="161"/>
      <c r="C23" s="161" t="s">
        <v>324</v>
      </c>
      <c r="D23" s="171"/>
      <c r="E23" s="172" t="s">
        <v>62</v>
      </c>
      <c r="F23" s="272" t="s">
        <v>325</v>
      </c>
      <c r="G23" s="272"/>
      <c r="H23" s="173"/>
      <c r="I23" s="173"/>
      <c r="J23" s="174" t="s">
        <v>57</v>
      </c>
      <c r="K23" s="273" t="s">
        <v>58</v>
      </c>
      <c r="L23" s="273"/>
      <c r="M23" s="273"/>
      <c r="N23" s="273"/>
      <c r="O23" s="273"/>
    </row>
    <row r="24" spans="1:259">
      <c r="A24" s="274" t="s">
        <v>150</v>
      </c>
      <c r="B24" s="274"/>
      <c r="C24" s="274"/>
      <c r="D24" s="274"/>
      <c r="E24" s="274"/>
      <c r="F24" s="274"/>
      <c r="G24" s="274"/>
      <c r="J24" s="274" t="s">
        <v>150</v>
      </c>
      <c r="K24" s="274"/>
      <c r="L24" s="274"/>
      <c r="M24" s="274"/>
      <c r="N24" s="274"/>
      <c r="O24" s="274"/>
    </row>
    <row r="25" spans="1:259" ht="18">
      <c r="A25" s="175" t="s">
        <v>326</v>
      </c>
      <c r="B25" s="176" t="s">
        <v>327</v>
      </c>
      <c r="C25" s="176" t="s">
        <v>328</v>
      </c>
      <c r="D25" s="176" t="s">
        <v>329</v>
      </c>
      <c r="E25" s="177" t="s">
        <v>330</v>
      </c>
      <c r="F25" s="176" t="s">
        <v>331</v>
      </c>
      <c r="G25" s="176" t="s">
        <v>332</v>
      </c>
      <c r="J25" s="178" t="s">
        <v>327</v>
      </c>
      <c r="K25" s="178" t="s">
        <v>328</v>
      </c>
      <c r="L25" s="178" t="s">
        <v>329</v>
      </c>
      <c r="M25" s="179" t="s">
        <v>330</v>
      </c>
      <c r="N25" s="178" t="s">
        <v>331</v>
      </c>
      <c r="O25" s="178" t="s">
        <v>332</v>
      </c>
    </row>
    <row r="26" spans="1:259" ht="18">
      <c r="A26" s="180" t="s">
        <v>148</v>
      </c>
      <c r="B26" s="181" t="s">
        <v>333</v>
      </c>
      <c r="C26" s="181" t="s">
        <v>334</v>
      </c>
      <c r="D26" s="181" t="s">
        <v>335</v>
      </c>
      <c r="E26" s="182" t="s">
        <v>336</v>
      </c>
      <c r="F26" s="181" t="s">
        <v>337</v>
      </c>
      <c r="G26" s="178" t="s">
        <v>338</v>
      </c>
      <c r="J26" s="181" t="s">
        <v>333</v>
      </c>
      <c r="K26" s="181" t="s">
        <v>334</v>
      </c>
      <c r="L26" s="181" t="s">
        <v>335</v>
      </c>
      <c r="M26" s="182" t="s">
        <v>336</v>
      </c>
      <c r="N26" s="181" t="s">
        <v>337</v>
      </c>
      <c r="O26" s="178" t="s">
        <v>338</v>
      </c>
    </row>
    <row r="27" spans="1:259" ht="18">
      <c r="A27" s="152" t="s">
        <v>156</v>
      </c>
      <c r="B27" s="183">
        <v>75</v>
      </c>
      <c r="C27" s="178">
        <v>77</v>
      </c>
      <c r="D27" s="183">
        <v>71.5</v>
      </c>
      <c r="E27" s="179">
        <v>73</v>
      </c>
      <c r="F27" s="183">
        <v>75</v>
      </c>
      <c r="G27" s="178">
        <v>80</v>
      </c>
      <c r="J27" s="154"/>
      <c r="K27" s="154"/>
      <c r="L27" s="154"/>
      <c r="M27" s="154"/>
      <c r="N27" s="154"/>
      <c r="O27" s="154"/>
    </row>
    <row r="28" spans="1:259" ht="18">
      <c r="A28" s="152" t="s">
        <v>158</v>
      </c>
      <c r="B28" s="183">
        <v>135</v>
      </c>
      <c r="C28" s="178">
        <v>138</v>
      </c>
      <c r="D28" s="183">
        <v>144</v>
      </c>
      <c r="E28" s="179">
        <v>138</v>
      </c>
      <c r="F28" s="183">
        <v>138</v>
      </c>
      <c r="G28" s="178">
        <v>128</v>
      </c>
      <c r="J28" s="154"/>
      <c r="K28" s="154"/>
      <c r="L28" s="154"/>
      <c r="M28" s="154"/>
      <c r="N28" s="154"/>
      <c r="O28" s="154"/>
    </row>
    <row r="29" spans="1:259" ht="18">
      <c r="A29" s="152" t="s">
        <v>159</v>
      </c>
      <c r="B29" s="178">
        <v>137</v>
      </c>
      <c r="C29" s="178">
        <v>136</v>
      </c>
      <c r="D29" s="178">
        <v>142</v>
      </c>
      <c r="E29" s="179">
        <v>136</v>
      </c>
      <c r="F29" s="178">
        <v>136</v>
      </c>
      <c r="G29" s="178">
        <v>126</v>
      </c>
      <c r="J29" s="154"/>
      <c r="K29" s="154"/>
      <c r="L29" s="154"/>
      <c r="M29" s="154"/>
      <c r="N29" s="154"/>
      <c r="O29" s="154"/>
    </row>
    <row r="30" spans="1:259" ht="18">
      <c r="A30" s="152" t="s">
        <v>160</v>
      </c>
      <c r="B30" s="183">
        <v>55</v>
      </c>
      <c r="C30" s="178">
        <v>55</v>
      </c>
      <c r="D30" s="183">
        <v>56</v>
      </c>
      <c r="E30" s="179">
        <v>54</v>
      </c>
      <c r="F30" s="183">
        <v>54</v>
      </c>
      <c r="G30" s="178">
        <v>55</v>
      </c>
      <c r="J30" s="154"/>
      <c r="K30" s="154"/>
      <c r="L30" s="154"/>
      <c r="M30" s="154"/>
      <c r="N30" s="154"/>
      <c r="O30" s="154"/>
    </row>
    <row r="31" spans="1:259" ht="18">
      <c r="A31" s="152" t="s">
        <v>165</v>
      </c>
      <c r="B31" s="183">
        <v>55</v>
      </c>
      <c r="C31" s="178">
        <v>53</v>
      </c>
      <c r="D31" s="183">
        <v>54.5</v>
      </c>
      <c r="E31" s="179">
        <v>53</v>
      </c>
      <c r="F31" s="183">
        <v>53</v>
      </c>
      <c r="G31" s="178">
        <v>50</v>
      </c>
      <c r="J31" s="154"/>
      <c r="K31" s="154"/>
      <c r="L31" s="154"/>
      <c r="M31" s="154"/>
      <c r="N31" s="154"/>
      <c r="O31" s="154"/>
    </row>
    <row r="32" spans="1:259" ht="18">
      <c r="A32" s="152" t="s">
        <v>161</v>
      </c>
      <c r="B32" s="183">
        <v>68</v>
      </c>
      <c r="C32" s="178">
        <v>69.5</v>
      </c>
      <c r="D32" s="183">
        <v>65.5</v>
      </c>
      <c r="E32" s="179">
        <v>66.5</v>
      </c>
      <c r="F32" s="183">
        <v>71.5</v>
      </c>
      <c r="G32" s="178">
        <v>75.5</v>
      </c>
      <c r="J32" s="166"/>
      <c r="K32" s="166"/>
      <c r="L32" s="166"/>
      <c r="M32" s="166"/>
      <c r="N32" s="166"/>
      <c r="O32" s="166"/>
    </row>
    <row r="33" spans="1:15" ht="18">
      <c r="A33" s="152" t="s">
        <v>162</v>
      </c>
      <c r="B33" s="178">
        <v>24</v>
      </c>
      <c r="C33" s="178">
        <v>24.8</v>
      </c>
      <c r="D33" s="178">
        <v>26</v>
      </c>
      <c r="E33" s="179">
        <v>24.8</v>
      </c>
      <c r="F33" s="178">
        <v>24.8</v>
      </c>
      <c r="G33" s="178">
        <v>22.2</v>
      </c>
      <c r="J33" s="185"/>
      <c r="K33" s="185"/>
      <c r="L33" s="185"/>
      <c r="M33" s="185"/>
      <c r="N33" s="185"/>
      <c r="O33" s="185"/>
    </row>
    <row r="34" spans="1:15" ht="18">
      <c r="A34" s="152" t="s">
        <v>164</v>
      </c>
      <c r="B34" s="178">
        <v>13.5</v>
      </c>
      <c r="C34" s="178">
        <v>14</v>
      </c>
      <c r="D34" s="178">
        <v>14.8</v>
      </c>
      <c r="E34" s="179">
        <v>14</v>
      </c>
      <c r="F34" s="178">
        <v>14</v>
      </c>
      <c r="G34" s="178">
        <v>12.7</v>
      </c>
      <c r="J34" s="154"/>
      <c r="K34" s="154"/>
      <c r="L34" s="154"/>
      <c r="M34" s="154"/>
      <c r="N34" s="154"/>
      <c r="O34" s="154"/>
    </row>
    <row r="35" spans="1:15" ht="18">
      <c r="A35" s="152"/>
      <c r="B35" s="178"/>
      <c r="C35" s="178"/>
      <c r="D35" s="178"/>
      <c r="E35" s="179"/>
      <c r="F35" s="178"/>
      <c r="G35" s="178"/>
      <c r="J35" s="166"/>
      <c r="K35" s="166"/>
      <c r="L35" s="166"/>
      <c r="M35" s="166"/>
      <c r="N35" s="166"/>
      <c r="O35" s="166"/>
    </row>
    <row r="36" spans="1:15" ht="18">
      <c r="A36" s="152"/>
      <c r="B36" s="178"/>
      <c r="C36" s="178"/>
      <c r="D36" s="178"/>
      <c r="E36" s="179"/>
      <c r="F36" s="178"/>
      <c r="G36" s="178"/>
      <c r="H36" s="187"/>
      <c r="I36" s="187"/>
      <c r="J36" s="166"/>
      <c r="K36" s="166"/>
      <c r="L36" s="166"/>
      <c r="M36" s="166"/>
      <c r="N36" s="166"/>
      <c r="O36" s="166"/>
    </row>
    <row r="40" spans="1:15">
      <c r="J40" s="188" t="s">
        <v>167</v>
      </c>
      <c r="K40" s="189"/>
      <c r="L40" s="188" t="s">
        <v>168</v>
      </c>
      <c r="M40" s="188"/>
      <c r="N40" s="188" t="s">
        <v>169</v>
      </c>
      <c r="O40" s="155" t="s">
        <v>145</v>
      </c>
    </row>
  </sheetData>
  <mergeCells count="12">
    <mergeCell ref="A1:O1"/>
    <mergeCell ref="B2:D2"/>
    <mergeCell ref="F2:H2"/>
    <mergeCell ref="I2:I18"/>
    <mergeCell ref="K2:O2"/>
    <mergeCell ref="J3:O3"/>
    <mergeCell ref="F23:G23"/>
    <mergeCell ref="K23:O23"/>
    <mergeCell ref="A24:G24"/>
    <mergeCell ref="J24:O24"/>
    <mergeCell ref="B3:H3"/>
    <mergeCell ref="A3:A5"/>
  </mergeCells>
  <phoneticPr fontId="40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1" workbookViewId="0">
      <selection activeCell="A29" sqref="A29:J29"/>
    </sheetView>
  </sheetViews>
  <sheetFormatPr defaultColWidth="10.125" defaultRowHeight="14.25"/>
  <cols>
    <col min="1" max="1" width="9.625" style="50" customWidth="1"/>
    <col min="2" max="2" width="9.25" style="50" customWidth="1"/>
    <col min="3" max="3" width="11.875" style="50" customWidth="1"/>
    <col min="4" max="4" width="9.5" style="50" customWidth="1"/>
    <col min="5" max="5" width="10.875" style="50" customWidth="1"/>
    <col min="6" max="6" width="10.375" style="50" customWidth="1"/>
    <col min="7" max="7" width="9.5" style="50" customWidth="1"/>
    <col min="8" max="8" width="9.125" style="50" customWidth="1"/>
    <col min="9" max="9" width="8.125" style="50" customWidth="1"/>
    <col min="10" max="10" width="10.5" style="50" customWidth="1"/>
    <col min="11" max="11" width="10.75" style="50" customWidth="1"/>
    <col min="12" max="16384" width="10.125" style="50"/>
  </cols>
  <sheetData>
    <row r="1" spans="1:11" ht="25.5">
      <c r="A1" s="289" t="s">
        <v>173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8" customHeight="1">
      <c r="A2" s="51" t="s">
        <v>53</v>
      </c>
      <c r="B2" s="290" t="s">
        <v>174</v>
      </c>
      <c r="C2" s="290"/>
      <c r="D2" s="52" t="s">
        <v>62</v>
      </c>
      <c r="E2" s="53" t="s">
        <v>63</v>
      </c>
      <c r="F2" s="54" t="s">
        <v>175</v>
      </c>
      <c r="G2" s="291" t="s">
        <v>69</v>
      </c>
      <c r="H2" s="291"/>
      <c r="I2" s="71" t="s">
        <v>57</v>
      </c>
      <c r="J2" s="291" t="s">
        <v>58</v>
      </c>
      <c r="K2" s="292"/>
    </row>
    <row r="3" spans="1:11" ht="18" customHeight="1">
      <c r="A3" s="55" t="s">
        <v>75</v>
      </c>
      <c r="B3" s="293">
        <v>1047</v>
      </c>
      <c r="C3" s="293"/>
      <c r="D3" s="56" t="s">
        <v>176</v>
      </c>
      <c r="E3" s="294"/>
      <c r="F3" s="294"/>
      <c r="G3" s="294"/>
      <c r="H3" s="295" t="s">
        <v>177</v>
      </c>
      <c r="I3" s="295"/>
      <c r="J3" s="295"/>
      <c r="K3" s="296"/>
    </row>
    <row r="4" spans="1:11" ht="18" customHeight="1">
      <c r="A4" s="57" t="s">
        <v>72</v>
      </c>
      <c r="B4" s="58" t="s">
        <v>178</v>
      </c>
      <c r="C4" s="59">
        <v>7</v>
      </c>
      <c r="D4" s="60" t="s">
        <v>179</v>
      </c>
      <c r="E4" s="297" t="s">
        <v>180</v>
      </c>
      <c r="F4" s="297"/>
      <c r="G4" s="297"/>
      <c r="H4" s="251" t="s">
        <v>181</v>
      </c>
      <c r="I4" s="251"/>
      <c r="J4" s="59" t="s">
        <v>66</v>
      </c>
      <c r="K4" s="75" t="s">
        <v>67</v>
      </c>
    </row>
    <row r="5" spans="1:11" ht="18" customHeight="1">
      <c r="A5" s="57" t="s">
        <v>182</v>
      </c>
      <c r="B5" s="293">
        <v>2</v>
      </c>
      <c r="C5" s="293"/>
      <c r="D5" s="56" t="s">
        <v>183</v>
      </c>
      <c r="E5" s="56" t="s">
        <v>184</v>
      </c>
      <c r="G5" s="56"/>
      <c r="H5" s="251" t="s">
        <v>185</v>
      </c>
      <c r="I5" s="251"/>
      <c r="J5" s="59" t="s">
        <v>66</v>
      </c>
      <c r="K5" s="75" t="s">
        <v>67</v>
      </c>
    </row>
    <row r="6" spans="1:11" ht="18" customHeight="1">
      <c r="A6" s="61" t="s">
        <v>186</v>
      </c>
      <c r="B6" s="219"/>
      <c r="C6" s="219"/>
      <c r="D6" s="62" t="s">
        <v>187</v>
      </c>
      <c r="E6" s="63">
        <v>2460</v>
      </c>
      <c r="F6" s="64"/>
      <c r="G6" s="62"/>
      <c r="H6" s="298" t="s">
        <v>188</v>
      </c>
      <c r="I6" s="298"/>
      <c r="J6" s="64" t="s">
        <v>66</v>
      </c>
      <c r="K6" s="76" t="s">
        <v>67</v>
      </c>
    </row>
    <row r="7" spans="1:11" ht="18" customHeight="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 ht="18" customHeight="1">
      <c r="A8" s="68" t="s">
        <v>189</v>
      </c>
      <c r="B8" s="54" t="s">
        <v>190</v>
      </c>
      <c r="C8" s="54" t="s">
        <v>191</v>
      </c>
      <c r="D8" s="54" t="s">
        <v>192</v>
      </c>
      <c r="E8" s="54" t="s">
        <v>193</v>
      </c>
      <c r="F8" s="54" t="s">
        <v>194</v>
      </c>
      <c r="G8" s="299" t="s">
        <v>195</v>
      </c>
      <c r="H8" s="300"/>
      <c r="I8" s="300"/>
      <c r="J8" s="300"/>
      <c r="K8" s="301"/>
    </row>
    <row r="9" spans="1:11" ht="18" customHeight="1">
      <c r="A9" s="250" t="s">
        <v>196</v>
      </c>
      <c r="B9" s="251"/>
      <c r="C9" s="59" t="s">
        <v>66</v>
      </c>
      <c r="D9" s="59" t="s">
        <v>67</v>
      </c>
      <c r="E9" s="56" t="s">
        <v>197</v>
      </c>
      <c r="F9" s="69" t="s">
        <v>198</v>
      </c>
      <c r="G9" s="302"/>
      <c r="H9" s="303"/>
      <c r="I9" s="303"/>
      <c r="J9" s="303"/>
      <c r="K9" s="304"/>
    </row>
    <row r="10" spans="1:11" ht="18" customHeight="1">
      <c r="A10" s="250" t="s">
        <v>199</v>
      </c>
      <c r="B10" s="251"/>
      <c r="C10" s="59" t="s">
        <v>66</v>
      </c>
      <c r="D10" s="59" t="s">
        <v>67</v>
      </c>
      <c r="E10" s="56" t="s">
        <v>200</v>
      </c>
      <c r="F10" s="69" t="s">
        <v>201</v>
      </c>
      <c r="G10" s="302" t="s">
        <v>202</v>
      </c>
      <c r="H10" s="303"/>
      <c r="I10" s="303"/>
      <c r="J10" s="303"/>
      <c r="K10" s="304"/>
    </row>
    <row r="11" spans="1:11" ht="18" customHeight="1">
      <c r="A11" s="305" t="s">
        <v>170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ht="18" customHeight="1">
      <c r="A12" s="55" t="s">
        <v>89</v>
      </c>
      <c r="B12" s="59" t="s">
        <v>85</v>
      </c>
      <c r="C12" s="59" t="s">
        <v>86</v>
      </c>
      <c r="D12" s="69"/>
      <c r="E12" s="56" t="s">
        <v>87</v>
      </c>
      <c r="F12" s="59" t="s">
        <v>85</v>
      </c>
      <c r="G12" s="59" t="s">
        <v>86</v>
      </c>
      <c r="H12" s="59"/>
      <c r="I12" s="56" t="s">
        <v>203</v>
      </c>
      <c r="J12" s="59" t="s">
        <v>85</v>
      </c>
      <c r="K12" s="75" t="s">
        <v>86</v>
      </c>
    </row>
    <row r="13" spans="1:11" ht="18" customHeight="1">
      <c r="A13" s="55" t="s">
        <v>92</v>
      </c>
      <c r="B13" s="59" t="s">
        <v>85</v>
      </c>
      <c r="C13" s="59" t="s">
        <v>86</v>
      </c>
      <c r="D13" s="69"/>
      <c r="E13" s="56" t="s">
        <v>97</v>
      </c>
      <c r="F13" s="59" t="s">
        <v>85</v>
      </c>
      <c r="G13" s="59" t="s">
        <v>86</v>
      </c>
      <c r="H13" s="59"/>
      <c r="I13" s="56" t="s">
        <v>204</v>
      </c>
      <c r="J13" s="59" t="s">
        <v>85</v>
      </c>
      <c r="K13" s="75" t="s">
        <v>86</v>
      </c>
    </row>
    <row r="14" spans="1:11" ht="18" customHeight="1">
      <c r="A14" s="61" t="s">
        <v>205</v>
      </c>
      <c r="B14" s="64" t="s">
        <v>85</v>
      </c>
      <c r="C14" s="64" t="s">
        <v>86</v>
      </c>
      <c r="D14" s="70"/>
      <c r="E14" s="62" t="s">
        <v>206</v>
      </c>
      <c r="F14" s="64" t="s">
        <v>85</v>
      </c>
      <c r="G14" s="64" t="s">
        <v>86</v>
      </c>
      <c r="H14" s="64"/>
      <c r="I14" s="62" t="s">
        <v>207</v>
      </c>
      <c r="J14" s="64" t="s">
        <v>85</v>
      </c>
      <c r="K14" s="76" t="s">
        <v>86</v>
      </c>
    </row>
    <row r="15" spans="1:11" ht="18" customHeight="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 ht="18" customHeight="1">
      <c r="A16" s="308" t="s">
        <v>208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8" customHeight="1">
      <c r="A17" s="250" t="s">
        <v>209</v>
      </c>
      <c r="B17" s="251"/>
      <c r="C17" s="251"/>
      <c r="D17" s="251"/>
      <c r="E17" s="251"/>
      <c r="F17" s="251"/>
      <c r="G17" s="251"/>
      <c r="H17" s="251"/>
      <c r="I17" s="251"/>
      <c r="J17" s="251"/>
      <c r="K17" s="311"/>
    </row>
    <row r="18" spans="1:11" ht="18" customHeight="1">
      <c r="A18" s="250"/>
      <c r="B18" s="251"/>
      <c r="C18" s="251"/>
      <c r="D18" s="251"/>
      <c r="E18" s="251"/>
      <c r="F18" s="251"/>
      <c r="G18" s="251"/>
      <c r="H18" s="251"/>
      <c r="I18" s="251"/>
      <c r="J18" s="251"/>
      <c r="K18" s="311"/>
    </row>
    <row r="19" spans="1:11" ht="21.95" customHeight="1">
      <c r="A19" s="312"/>
      <c r="B19" s="313"/>
      <c r="C19" s="313"/>
      <c r="D19" s="313"/>
      <c r="E19" s="313"/>
      <c r="F19" s="313"/>
      <c r="G19" s="313"/>
      <c r="H19" s="313"/>
      <c r="I19" s="313"/>
      <c r="J19" s="313"/>
      <c r="K19" s="314"/>
    </row>
    <row r="20" spans="1:11" ht="21.95" customHeight="1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ht="21.95" customHeight="1">
      <c r="A21" s="315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 ht="21.95" customHeight="1">
      <c r="A22" s="315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ht="21.95" customHeight="1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pans="1:11" ht="18" customHeight="1">
      <c r="A24" s="250" t="s">
        <v>123</v>
      </c>
      <c r="B24" s="251"/>
      <c r="C24" s="59" t="s">
        <v>66</v>
      </c>
      <c r="D24" s="59" t="s">
        <v>67</v>
      </c>
      <c r="E24" s="295"/>
      <c r="F24" s="295"/>
      <c r="G24" s="295"/>
      <c r="H24" s="295"/>
      <c r="I24" s="295"/>
      <c r="J24" s="295"/>
      <c r="K24" s="296"/>
    </row>
    <row r="25" spans="1:11" ht="18" customHeight="1">
      <c r="A25" s="72" t="s">
        <v>210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20.100000000000001" customHeight="1">
      <c r="A27" s="324" t="s">
        <v>211</v>
      </c>
      <c r="B27" s="300"/>
      <c r="C27" s="300"/>
      <c r="D27" s="300"/>
      <c r="E27" s="300"/>
      <c r="F27" s="300"/>
      <c r="G27" s="300"/>
      <c r="H27" s="300"/>
      <c r="I27" s="300"/>
      <c r="J27" s="325"/>
      <c r="K27" s="79" t="s">
        <v>171</v>
      </c>
    </row>
    <row r="28" spans="1:11" ht="23.1" customHeight="1">
      <c r="A28" s="326" t="s">
        <v>212</v>
      </c>
      <c r="B28" s="327"/>
      <c r="C28" s="327"/>
      <c r="D28" s="327"/>
      <c r="E28" s="327"/>
      <c r="F28" s="327"/>
      <c r="G28" s="327"/>
      <c r="H28" s="327"/>
      <c r="I28" s="327"/>
      <c r="J28" s="328"/>
      <c r="K28" s="80">
        <v>1</v>
      </c>
    </row>
    <row r="29" spans="1:11" ht="23.1" customHeight="1">
      <c r="A29" s="326" t="s">
        <v>213</v>
      </c>
      <c r="B29" s="327"/>
      <c r="C29" s="327"/>
      <c r="D29" s="327"/>
      <c r="E29" s="327"/>
      <c r="F29" s="327"/>
      <c r="G29" s="327"/>
      <c r="H29" s="327"/>
      <c r="I29" s="327"/>
      <c r="J29" s="328"/>
      <c r="K29" s="81">
        <v>1</v>
      </c>
    </row>
    <row r="30" spans="1:11" ht="23.1" customHeight="1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81"/>
    </row>
    <row r="31" spans="1:11" ht="23.1" customHeight="1">
      <c r="A31" s="326"/>
      <c r="B31" s="327"/>
      <c r="C31" s="327"/>
      <c r="D31" s="327"/>
      <c r="E31" s="327"/>
      <c r="F31" s="327"/>
      <c r="G31" s="327"/>
      <c r="H31" s="327"/>
      <c r="I31" s="327"/>
      <c r="J31" s="328"/>
      <c r="K31" s="81"/>
    </row>
    <row r="32" spans="1:11" ht="23.1" customHeight="1">
      <c r="A32" s="326"/>
      <c r="B32" s="327"/>
      <c r="C32" s="327"/>
      <c r="D32" s="327"/>
      <c r="E32" s="327"/>
      <c r="F32" s="327"/>
      <c r="G32" s="327"/>
      <c r="H32" s="327"/>
      <c r="I32" s="327"/>
      <c r="J32" s="328"/>
      <c r="K32" s="81"/>
    </row>
    <row r="33" spans="1:11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8"/>
      <c r="K33" s="81"/>
    </row>
    <row r="34" spans="1:11" ht="23.1" customHeight="1">
      <c r="A34" s="326"/>
      <c r="B34" s="327"/>
      <c r="C34" s="327"/>
      <c r="D34" s="327"/>
      <c r="E34" s="327"/>
      <c r="F34" s="327"/>
      <c r="G34" s="327"/>
      <c r="H34" s="327"/>
      <c r="I34" s="327"/>
      <c r="J34" s="328"/>
      <c r="K34" s="77"/>
    </row>
    <row r="35" spans="1:11" ht="23.1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8"/>
      <c r="K35" s="82"/>
    </row>
    <row r="36" spans="1:11" ht="23.1" customHeight="1">
      <c r="A36" s="329" t="s">
        <v>172</v>
      </c>
      <c r="B36" s="330"/>
      <c r="C36" s="330"/>
      <c r="D36" s="330"/>
      <c r="E36" s="330"/>
      <c r="F36" s="330"/>
      <c r="G36" s="330"/>
      <c r="H36" s="330"/>
      <c r="I36" s="330"/>
      <c r="J36" s="331"/>
      <c r="K36" s="83">
        <f>SUM(K28:K35)</f>
        <v>2</v>
      </c>
    </row>
    <row r="37" spans="1:11" ht="18.75" customHeight="1">
      <c r="A37" s="332" t="s">
        <v>214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8.75" customHeight="1">
      <c r="A38" s="247" t="s">
        <v>215</v>
      </c>
      <c r="B38" s="248"/>
      <c r="C38" s="248"/>
      <c r="D38" s="335" t="s">
        <v>216</v>
      </c>
      <c r="E38" s="335"/>
      <c r="F38" s="336" t="s">
        <v>217</v>
      </c>
      <c r="G38" s="337"/>
      <c r="H38" s="248" t="s">
        <v>218</v>
      </c>
      <c r="I38" s="248"/>
      <c r="J38" s="248" t="s">
        <v>219</v>
      </c>
      <c r="K38" s="249"/>
    </row>
    <row r="39" spans="1:11" ht="18.75" customHeight="1">
      <c r="A39" s="57" t="s">
        <v>124</v>
      </c>
      <c r="B39" s="251" t="s">
        <v>220</v>
      </c>
      <c r="C39" s="251"/>
      <c r="D39" s="251"/>
      <c r="E39" s="251"/>
      <c r="F39" s="251"/>
      <c r="G39" s="251"/>
      <c r="H39" s="251"/>
      <c r="I39" s="251"/>
      <c r="J39" s="251"/>
      <c r="K39" s="311"/>
    </row>
    <row r="40" spans="1:11" ht="24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311"/>
    </row>
    <row r="41" spans="1:11" ht="24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311"/>
    </row>
    <row r="42" spans="1:11" ht="32.1" customHeight="1">
      <c r="A42" s="61" t="s">
        <v>139</v>
      </c>
      <c r="B42" s="338" t="s">
        <v>221</v>
      </c>
      <c r="C42" s="338"/>
      <c r="D42" s="62" t="s">
        <v>222</v>
      </c>
      <c r="E42" s="70" t="s">
        <v>223</v>
      </c>
      <c r="F42" s="73" t="s">
        <v>224</v>
      </c>
      <c r="G42" s="74"/>
      <c r="H42" s="339" t="s">
        <v>144</v>
      </c>
      <c r="I42" s="339"/>
      <c r="J42" s="338" t="s">
        <v>145</v>
      </c>
      <c r="K42" s="34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45"/>
  <sheetViews>
    <sheetView workbookViewId="0">
      <selection activeCell="L10" sqref="L10"/>
    </sheetView>
  </sheetViews>
  <sheetFormatPr defaultColWidth="9" defaultRowHeight="14.25"/>
  <cols>
    <col min="1" max="1" width="13.625" style="155" customWidth="1"/>
    <col min="2" max="2" width="10.375" style="155" customWidth="1"/>
    <col min="3" max="4" width="10.375" style="43" customWidth="1"/>
    <col min="5" max="8" width="10.375" style="155" customWidth="1"/>
    <col min="9" max="9" width="2.75" style="155" customWidth="1"/>
    <col min="10" max="15" width="11.125" style="155" customWidth="1"/>
    <col min="16" max="16" width="9.75" style="170" customWidth="1"/>
    <col min="17" max="254" width="9" style="155"/>
    <col min="255" max="16384" width="9" style="23"/>
  </cols>
  <sheetData>
    <row r="1" spans="1:257" s="155" customFormat="1" ht="29.1" customHeight="1" thickBot="1">
      <c r="A1" s="278" t="s">
        <v>147</v>
      </c>
      <c r="B1" s="278"/>
      <c r="C1" s="279"/>
      <c r="D1" s="279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48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155" customFormat="1" ht="20.100000000000001" customHeight="1" thickTop="1">
      <c r="A2" s="156" t="s">
        <v>62</v>
      </c>
      <c r="B2" s="281" t="s">
        <v>316</v>
      </c>
      <c r="C2" s="282"/>
      <c r="D2" s="281"/>
      <c r="E2" s="157" t="s">
        <v>68</v>
      </c>
      <c r="F2" s="283" t="s">
        <v>317</v>
      </c>
      <c r="G2" s="283"/>
      <c r="H2" s="284"/>
      <c r="I2" s="285"/>
      <c r="J2" s="158" t="s">
        <v>57</v>
      </c>
      <c r="K2" s="287" t="s">
        <v>58</v>
      </c>
      <c r="L2" s="287"/>
      <c r="M2" s="287"/>
      <c r="N2" s="287"/>
      <c r="O2" s="288"/>
      <c r="P2" s="49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155" customFormat="1" ht="15" thickBot="1">
      <c r="A3" s="277" t="s">
        <v>148</v>
      </c>
      <c r="B3" s="275" t="s">
        <v>149</v>
      </c>
      <c r="C3" s="276"/>
      <c r="D3" s="275"/>
      <c r="E3" s="275"/>
      <c r="F3" s="275"/>
      <c r="G3" s="275"/>
      <c r="H3" s="275"/>
      <c r="I3" s="286"/>
      <c r="J3" s="274" t="s">
        <v>150</v>
      </c>
      <c r="K3" s="274"/>
      <c r="L3" s="274"/>
      <c r="M3" s="274"/>
      <c r="N3" s="274"/>
      <c r="O3" s="274"/>
      <c r="P3" s="102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155" customFormat="1" ht="15">
      <c r="A4" s="277"/>
      <c r="B4" s="341" t="s">
        <v>318</v>
      </c>
      <c r="C4" s="44" t="s">
        <v>110</v>
      </c>
      <c r="D4" s="44" t="s">
        <v>111</v>
      </c>
      <c r="E4" s="45" t="s">
        <v>112</v>
      </c>
      <c r="F4" s="44" t="s">
        <v>113</v>
      </c>
      <c r="G4" s="44" t="s">
        <v>114</v>
      </c>
      <c r="H4" s="46"/>
      <c r="I4" s="286"/>
      <c r="J4" s="159"/>
      <c r="K4" s="159"/>
      <c r="L4" s="159"/>
      <c r="M4" s="159"/>
      <c r="N4" s="159"/>
      <c r="O4" s="153"/>
      <c r="P4" s="100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155" customFormat="1" ht="17.25" thickBot="1">
      <c r="A5" s="277"/>
      <c r="B5" s="342"/>
      <c r="C5" s="160" t="s">
        <v>151</v>
      </c>
      <c r="D5" s="160" t="s">
        <v>152</v>
      </c>
      <c r="E5" s="160" t="s">
        <v>153</v>
      </c>
      <c r="F5" s="160" t="s">
        <v>154</v>
      </c>
      <c r="G5" s="161" t="s">
        <v>155</v>
      </c>
      <c r="H5" s="162"/>
      <c r="I5" s="286"/>
      <c r="J5" s="100" t="s">
        <v>110</v>
      </c>
      <c r="K5" s="100" t="s">
        <v>111</v>
      </c>
      <c r="L5" s="101" t="s">
        <v>112</v>
      </c>
      <c r="M5" s="100" t="s">
        <v>113</v>
      </c>
      <c r="N5" s="100" t="s">
        <v>114</v>
      </c>
      <c r="O5" s="100"/>
      <c r="P5" s="16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155" customFormat="1" ht="20.100000000000001" customHeight="1">
      <c r="A6" s="164" t="s">
        <v>156</v>
      </c>
      <c r="B6" s="164">
        <f>C6-1</f>
        <v>67</v>
      </c>
      <c r="C6" s="164">
        <f>D6-2</f>
        <v>68</v>
      </c>
      <c r="D6" s="164">
        <v>70</v>
      </c>
      <c r="E6" s="164">
        <f>D6+2</f>
        <v>72</v>
      </c>
      <c r="F6" s="164">
        <f>E6+2</f>
        <v>74</v>
      </c>
      <c r="G6" s="164">
        <f>F6+1</f>
        <v>75</v>
      </c>
      <c r="H6" s="164">
        <f>G6+1</f>
        <v>76</v>
      </c>
      <c r="I6" s="286"/>
      <c r="J6" s="154"/>
      <c r="K6" s="154"/>
      <c r="L6" s="154"/>
      <c r="M6" s="154"/>
      <c r="N6" s="154"/>
      <c r="O6" s="154"/>
      <c r="P6" s="154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155" customFormat="1" ht="20.100000000000001" customHeight="1">
      <c r="A7" s="164" t="s">
        <v>157</v>
      </c>
      <c r="B7" s="164">
        <f>C7-1</f>
        <v>62</v>
      </c>
      <c r="C7" s="164">
        <f>D7-2</f>
        <v>63</v>
      </c>
      <c r="D7" s="164">
        <v>65</v>
      </c>
      <c r="E7" s="164">
        <f>D7+2</f>
        <v>67</v>
      </c>
      <c r="F7" s="164">
        <f>E7+2</f>
        <v>69</v>
      </c>
      <c r="G7" s="164">
        <f>F7+1</f>
        <v>70</v>
      </c>
      <c r="H7" s="164">
        <f>G7+1</f>
        <v>71</v>
      </c>
      <c r="I7" s="286"/>
      <c r="J7" s="154"/>
      <c r="K7" s="154"/>
      <c r="L7" s="154"/>
      <c r="M7" s="154"/>
      <c r="N7" s="154"/>
      <c r="O7" s="154"/>
      <c r="P7" s="154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155" customFormat="1" ht="20.100000000000001" customHeight="1">
      <c r="A8" s="164" t="s">
        <v>158</v>
      </c>
      <c r="B8" s="164">
        <f>C8-4</f>
        <v>98</v>
      </c>
      <c r="C8" s="164">
        <f>D8-4</f>
        <v>102</v>
      </c>
      <c r="D8" s="164">
        <v>106</v>
      </c>
      <c r="E8" s="164">
        <f>D8+4</f>
        <v>110</v>
      </c>
      <c r="F8" s="164">
        <f>E8+4</f>
        <v>114</v>
      </c>
      <c r="G8" s="164">
        <f>F8+6</f>
        <v>120</v>
      </c>
      <c r="H8" s="164">
        <f>G8+6</f>
        <v>126</v>
      </c>
      <c r="I8" s="286"/>
      <c r="J8" s="154"/>
      <c r="K8" s="154"/>
      <c r="L8" s="154"/>
      <c r="M8" s="154"/>
      <c r="N8" s="154"/>
      <c r="O8" s="154"/>
      <c r="P8" s="15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155" customFormat="1" ht="20.100000000000001" customHeight="1">
      <c r="A9" s="164" t="s">
        <v>159</v>
      </c>
      <c r="B9" s="164">
        <f>C9-4</f>
        <v>96</v>
      </c>
      <c r="C9" s="164">
        <f>D9-4</f>
        <v>100</v>
      </c>
      <c r="D9" s="164">
        <v>104</v>
      </c>
      <c r="E9" s="164">
        <f>D9+4</f>
        <v>108</v>
      </c>
      <c r="F9" s="164">
        <f>E9+5</f>
        <v>113</v>
      </c>
      <c r="G9" s="164">
        <f>F9+6</f>
        <v>119</v>
      </c>
      <c r="H9" s="164">
        <f>G9+7</f>
        <v>126</v>
      </c>
      <c r="I9" s="286"/>
      <c r="J9" s="154"/>
      <c r="K9" s="154"/>
      <c r="L9" s="154"/>
      <c r="M9" s="154"/>
      <c r="N9" s="154"/>
      <c r="O9" s="154"/>
      <c r="P9" s="154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155" customFormat="1" ht="20.100000000000001" customHeight="1">
      <c r="A10" s="164" t="s">
        <v>160</v>
      </c>
      <c r="B10" s="164">
        <f>C10-1.2</f>
        <v>43.599999999999994</v>
      </c>
      <c r="C10" s="164">
        <f>D10-1.2</f>
        <v>44.8</v>
      </c>
      <c r="D10" s="164">
        <v>46</v>
      </c>
      <c r="E10" s="164">
        <f>D10+1.2</f>
        <v>47.2</v>
      </c>
      <c r="F10" s="164">
        <f>E10+1.2</f>
        <v>48.400000000000006</v>
      </c>
      <c r="G10" s="164">
        <f>F10+1.4</f>
        <v>49.800000000000004</v>
      </c>
      <c r="H10" s="164">
        <f>G10+1.4</f>
        <v>51.2</v>
      </c>
      <c r="I10" s="286"/>
      <c r="J10" s="154"/>
      <c r="K10" s="154"/>
      <c r="L10" s="154"/>
      <c r="M10" s="154"/>
      <c r="N10" s="154"/>
      <c r="O10" s="154"/>
      <c r="P10" s="154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155" customFormat="1" ht="20.100000000000001" customHeight="1">
      <c r="A11" s="164" t="s">
        <v>161</v>
      </c>
      <c r="B11" s="164">
        <f>C11-0.6</f>
        <v>59.199999999999996</v>
      </c>
      <c r="C11" s="164">
        <f>D11-1.2</f>
        <v>59.8</v>
      </c>
      <c r="D11" s="164">
        <v>61</v>
      </c>
      <c r="E11" s="164">
        <f>D11+1.2</f>
        <v>62.2</v>
      </c>
      <c r="F11" s="164">
        <f>E11+1.2</f>
        <v>63.400000000000006</v>
      </c>
      <c r="G11" s="164">
        <f>F11+0.6</f>
        <v>64</v>
      </c>
      <c r="H11" s="164">
        <f>G11+0.6</f>
        <v>64.599999999999994</v>
      </c>
      <c r="I11" s="286"/>
      <c r="J11" s="154"/>
      <c r="K11" s="154"/>
      <c r="L11" s="154"/>
      <c r="M11" s="154"/>
      <c r="N11" s="154"/>
      <c r="O11" s="154"/>
      <c r="P11" s="154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155" customFormat="1" ht="20.100000000000001" customHeight="1">
      <c r="A12" s="164" t="s">
        <v>162</v>
      </c>
      <c r="B12" s="165">
        <f>C12-0.7</f>
        <v>17.100000000000001</v>
      </c>
      <c r="C12" s="165">
        <f>D12-0.7</f>
        <v>17.8</v>
      </c>
      <c r="D12" s="164">
        <v>18.5</v>
      </c>
      <c r="E12" s="165">
        <f>D12+0.7</f>
        <v>19.2</v>
      </c>
      <c r="F12" s="165">
        <f>E12+0.7</f>
        <v>19.899999999999999</v>
      </c>
      <c r="G12" s="165">
        <f>F12+0.95</f>
        <v>20.849999999999998</v>
      </c>
      <c r="H12" s="165">
        <f>G12+0.95</f>
        <v>21.799999999999997</v>
      </c>
      <c r="I12" s="286"/>
      <c r="J12" s="154"/>
      <c r="K12" s="154"/>
      <c r="L12" s="154"/>
      <c r="M12" s="154"/>
      <c r="N12" s="154"/>
      <c r="O12" s="154"/>
      <c r="P12" s="154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155" customFormat="1" ht="20.100000000000001" customHeight="1">
      <c r="A13" s="164" t="s">
        <v>163</v>
      </c>
      <c r="B13" s="164">
        <f>C13-0.6</f>
        <v>14.3</v>
      </c>
      <c r="C13" s="164">
        <f>D13-0.6</f>
        <v>14.9</v>
      </c>
      <c r="D13" s="164">
        <v>15.5</v>
      </c>
      <c r="E13" s="164">
        <f>D13+0.6</f>
        <v>16.100000000000001</v>
      </c>
      <c r="F13" s="164">
        <f>E13+0.6</f>
        <v>16.700000000000003</v>
      </c>
      <c r="G13" s="164">
        <f>F13+0.95</f>
        <v>17.650000000000002</v>
      </c>
      <c r="H13" s="164">
        <f>G13+0.95</f>
        <v>18.600000000000001</v>
      </c>
      <c r="I13" s="286"/>
      <c r="J13" s="166"/>
      <c r="K13" s="166"/>
      <c r="L13" s="166"/>
      <c r="M13" s="166"/>
      <c r="N13" s="166"/>
      <c r="O13" s="154"/>
      <c r="P13" s="1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155" customFormat="1" ht="20.100000000000001" customHeight="1">
      <c r="A14" s="164" t="s">
        <v>164</v>
      </c>
      <c r="B14" s="164">
        <f>C14-0.4</f>
        <v>9.6999999999999993</v>
      </c>
      <c r="C14" s="164">
        <f>D14-0.4</f>
        <v>10.1</v>
      </c>
      <c r="D14" s="164">
        <v>10.5</v>
      </c>
      <c r="E14" s="164">
        <f>D14+0.4</f>
        <v>10.9</v>
      </c>
      <c r="F14" s="164">
        <f>E14+0.4</f>
        <v>11.3</v>
      </c>
      <c r="G14" s="164">
        <f>F14+0.6</f>
        <v>11.9</v>
      </c>
      <c r="H14" s="164">
        <f>G14+0.6</f>
        <v>12.5</v>
      </c>
      <c r="I14" s="286"/>
      <c r="J14" s="167"/>
      <c r="K14" s="167"/>
      <c r="L14" s="167"/>
      <c r="M14" s="167"/>
      <c r="N14" s="167"/>
      <c r="O14" s="154"/>
      <c r="P14" s="1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155" customFormat="1" ht="20.100000000000001" customHeight="1">
      <c r="A15" s="164" t="s">
        <v>165</v>
      </c>
      <c r="B15" s="164">
        <f>C15-1</f>
        <v>42.5</v>
      </c>
      <c r="C15" s="164">
        <f>D15-1</f>
        <v>43.5</v>
      </c>
      <c r="D15" s="164">
        <v>44.5</v>
      </c>
      <c r="E15" s="164">
        <f>D15+1</f>
        <v>45.5</v>
      </c>
      <c r="F15" s="164">
        <f>E15+1</f>
        <v>46.5</v>
      </c>
      <c r="G15" s="164">
        <f>F15+1.5</f>
        <v>48</v>
      </c>
      <c r="H15" s="164">
        <f>G15+1.5</f>
        <v>49.5</v>
      </c>
      <c r="I15" s="286"/>
      <c r="J15" s="167"/>
      <c r="K15" s="167"/>
      <c r="L15" s="167"/>
      <c r="M15" s="167"/>
      <c r="N15" s="167"/>
      <c r="O15" s="154"/>
      <c r="P15" s="1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155" customFormat="1" ht="20.100000000000001" customHeight="1">
      <c r="A16" s="164" t="s">
        <v>166</v>
      </c>
      <c r="B16" s="164">
        <f>C16-1</f>
        <v>46</v>
      </c>
      <c r="C16" s="164">
        <f>D16-1</f>
        <v>47</v>
      </c>
      <c r="D16" s="164">
        <v>48</v>
      </c>
      <c r="E16" s="164">
        <f>D16+1</f>
        <v>49</v>
      </c>
      <c r="F16" s="164">
        <f>E16+1</f>
        <v>50</v>
      </c>
      <c r="G16" s="164">
        <f>F16+1.5</f>
        <v>51.5</v>
      </c>
      <c r="H16" s="164">
        <f>G16+1.5</f>
        <v>53</v>
      </c>
      <c r="I16" s="286"/>
      <c r="J16" s="154"/>
      <c r="K16" s="154"/>
      <c r="L16" s="154"/>
      <c r="M16" s="154"/>
      <c r="N16" s="154"/>
      <c r="O16" s="154"/>
      <c r="P16" s="154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60" s="155" customFormat="1" ht="20.100000000000001" customHeight="1">
      <c r="A17" s="168" t="s">
        <v>319</v>
      </c>
      <c r="B17" s="164">
        <f>C17-0.4</f>
        <v>-0.8</v>
      </c>
      <c r="C17" s="164">
        <f>D17-0.4</f>
        <v>-0.4</v>
      </c>
      <c r="D17" s="164">
        <v>0</v>
      </c>
      <c r="E17" s="164">
        <f>D17+0.4</f>
        <v>0.4</v>
      </c>
      <c r="F17" s="164">
        <f>E17+0.4</f>
        <v>0.8</v>
      </c>
      <c r="G17" s="164">
        <f>F17+0.6</f>
        <v>1.4</v>
      </c>
      <c r="H17" s="164">
        <f>G17+0.6</f>
        <v>2</v>
      </c>
      <c r="I17" s="286"/>
      <c r="J17" s="154"/>
      <c r="K17" s="154"/>
      <c r="L17" s="154"/>
      <c r="M17" s="154"/>
      <c r="N17" s="154"/>
      <c r="O17" s="154"/>
      <c r="P17" s="154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60" s="155" customFormat="1" ht="20.100000000000001" customHeight="1">
      <c r="A18" s="168" t="s">
        <v>320</v>
      </c>
      <c r="B18" s="164">
        <f>C18-0.2</f>
        <v>-0.4</v>
      </c>
      <c r="C18" s="164">
        <f>D18-0.2</f>
        <v>-0.2</v>
      </c>
      <c r="D18" s="164">
        <v>0</v>
      </c>
      <c r="E18" s="164">
        <f>D18+0.2</f>
        <v>0.2</v>
      </c>
      <c r="F18" s="164">
        <f>E18+0.2</f>
        <v>0.4</v>
      </c>
      <c r="G18" s="164">
        <f>F18+0.25</f>
        <v>0.65</v>
      </c>
      <c r="H18" s="164">
        <f>G18+0.25</f>
        <v>0.9</v>
      </c>
      <c r="I18" s="286"/>
      <c r="J18" s="166"/>
      <c r="K18" s="166"/>
      <c r="L18" s="154"/>
      <c r="M18" s="166"/>
      <c r="N18" s="166"/>
      <c r="O18" s="154"/>
      <c r="P18" s="1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60" s="155" customFormat="1" ht="16.5">
      <c r="A19" s="164" t="s">
        <v>321</v>
      </c>
      <c r="B19" s="164">
        <f>C19</f>
        <v>20</v>
      </c>
      <c r="C19" s="164">
        <f>D19-1.5</f>
        <v>20</v>
      </c>
      <c r="D19" s="164">
        <v>21.5</v>
      </c>
      <c r="E19" s="164">
        <f t="shared" ref="E19:H20" si="0">D19</f>
        <v>21.5</v>
      </c>
      <c r="F19" s="164">
        <f>E19+2</f>
        <v>23.5</v>
      </c>
      <c r="G19" s="164">
        <f t="shared" si="0"/>
        <v>23.5</v>
      </c>
      <c r="H19" s="164">
        <f t="shared" si="0"/>
        <v>23.5</v>
      </c>
      <c r="I19" s="286"/>
      <c r="J19" s="169"/>
      <c r="K19" s="169"/>
      <c r="L19" s="169"/>
      <c r="M19" s="169"/>
      <c r="N19" s="169"/>
      <c r="O19" s="169"/>
      <c r="P19" s="102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spans="1:260" s="155" customFormat="1" ht="16.5">
      <c r="A20" s="164" t="s">
        <v>322</v>
      </c>
      <c r="B20" s="164">
        <f>C20</f>
        <v>4.2</v>
      </c>
      <c r="C20" s="164">
        <f>D20</f>
        <v>4.2</v>
      </c>
      <c r="D20" s="164">
        <v>4.2</v>
      </c>
      <c r="E20" s="164">
        <f t="shared" si="0"/>
        <v>4.2</v>
      </c>
      <c r="F20" s="164">
        <f t="shared" si="0"/>
        <v>4.2</v>
      </c>
      <c r="G20" s="164">
        <f t="shared" si="0"/>
        <v>4.2</v>
      </c>
      <c r="H20" s="164">
        <f t="shared" si="0"/>
        <v>4.2</v>
      </c>
      <c r="I20" s="286"/>
      <c r="J20" s="169"/>
      <c r="K20" s="169"/>
      <c r="L20" s="169"/>
      <c r="M20" s="169"/>
      <c r="N20" s="169"/>
      <c r="O20" s="169"/>
      <c r="P20" s="102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spans="1:260" s="155" customFormat="1">
      <c r="C21" s="43"/>
      <c r="D21" s="43"/>
      <c r="P21" s="48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spans="1:260" s="155" customFormat="1">
      <c r="C22" s="43"/>
      <c r="D22" s="43"/>
      <c r="P22" s="170"/>
      <c r="IU22" s="23"/>
      <c r="IV22" s="23"/>
      <c r="IW22" s="23"/>
      <c r="IX22" s="23"/>
      <c r="IY22" s="23"/>
      <c r="IZ22" s="23"/>
    </row>
    <row r="25" spans="1:260" ht="42.75" customHeight="1">
      <c r="A25" s="161" t="s">
        <v>323</v>
      </c>
      <c r="B25" s="161"/>
      <c r="C25" s="161" t="s">
        <v>324</v>
      </c>
      <c r="D25" s="171"/>
      <c r="E25" s="172" t="s">
        <v>62</v>
      </c>
      <c r="F25" s="272" t="s">
        <v>325</v>
      </c>
      <c r="G25" s="272"/>
      <c r="H25" s="173"/>
      <c r="I25" s="173"/>
      <c r="J25" s="174" t="s">
        <v>57</v>
      </c>
      <c r="K25" s="273" t="s">
        <v>58</v>
      </c>
      <c r="L25" s="273"/>
      <c r="M25" s="273"/>
      <c r="N25" s="273"/>
      <c r="O25" s="273"/>
    </row>
    <row r="26" spans="1:260">
      <c r="A26" s="274" t="s">
        <v>150</v>
      </c>
      <c r="B26" s="274"/>
      <c r="C26" s="274"/>
      <c r="D26" s="274"/>
      <c r="E26" s="274"/>
      <c r="F26" s="274"/>
      <c r="G26" s="274"/>
      <c r="J26" s="274" t="s">
        <v>150</v>
      </c>
      <c r="K26" s="274"/>
      <c r="L26" s="274"/>
      <c r="M26" s="274"/>
      <c r="N26" s="274"/>
      <c r="O26" s="274"/>
    </row>
    <row r="27" spans="1:260" ht="18">
      <c r="A27" s="175" t="s">
        <v>326</v>
      </c>
      <c r="B27" s="176" t="s">
        <v>327</v>
      </c>
      <c r="C27" s="176" t="s">
        <v>328</v>
      </c>
      <c r="D27" s="176" t="s">
        <v>329</v>
      </c>
      <c r="E27" s="177" t="s">
        <v>330</v>
      </c>
      <c r="F27" s="176" t="s">
        <v>331</v>
      </c>
      <c r="G27" s="176" t="s">
        <v>332</v>
      </c>
      <c r="J27" s="178" t="s">
        <v>327</v>
      </c>
      <c r="K27" s="178" t="s">
        <v>328</v>
      </c>
      <c r="L27" s="178" t="s">
        <v>329</v>
      </c>
      <c r="M27" s="179" t="s">
        <v>330</v>
      </c>
      <c r="N27" s="178" t="s">
        <v>331</v>
      </c>
      <c r="O27" s="178" t="s">
        <v>332</v>
      </c>
    </row>
    <row r="28" spans="1:260" ht="18">
      <c r="A28" s="180" t="s">
        <v>148</v>
      </c>
      <c r="B28" s="181" t="s">
        <v>333</v>
      </c>
      <c r="C28" s="181" t="s">
        <v>334</v>
      </c>
      <c r="D28" s="181" t="s">
        <v>335</v>
      </c>
      <c r="E28" s="182" t="s">
        <v>336</v>
      </c>
      <c r="F28" s="181" t="s">
        <v>337</v>
      </c>
      <c r="G28" s="178" t="s">
        <v>338</v>
      </c>
      <c r="J28" s="181" t="s">
        <v>333</v>
      </c>
      <c r="K28" s="181" t="s">
        <v>334</v>
      </c>
      <c r="L28" s="181" t="s">
        <v>335</v>
      </c>
      <c r="M28" s="182" t="s">
        <v>336</v>
      </c>
      <c r="N28" s="181" t="s">
        <v>337</v>
      </c>
      <c r="O28" s="178" t="s">
        <v>338</v>
      </c>
    </row>
    <row r="29" spans="1:260" ht="18">
      <c r="A29" s="152" t="s">
        <v>156</v>
      </c>
      <c r="B29" s="183">
        <v>75</v>
      </c>
      <c r="C29" s="178">
        <v>77</v>
      </c>
      <c r="D29" s="183">
        <v>71.5</v>
      </c>
      <c r="E29" s="179">
        <v>73</v>
      </c>
      <c r="F29" s="183">
        <v>75</v>
      </c>
      <c r="G29" s="178">
        <v>80</v>
      </c>
      <c r="J29" s="154"/>
      <c r="K29" s="154"/>
      <c r="L29" s="154"/>
      <c r="M29" s="154"/>
      <c r="N29" s="154"/>
      <c r="O29" s="184"/>
    </row>
    <row r="30" spans="1:260" ht="18">
      <c r="A30" s="152" t="s">
        <v>157</v>
      </c>
      <c r="B30" s="178">
        <v>70</v>
      </c>
      <c r="C30" s="178">
        <v>72</v>
      </c>
      <c r="D30" s="178">
        <v>66.5</v>
      </c>
      <c r="E30" s="179">
        <v>68</v>
      </c>
      <c r="F30" s="178">
        <v>70</v>
      </c>
      <c r="G30" s="178">
        <v>75</v>
      </c>
      <c r="J30" s="154"/>
      <c r="K30" s="154"/>
      <c r="L30" s="154"/>
      <c r="M30" s="154"/>
      <c r="N30" s="154"/>
      <c r="O30" s="184"/>
    </row>
    <row r="31" spans="1:260" ht="18">
      <c r="A31" s="152" t="s">
        <v>158</v>
      </c>
      <c r="B31" s="183">
        <v>135</v>
      </c>
      <c r="C31" s="178">
        <v>138</v>
      </c>
      <c r="D31" s="183">
        <v>144</v>
      </c>
      <c r="E31" s="179">
        <v>138</v>
      </c>
      <c r="F31" s="183">
        <v>138</v>
      </c>
      <c r="G31" s="178">
        <v>128</v>
      </c>
      <c r="J31" s="154"/>
      <c r="K31" s="154"/>
      <c r="L31" s="154"/>
      <c r="M31" s="154"/>
      <c r="N31" s="154"/>
      <c r="O31" s="184"/>
    </row>
    <row r="32" spans="1:260" ht="18">
      <c r="A32" s="152" t="s">
        <v>159</v>
      </c>
      <c r="B32" s="178">
        <v>137</v>
      </c>
      <c r="C32" s="178">
        <v>136</v>
      </c>
      <c r="D32" s="178">
        <v>142</v>
      </c>
      <c r="E32" s="179">
        <v>136</v>
      </c>
      <c r="F32" s="178">
        <v>136</v>
      </c>
      <c r="G32" s="178">
        <v>126</v>
      </c>
      <c r="J32" s="154"/>
      <c r="K32" s="154"/>
      <c r="L32" s="154"/>
      <c r="M32" s="154"/>
      <c r="N32" s="154"/>
      <c r="O32" s="184"/>
    </row>
    <row r="33" spans="1:15" ht="18">
      <c r="A33" s="152" t="s">
        <v>160</v>
      </c>
      <c r="B33" s="183">
        <v>55</v>
      </c>
      <c r="C33" s="178">
        <v>55</v>
      </c>
      <c r="D33" s="183">
        <v>56</v>
      </c>
      <c r="E33" s="179">
        <v>54</v>
      </c>
      <c r="F33" s="183">
        <v>54</v>
      </c>
      <c r="G33" s="178">
        <v>55</v>
      </c>
      <c r="J33" s="154"/>
      <c r="K33" s="154"/>
      <c r="L33" s="154"/>
      <c r="M33" s="154"/>
      <c r="N33" s="154"/>
      <c r="O33" s="184"/>
    </row>
    <row r="34" spans="1:15" ht="18">
      <c r="A34" s="152" t="s">
        <v>165</v>
      </c>
      <c r="B34" s="183">
        <v>55</v>
      </c>
      <c r="C34" s="178">
        <v>53</v>
      </c>
      <c r="D34" s="183">
        <v>54.5</v>
      </c>
      <c r="E34" s="179">
        <v>53</v>
      </c>
      <c r="F34" s="183">
        <v>53</v>
      </c>
      <c r="G34" s="178">
        <v>50</v>
      </c>
      <c r="J34" s="154"/>
      <c r="K34" s="154"/>
      <c r="L34" s="154"/>
      <c r="M34" s="154"/>
      <c r="N34" s="154"/>
      <c r="O34" s="184"/>
    </row>
    <row r="35" spans="1:15" ht="18">
      <c r="A35" s="152" t="s">
        <v>166</v>
      </c>
      <c r="B35" s="178">
        <v>58.5</v>
      </c>
      <c r="C35" s="178">
        <v>56.5</v>
      </c>
      <c r="D35" s="178">
        <v>58</v>
      </c>
      <c r="E35" s="179">
        <v>56.5</v>
      </c>
      <c r="F35" s="178">
        <v>56.5</v>
      </c>
      <c r="G35" s="178">
        <v>53.5</v>
      </c>
      <c r="J35" s="154"/>
      <c r="K35" s="154"/>
      <c r="L35" s="154"/>
      <c r="M35" s="154"/>
      <c r="N35" s="154"/>
      <c r="O35" s="184"/>
    </row>
    <row r="36" spans="1:15" ht="18">
      <c r="A36" s="152" t="s">
        <v>161</v>
      </c>
      <c r="B36" s="183">
        <v>68</v>
      </c>
      <c r="C36" s="178">
        <v>69.5</v>
      </c>
      <c r="D36" s="183">
        <v>65.5</v>
      </c>
      <c r="E36" s="179">
        <v>66.5</v>
      </c>
      <c r="F36" s="183">
        <v>71.5</v>
      </c>
      <c r="G36" s="178">
        <v>75.5</v>
      </c>
      <c r="J36" s="166"/>
      <c r="K36" s="166"/>
      <c r="L36" s="166"/>
      <c r="M36" s="166"/>
      <c r="N36" s="166"/>
      <c r="O36" s="184"/>
    </row>
    <row r="37" spans="1:15" ht="18">
      <c r="A37" s="152" t="s">
        <v>162</v>
      </c>
      <c r="B37" s="178">
        <v>24</v>
      </c>
      <c r="C37" s="178">
        <v>24.8</v>
      </c>
      <c r="D37" s="178">
        <v>26</v>
      </c>
      <c r="E37" s="179">
        <v>24.8</v>
      </c>
      <c r="F37" s="178">
        <v>24.8</v>
      </c>
      <c r="G37" s="178">
        <v>22.2</v>
      </c>
      <c r="J37" s="185"/>
      <c r="K37" s="185"/>
      <c r="L37" s="185"/>
      <c r="M37" s="185"/>
      <c r="N37" s="185"/>
      <c r="O37" s="186"/>
    </row>
    <row r="38" spans="1:15" ht="18">
      <c r="A38" s="152" t="s">
        <v>163</v>
      </c>
      <c r="B38" s="178">
        <v>21</v>
      </c>
      <c r="C38" s="178">
        <v>21.8</v>
      </c>
      <c r="D38" s="178">
        <v>23</v>
      </c>
      <c r="E38" s="179">
        <v>21.8</v>
      </c>
      <c r="F38" s="178">
        <v>21.8</v>
      </c>
      <c r="G38" s="178">
        <v>19.2</v>
      </c>
      <c r="J38" s="167"/>
      <c r="K38" s="167"/>
      <c r="L38" s="167"/>
      <c r="M38" s="167"/>
      <c r="N38" s="167"/>
      <c r="O38" s="154"/>
    </row>
    <row r="39" spans="1:15" ht="18">
      <c r="A39" s="152" t="s">
        <v>164</v>
      </c>
      <c r="B39" s="178">
        <v>13.5</v>
      </c>
      <c r="C39" s="178">
        <v>14</v>
      </c>
      <c r="D39" s="178">
        <v>14.8</v>
      </c>
      <c r="E39" s="179">
        <v>14</v>
      </c>
      <c r="F39" s="178">
        <v>14</v>
      </c>
      <c r="G39" s="178">
        <v>12.7</v>
      </c>
      <c r="J39" s="154"/>
      <c r="K39" s="154"/>
      <c r="L39" s="154"/>
      <c r="M39" s="154"/>
      <c r="N39" s="154"/>
      <c r="O39" s="154"/>
    </row>
    <row r="40" spans="1:15" ht="18">
      <c r="A40" s="152" t="s">
        <v>321</v>
      </c>
      <c r="B40" s="178">
        <v>23.5</v>
      </c>
      <c r="C40" s="178">
        <v>23.5</v>
      </c>
      <c r="D40" s="178">
        <v>23.5</v>
      </c>
      <c r="E40" s="179">
        <v>23.5</v>
      </c>
      <c r="F40" s="178">
        <v>23.5</v>
      </c>
      <c r="G40" s="178">
        <v>23.5</v>
      </c>
      <c r="J40" s="166"/>
      <c r="K40" s="166"/>
      <c r="L40" s="166"/>
      <c r="M40" s="166"/>
      <c r="N40" s="166"/>
      <c r="O40" s="166"/>
    </row>
    <row r="41" spans="1:15" ht="18">
      <c r="A41" s="152" t="s">
        <v>322</v>
      </c>
      <c r="B41" s="178">
        <v>4.2</v>
      </c>
      <c r="C41" s="178">
        <v>4.2</v>
      </c>
      <c r="D41" s="178">
        <v>4.2</v>
      </c>
      <c r="E41" s="179">
        <v>4.2</v>
      </c>
      <c r="F41" s="178">
        <v>4.2</v>
      </c>
      <c r="G41" s="178">
        <v>4.2</v>
      </c>
      <c r="H41" s="187"/>
      <c r="I41" s="187"/>
      <c r="J41" s="166"/>
      <c r="K41" s="166"/>
      <c r="L41" s="166"/>
      <c r="M41" s="166"/>
      <c r="N41" s="166"/>
      <c r="O41" s="166"/>
    </row>
    <row r="45" spans="1:15">
      <c r="J45" s="188" t="s">
        <v>167</v>
      </c>
      <c r="K45" s="189"/>
      <c r="L45" s="188" t="s">
        <v>168</v>
      </c>
      <c r="M45" s="188"/>
      <c r="N45" s="188" t="s">
        <v>169</v>
      </c>
      <c r="O45" s="155" t="s">
        <v>145</v>
      </c>
    </row>
  </sheetData>
  <mergeCells count="13">
    <mergeCell ref="A1:O1"/>
    <mergeCell ref="F2:H2"/>
    <mergeCell ref="I2:I20"/>
    <mergeCell ref="K2:O2"/>
    <mergeCell ref="B3:H3"/>
    <mergeCell ref="J3:O3"/>
    <mergeCell ref="F25:G25"/>
    <mergeCell ref="K25:O25"/>
    <mergeCell ref="A26:G26"/>
    <mergeCell ref="J26:O26"/>
    <mergeCell ref="B2:D2"/>
    <mergeCell ref="A3:A5"/>
    <mergeCell ref="B4:B5"/>
  </mergeCells>
  <phoneticPr fontId="40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J16" sqref="J1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343" t="s">
        <v>225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5" s="2" customFormat="1" ht="18" customHeight="1">
      <c r="A2" s="352" t="s">
        <v>226</v>
      </c>
      <c r="B2" s="353" t="s">
        <v>227</v>
      </c>
      <c r="C2" s="353" t="s">
        <v>228</v>
      </c>
      <c r="D2" s="353" t="s">
        <v>229</v>
      </c>
      <c r="E2" s="353" t="s">
        <v>230</v>
      </c>
      <c r="F2" s="353" t="s">
        <v>231</v>
      </c>
      <c r="G2" s="353" t="s">
        <v>232</v>
      </c>
      <c r="H2" s="353" t="s">
        <v>233</v>
      </c>
      <c r="I2" s="4" t="s">
        <v>234</v>
      </c>
      <c r="J2" s="4" t="s">
        <v>235</v>
      </c>
      <c r="K2" s="4" t="s">
        <v>236</v>
      </c>
      <c r="L2" s="4" t="s">
        <v>237</v>
      </c>
      <c r="M2" s="4" t="s">
        <v>238</v>
      </c>
      <c r="N2" s="353" t="s">
        <v>239</v>
      </c>
      <c r="O2" s="353" t="s">
        <v>240</v>
      </c>
    </row>
    <row r="3" spans="1:15" s="2" customFormat="1" ht="18" customHeight="1">
      <c r="A3" s="352"/>
      <c r="B3" s="354"/>
      <c r="C3" s="354"/>
      <c r="D3" s="354"/>
      <c r="E3" s="354"/>
      <c r="F3" s="354"/>
      <c r="G3" s="354"/>
      <c r="H3" s="354"/>
      <c r="I3" s="4" t="s">
        <v>171</v>
      </c>
      <c r="J3" s="4" t="s">
        <v>171</v>
      </c>
      <c r="K3" s="4" t="s">
        <v>171</v>
      </c>
      <c r="L3" s="4" t="s">
        <v>171</v>
      </c>
      <c r="M3" s="4" t="s">
        <v>171</v>
      </c>
      <c r="N3" s="354"/>
      <c r="O3" s="354"/>
    </row>
    <row r="4" spans="1:15" s="3" customFormat="1" ht="27.95" customHeight="1">
      <c r="A4" s="22">
        <v>1</v>
      </c>
      <c r="B4" s="15" t="s">
        <v>241</v>
      </c>
      <c r="C4" s="16" t="s">
        <v>242</v>
      </c>
      <c r="D4" s="16" t="s">
        <v>243</v>
      </c>
      <c r="E4" s="17" t="s">
        <v>244</v>
      </c>
      <c r="F4" s="16" t="s">
        <v>245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v>3</v>
      </c>
      <c r="O4" s="22"/>
    </row>
    <row r="5" spans="1:15" ht="27.95" customHeight="1">
      <c r="A5" s="22">
        <v>3</v>
      </c>
      <c r="B5" s="15" t="s">
        <v>246</v>
      </c>
      <c r="C5" s="41" t="s">
        <v>247</v>
      </c>
      <c r="D5" s="41" t="s">
        <v>248</v>
      </c>
      <c r="E5" s="17" t="s">
        <v>244</v>
      </c>
      <c r="F5" s="16" t="s">
        <v>249</v>
      </c>
      <c r="G5" s="22" t="s">
        <v>66</v>
      </c>
      <c r="H5" s="22" t="s">
        <v>66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4</v>
      </c>
      <c r="O5" s="11"/>
    </row>
    <row r="6" spans="1:15" ht="24.95" customHeight="1">
      <c r="A6" s="22"/>
      <c r="B6" s="22"/>
      <c r="C6" s="11"/>
      <c r="D6" s="41"/>
      <c r="E6" s="9"/>
      <c r="F6" s="20"/>
      <c r="G6" s="6"/>
      <c r="H6" s="6"/>
      <c r="I6" s="22"/>
      <c r="J6" s="22"/>
      <c r="K6" s="22"/>
      <c r="L6" s="22"/>
      <c r="M6" s="22"/>
      <c r="N6" s="22"/>
      <c r="O6" s="11"/>
    </row>
    <row r="7" spans="1:15" ht="24.95" customHeight="1">
      <c r="A7" s="22"/>
      <c r="B7" s="22"/>
      <c r="C7" s="20"/>
      <c r="D7" s="41"/>
      <c r="E7" s="9"/>
      <c r="F7" s="20"/>
      <c r="G7" s="6"/>
      <c r="H7" s="6"/>
      <c r="I7" s="22"/>
      <c r="J7" s="22"/>
      <c r="K7" s="22"/>
      <c r="L7" s="22"/>
      <c r="M7" s="22"/>
      <c r="N7" s="22"/>
      <c r="O7" s="11"/>
    </row>
    <row r="8" spans="1:15" ht="24.95" customHeight="1">
      <c r="A8" s="22"/>
      <c r="B8" s="22"/>
      <c r="C8" s="11"/>
      <c r="D8" s="11"/>
      <c r="E8" s="22"/>
      <c r="F8" s="22"/>
      <c r="G8" s="6"/>
      <c r="H8" s="6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21"/>
      <c r="D9" s="22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11"/>
      <c r="B10" s="22"/>
      <c r="C10" s="4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3" customFormat="1" ht="29.25" customHeight="1">
      <c r="A11" s="344" t="s">
        <v>250</v>
      </c>
      <c r="B11" s="345"/>
      <c r="C11" s="345"/>
      <c r="D11" s="346"/>
      <c r="E11" s="347"/>
      <c r="F11" s="348"/>
      <c r="G11" s="348"/>
      <c r="H11" s="348"/>
      <c r="I11" s="349"/>
      <c r="J11" s="344" t="s">
        <v>251</v>
      </c>
      <c r="K11" s="345"/>
      <c r="L11" s="345"/>
      <c r="M11" s="346"/>
      <c r="N11" s="12"/>
      <c r="O11" s="14"/>
    </row>
    <row r="12" spans="1:15" ht="72.95" customHeight="1">
      <c r="A12" s="350" t="s">
        <v>252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 O8 O9 O5:O7 O10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"/>
  <sheetViews>
    <sheetView zoomScale="125" zoomScaleNormal="125" workbookViewId="0">
      <selection activeCell="G17" sqref="G1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343" t="s">
        <v>253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23" s="2" customFormat="1" ht="18" customHeight="1">
      <c r="A2" s="352" t="s">
        <v>226</v>
      </c>
      <c r="B2" s="353" t="s">
        <v>231</v>
      </c>
      <c r="C2" s="353" t="s">
        <v>227</v>
      </c>
      <c r="D2" s="353" t="s">
        <v>228</v>
      </c>
      <c r="E2" s="353" t="s">
        <v>229</v>
      </c>
      <c r="F2" s="353" t="s">
        <v>230</v>
      </c>
      <c r="G2" s="352" t="s">
        <v>254</v>
      </c>
      <c r="H2" s="352"/>
      <c r="I2" s="352" t="s">
        <v>255</v>
      </c>
      <c r="J2" s="352"/>
      <c r="K2" s="358" t="s">
        <v>256</v>
      </c>
      <c r="L2" s="360" t="s">
        <v>257</v>
      </c>
      <c r="M2" s="362" t="s">
        <v>258</v>
      </c>
    </row>
    <row r="3" spans="1:23" s="2" customFormat="1" ht="21" customHeight="1">
      <c r="A3" s="352"/>
      <c r="B3" s="354"/>
      <c r="C3" s="354"/>
      <c r="D3" s="354"/>
      <c r="E3" s="354"/>
      <c r="F3" s="354"/>
      <c r="G3" s="4" t="s">
        <v>259</v>
      </c>
      <c r="H3" s="4" t="s">
        <v>260</v>
      </c>
      <c r="I3" s="4" t="s">
        <v>259</v>
      </c>
      <c r="J3" s="4" t="s">
        <v>260</v>
      </c>
      <c r="K3" s="359"/>
      <c r="L3" s="361"/>
      <c r="M3" s="363"/>
    </row>
    <row r="4" spans="1:23" ht="14.25" customHeight="1">
      <c r="A4" s="6">
        <v>1</v>
      </c>
      <c r="B4" s="16" t="s">
        <v>245</v>
      </c>
      <c r="C4" s="15" t="s">
        <v>241</v>
      </c>
      <c r="D4" s="16" t="s">
        <v>242</v>
      </c>
      <c r="E4" s="16" t="s">
        <v>243</v>
      </c>
      <c r="F4" s="17" t="s">
        <v>244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261</v>
      </c>
      <c r="M4" s="6" t="s">
        <v>262</v>
      </c>
    </row>
    <row r="5" spans="1:23" ht="14.25" customHeight="1">
      <c r="A5" s="6">
        <v>3</v>
      </c>
      <c r="B5" s="16" t="s">
        <v>249</v>
      </c>
      <c r="C5" s="15" t="s">
        <v>246</v>
      </c>
      <c r="D5" s="41" t="s">
        <v>247</v>
      </c>
      <c r="E5" s="41" t="s">
        <v>248</v>
      </c>
      <c r="F5" s="17" t="s">
        <v>244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261</v>
      </c>
      <c r="M5" s="6" t="s">
        <v>262</v>
      </c>
    </row>
    <row r="6" spans="1:23" ht="14.25" customHeight="1">
      <c r="A6" s="6"/>
      <c r="B6" s="22"/>
      <c r="C6" s="22"/>
      <c r="D6" s="20"/>
      <c r="E6" s="21"/>
      <c r="F6" s="9"/>
      <c r="G6" s="6"/>
      <c r="H6" s="6"/>
      <c r="I6" s="6"/>
      <c r="J6" s="6"/>
      <c r="K6" s="6"/>
      <c r="L6" s="6"/>
      <c r="M6" s="6"/>
    </row>
    <row r="7" spans="1:23" ht="14.25" customHeight="1">
      <c r="A7" s="6"/>
      <c r="B7" s="22"/>
      <c r="C7" s="22"/>
      <c r="D7" s="20"/>
      <c r="E7" s="21"/>
      <c r="F7" s="9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7"/>
      <c r="E8" s="22"/>
      <c r="F8" s="22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7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3" s="3" customFormat="1" ht="29.25" customHeight="1">
      <c r="A11" s="344" t="s">
        <v>263</v>
      </c>
      <c r="B11" s="345"/>
      <c r="C11" s="345"/>
      <c r="D11" s="345"/>
      <c r="E11" s="346"/>
      <c r="F11" s="347"/>
      <c r="G11" s="349"/>
      <c r="H11" s="344" t="s">
        <v>251</v>
      </c>
      <c r="I11" s="345"/>
      <c r="J11" s="345"/>
      <c r="K11" s="346"/>
      <c r="L11" s="355"/>
      <c r="M11" s="356"/>
    </row>
    <row r="12" spans="1:23" ht="63" customHeight="1">
      <c r="A12" s="350" t="s">
        <v>264</v>
      </c>
      <c r="B12" s="350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</row>
    <row r="13" spans="1:23" ht="16.5">
      <c r="A13" s="350" t="s">
        <v>265</v>
      </c>
      <c r="B13" s="357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</row>
  </sheetData>
  <mergeCells count="18">
    <mergeCell ref="A12:W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0" type="noConversion"/>
  <dataValidations count="1">
    <dataValidation type="list" allowBlank="1" showInputMessage="1" showErrorMessage="1" sqref="M5 M6 M7 M8 M9 W12 M13 M1:M4 M10:M11 M14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G7" sqref="G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43" t="s">
        <v>266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</row>
    <row r="2" spans="1:23" s="2" customFormat="1" ht="15.95" customHeight="1">
      <c r="A2" s="353" t="s">
        <v>267</v>
      </c>
      <c r="B2" s="353" t="s">
        <v>231</v>
      </c>
      <c r="C2" s="353" t="s">
        <v>227</v>
      </c>
      <c r="D2" s="353" t="s">
        <v>228</v>
      </c>
      <c r="E2" s="353" t="s">
        <v>229</v>
      </c>
      <c r="F2" s="353" t="s">
        <v>230</v>
      </c>
      <c r="G2" s="364" t="s">
        <v>268</v>
      </c>
      <c r="H2" s="365"/>
      <c r="I2" s="366"/>
      <c r="J2" s="364" t="s">
        <v>269</v>
      </c>
      <c r="K2" s="365"/>
      <c r="L2" s="366"/>
      <c r="M2" s="364" t="s">
        <v>270</v>
      </c>
      <c r="N2" s="365"/>
      <c r="O2" s="366"/>
      <c r="P2" s="364" t="s">
        <v>271</v>
      </c>
      <c r="Q2" s="365"/>
      <c r="R2" s="366"/>
      <c r="S2" s="365" t="s">
        <v>272</v>
      </c>
      <c r="T2" s="365"/>
      <c r="U2" s="366"/>
      <c r="V2" s="368" t="s">
        <v>273</v>
      </c>
      <c r="W2" s="368" t="s">
        <v>240</v>
      </c>
    </row>
    <row r="3" spans="1:23" s="2" customFormat="1" ht="18" customHeight="1">
      <c r="A3" s="354"/>
      <c r="B3" s="367"/>
      <c r="C3" s="367"/>
      <c r="D3" s="367"/>
      <c r="E3" s="367"/>
      <c r="F3" s="367"/>
      <c r="G3" s="4" t="s">
        <v>274</v>
      </c>
      <c r="H3" s="4" t="s">
        <v>68</v>
      </c>
      <c r="I3" s="4" t="s">
        <v>231</v>
      </c>
      <c r="J3" s="4" t="s">
        <v>274</v>
      </c>
      <c r="K3" s="4" t="s">
        <v>68</v>
      </c>
      <c r="L3" s="4" t="s">
        <v>231</v>
      </c>
      <c r="M3" s="4" t="s">
        <v>274</v>
      </c>
      <c r="N3" s="4" t="s">
        <v>68</v>
      </c>
      <c r="O3" s="4" t="s">
        <v>231</v>
      </c>
      <c r="P3" s="4" t="s">
        <v>274</v>
      </c>
      <c r="Q3" s="4" t="s">
        <v>68</v>
      </c>
      <c r="R3" s="4" t="s">
        <v>231</v>
      </c>
      <c r="S3" s="4" t="s">
        <v>274</v>
      </c>
      <c r="T3" s="4" t="s">
        <v>68</v>
      </c>
      <c r="U3" s="4" t="s">
        <v>231</v>
      </c>
      <c r="V3" s="369"/>
      <c r="W3" s="369"/>
    </row>
    <row r="4" spans="1:23" s="31" customFormat="1" ht="33.950000000000003" customHeight="1">
      <c r="A4" s="370" t="s">
        <v>275</v>
      </c>
      <c r="B4" s="16" t="s">
        <v>245</v>
      </c>
      <c r="C4" s="16" t="s">
        <v>242</v>
      </c>
      <c r="D4" s="16" t="s">
        <v>242</v>
      </c>
      <c r="E4" s="16" t="s">
        <v>243</v>
      </c>
      <c r="F4" s="370" t="s">
        <v>244</v>
      </c>
      <c r="G4" s="16" t="s">
        <v>242</v>
      </c>
      <c r="H4" s="32" t="s">
        <v>276</v>
      </c>
      <c r="I4" s="32" t="s">
        <v>245</v>
      </c>
      <c r="J4" s="41" t="s">
        <v>247</v>
      </c>
      <c r="K4" s="32" t="s">
        <v>277</v>
      </c>
      <c r="L4" s="16" t="s">
        <v>249</v>
      </c>
      <c r="M4" s="32"/>
      <c r="N4" s="32" t="s">
        <v>278</v>
      </c>
      <c r="O4" s="150" t="s">
        <v>279</v>
      </c>
      <c r="P4" s="151" t="s">
        <v>280</v>
      </c>
      <c r="Q4" s="32"/>
      <c r="R4" s="32"/>
      <c r="S4" s="32"/>
      <c r="T4" s="32"/>
      <c r="U4" s="32"/>
      <c r="V4" s="36"/>
      <c r="W4" s="36"/>
    </row>
    <row r="5" spans="1:23" ht="14.25" customHeight="1">
      <c r="A5" s="371"/>
      <c r="B5" s="16" t="s">
        <v>249</v>
      </c>
      <c r="C5" s="16" t="s">
        <v>247</v>
      </c>
      <c r="D5" s="16" t="s">
        <v>247</v>
      </c>
      <c r="E5" s="16" t="s">
        <v>248</v>
      </c>
      <c r="F5" s="378"/>
      <c r="G5" s="364" t="s">
        <v>281</v>
      </c>
      <c r="H5" s="365"/>
      <c r="I5" s="366"/>
      <c r="J5" s="364" t="s">
        <v>282</v>
      </c>
      <c r="K5" s="365"/>
      <c r="L5" s="366"/>
      <c r="M5" s="364" t="s">
        <v>283</v>
      </c>
      <c r="N5" s="365"/>
      <c r="O5" s="366"/>
      <c r="P5" s="364" t="s">
        <v>284</v>
      </c>
      <c r="Q5" s="365"/>
      <c r="R5" s="366"/>
      <c r="S5" s="365" t="s">
        <v>285</v>
      </c>
      <c r="T5" s="365"/>
      <c r="U5" s="366"/>
      <c r="V5" s="6"/>
      <c r="W5" s="6"/>
    </row>
    <row r="6" spans="1:23" ht="14.25" customHeight="1">
      <c r="A6" s="371"/>
      <c r="B6" s="11"/>
      <c r="C6" s="11"/>
      <c r="D6" s="11"/>
      <c r="E6" s="11"/>
      <c r="F6" s="378"/>
      <c r="G6" s="4" t="s">
        <v>274</v>
      </c>
      <c r="H6" s="4" t="s">
        <v>68</v>
      </c>
      <c r="I6" s="4" t="s">
        <v>231</v>
      </c>
      <c r="J6" s="4" t="s">
        <v>274</v>
      </c>
      <c r="K6" s="4" t="s">
        <v>68</v>
      </c>
      <c r="L6" s="4" t="s">
        <v>231</v>
      </c>
      <c r="M6" s="4" t="s">
        <v>274</v>
      </c>
      <c r="N6" s="4" t="s">
        <v>68</v>
      </c>
      <c r="O6" s="4" t="s">
        <v>231</v>
      </c>
      <c r="P6" s="4" t="s">
        <v>274</v>
      </c>
      <c r="Q6" s="4" t="s">
        <v>68</v>
      </c>
      <c r="R6" s="4" t="s">
        <v>231</v>
      </c>
      <c r="S6" s="4" t="s">
        <v>274</v>
      </c>
      <c r="T6" s="4" t="s">
        <v>68</v>
      </c>
      <c r="U6" s="4" t="s">
        <v>231</v>
      </c>
      <c r="V6" s="6"/>
      <c r="W6" s="6"/>
    </row>
    <row r="7" spans="1:23" s="31" customFormat="1" ht="33.950000000000003" customHeight="1">
      <c r="A7" s="372"/>
      <c r="B7" s="34"/>
      <c r="C7" s="33"/>
      <c r="D7" s="34"/>
      <c r="E7" s="35"/>
      <c r="F7" s="372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 t="s">
        <v>286</v>
      </c>
      <c r="W7" s="36"/>
    </row>
    <row r="8" spans="1:23" ht="14.25" customHeight="1">
      <c r="A8" s="373"/>
      <c r="B8" s="373"/>
      <c r="C8" s="22"/>
      <c r="D8" s="377"/>
      <c r="F8" s="379"/>
      <c r="G8" s="352"/>
      <c r="H8" s="352"/>
      <c r="I8" s="352"/>
      <c r="J8" s="364"/>
      <c r="K8" s="365"/>
      <c r="L8" s="366"/>
      <c r="M8" s="364"/>
      <c r="N8" s="365"/>
      <c r="O8" s="366"/>
      <c r="P8" s="364"/>
      <c r="Q8" s="365"/>
      <c r="R8" s="366"/>
      <c r="S8" s="365"/>
      <c r="T8" s="365"/>
      <c r="U8" s="366"/>
      <c r="V8" s="6"/>
      <c r="W8" s="6"/>
    </row>
    <row r="9" spans="1:23" ht="14.25" customHeight="1">
      <c r="A9" s="371"/>
      <c r="B9" s="371"/>
      <c r="C9" s="22"/>
      <c r="D9" s="377"/>
      <c r="E9" s="22"/>
      <c r="F9" s="37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371"/>
      <c r="B10" s="371"/>
      <c r="C10" s="37"/>
      <c r="D10" s="377"/>
      <c r="E10" s="22"/>
      <c r="F10" s="37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8"/>
      <c r="D11" s="39"/>
      <c r="E11" s="4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374"/>
      <c r="B12" s="374"/>
      <c r="C12" s="11"/>
      <c r="D12" s="38"/>
      <c r="E12" s="375"/>
      <c r="F12" s="37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374"/>
      <c r="B13" s="374"/>
      <c r="C13" s="11"/>
      <c r="D13" s="38"/>
      <c r="E13" s="376"/>
      <c r="F13" s="37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75"/>
      <c r="B14" s="375"/>
      <c r="C14" s="375"/>
      <c r="D14" s="375"/>
      <c r="E14" s="375"/>
      <c r="F14" s="37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376"/>
      <c r="B15" s="376"/>
      <c r="C15" s="376"/>
      <c r="D15" s="376"/>
      <c r="E15" s="376"/>
      <c r="F15" s="37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344" t="s">
        <v>287</v>
      </c>
      <c r="B17" s="345"/>
      <c r="C17" s="345"/>
      <c r="D17" s="345"/>
      <c r="E17" s="346"/>
      <c r="F17" s="347"/>
      <c r="G17" s="349"/>
      <c r="H17" s="30"/>
      <c r="I17" s="30"/>
      <c r="J17" s="344" t="s">
        <v>251</v>
      </c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6"/>
      <c r="V17" s="12"/>
      <c r="W17" s="14"/>
    </row>
    <row r="18" spans="1:23" ht="72.95" customHeight="1">
      <c r="A18" s="350" t="s">
        <v>264</v>
      </c>
      <c r="B18" s="350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</row>
  </sheetData>
  <mergeCells count="44">
    <mergeCell ref="F4:F7"/>
    <mergeCell ref="F8:F10"/>
    <mergeCell ref="F12:F13"/>
    <mergeCell ref="F14:F15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8:B10"/>
    <mergeCell ref="B12:B13"/>
    <mergeCell ref="B14:B15"/>
    <mergeCell ref="C2:C3"/>
    <mergeCell ref="C14:C15"/>
    <mergeCell ref="D2:D3"/>
    <mergeCell ref="A1:W1"/>
    <mergeCell ref="G2:I2"/>
    <mergeCell ref="J2:L2"/>
    <mergeCell ref="M2:O2"/>
    <mergeCell ref="P2:R2"/>
    <mergeCell ref="S2:U2"/>
    <mergeCell ref="F2:F3"/>
    <mergeCell ref="W2:W3"/>
  </mergeCells>
  <phoneticPr fontId="40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2023-05-11T06:16:24Z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C71CC9625E464304A643F2281EB17662_13</vt:lpwstr>
  </property>
  <property fmtid="{D5CDD505-2E9C-101B-9397-08002B2CF9AE}" pid="4" name="KSOReadingLayout">
    <vt:bool>true</vt:bool>
  </property>
</Properties>
</file>