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中关村论坛三款\TAJJAL80295（原90374\5-9首期\"/>
    </mc:Choice>
  </mc:AlternateContent>
  <xr:revisionPtr revIDLastSave="0" documentId="13_ncr:1_{B4EADD66-A341-41E5-BB4D-E3AB81E6EB60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N4" i="7"/>
  <c r="E17" i="15"/>
  <c r="F17" i="15"/>
  <c r="G17" i="15"/>
  <c r="C17" i="15"/>
  <c r="B17" i="15"/>
  <c r="E16" i="15"/>
  <c r="F16" i="15"/>
  <c r="G16" i="15"/>
  <c r="E15" i="15"/>
  <c r="F15" i="15"/>
  <c r="G15" i="15"/>
  <c r="C15" i="15"/>
  <c r="B15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5" i="15"/>
  <c r="F5" i="15"/>
  <c r="G5" i="15"/>
  <c r="C5" i="15"/>
  <c r="E12" i="13"/>
  <c r="F12" i="13"/>
  <c r="G12" i="13"/>
  <c r="E11" i="13"/>
  <c r="F11" i="13"/>
  <c r="G11" i="13"/>
  <c r="E10" i="13"/>
  <c r="F10" i="13"/>
  <c r="G10" i="13"/>
  <c r="E9" i="13"/>
  <c r="F9" i="13"/>
  <c r="G9" i="13"/>
  <c r="E8" i="13"/>
  <c r="F8" i="13"/>
  <c r="G8" i="13"/>
  <c r="E7" i="13"/>
  <c r="F7" i="13"/>
  <c r="G7" i="13"/>
  <c r="E6" i="13"/>
  <c r="F6" i="13"/>
  <c r="G6" i="13"/>
</calcChain>
</file>

<file path=xl/sharedStrings.xml><?xml version="1.0" encoding="utf-8"?>
<sst xmlns="http://schemas.openxmlformats.org/spreadsheetml/2006/main" count="709" uniqueCount="310">
  <si>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</si>
  <si>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</si>
  <si>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</si>
  <si>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</si>
  <si>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</si>
  <si>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</si>
  <si>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</si>
  <si>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</si>
  <si>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</si>
  <si>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</si>
  <si>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</si>
  <si>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</si>
  <si>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</si>
  <si>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</si>
  <si>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</si>
  <si>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</si>
  <si>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</si>
  <si>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</si>
  <si>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</si>
  <si>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</si>
  <si>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</si>
  <si>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</si>
  <si>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</si>
  <si>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</si>
  <si>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</si>
  <si>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</si>
  <si>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</si>
  <si>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</si>
  <si>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</si>
  <si>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</si>
  <si>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</si>
  <si>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</si>
  <si>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</si>
  <si>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</si>
  <si>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</si>
  <si>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</si>
  <si>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</si>
  <si>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</si>
  <si>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</si>
  <si>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</si>
  <si>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</si>
  <si>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</si>
  <si>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</si>
  <si>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</si>
  <si>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</si>
  <si>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</si>
  <si>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</si>
  <si>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</si>
  <si>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</si>
  <si>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</si>
  <si>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</si>
  <si>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</si>
  <si>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</si>
  <si>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</si>
  <si>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</si>
  <si>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</si>
  <si>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</si>
  <si>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</si>
  <si>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</si>
  <si>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TAJJAL80295</t>
  </si>
  <si>
    <t>合同交期</t>
  </si>
  <si>
    <t>产前确认样</t>
  </si>
  <si>
    <t>有</t>
  </si>
  <si>
    <t>无</t>
  </si>
  <si>
    <t>品名</t>
  </si>
  <si>
    <t xml:space="preserve"> 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</si>
  <si>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</si>
  <si>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</si>
  <si>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</si>
  <si>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</si>
  <si>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</si>
  <si>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</si>
  <si>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</si>
  <si>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</si>
  <si>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</si>
  <si>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</si>
  <si>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</si>
  <si>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</si>
  <si>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</si>
  <si>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</si>
  <si>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</si>
  <si>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</si>
  <si>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</si>
  <si>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</si>
  <si>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</si>
  <si>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</si>
  <si>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</si>
  <si>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</si>
  <si>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</si>
  <si>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</si>
  <si>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</si>
  <si>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</si>
  <si>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</si>
  <si>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</si>
  <si>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</si>
  <si>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</si>
  <si>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</si>
  <si>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</si>
  <si>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</si>
  <si>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</si>
  <si>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</si>
  <si>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</si>
  <si>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</si>
  <si>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</si>
  <si>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</si>
  <si>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</si>
  <si>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</si>
  <si>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</si>
  <si>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</si>
  <si>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</si>
  <si>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</si>
  <si>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</si>
  <si>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合计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</si>
  <si>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</si>
  <si>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</si>
  <si>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各码25件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</si>
  <si>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</si>
  <si>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</si>
  <si>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</si>
  <si>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</si>
  <si>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</si>
  <si>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</si>
  <si>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</si>
  <si>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</si>
  <si>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</si>
  <si>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</si>
  <si>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</si>
  <si>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</si>
  <si>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</si>
  <si>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</si>
  <si>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</si>
  <si>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</si>
  <si>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</si>
  <si>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</si>
  <si>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</si>
  <si>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</si>
  <si>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</si>
  <si>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</si>
  <si>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男式POLO短袖T恤</t>
  </si>
  <si>
    <t>中山源莱美服饰</t>
  </si>
  <si>
    <t>部位名称</t>
  </si>
  <si>
    <t>指示规格  FINAL SPEC</t>
  </si>
  <si>
    <t>样品规格  SAMPLE SPEC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</si>
  <si>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</si>
  <si>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</si>
  <si>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</si>
  <si>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</si>
  <si>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</si>
  <si>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</si>
  <si>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</si>
  <si>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</si>
  <si>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前胸LOGO距肩颈点</t>
  </si>
  <si>
    <t>前胸LOGO距前中</t>
  </si>
  <si>
    <t>领围</t>
  </si>
  <si>
    <t>前中半开门襟长</t>
  </si>
  <si>
    <t>领罗文宽</t>
  </si>
  <si>
    <t>跟单QC:</t>
  </si>
  <si>
    <t>工厂负责人：</t>
  </si>
  <si>
    <t>领长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</si>
  <si>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</si>
  <si>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</si>
  <si>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</si>
  <si>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</si>
  <si>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</si>
  <si>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</si>
  <si>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</si>
  <si>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</si>
  <si>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</si>
  <si>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</si>
  <si>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</si>
  <si>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</si>
  <si>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</si>
  <si>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</si>
  <si>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验货时间：</t>
  </si>
  <si>
    <t>QC出货报告书</t>
  </si>
  <si>
    <t>产品名称</t>
  </si>
  <si>
    <t>中山源来美服饰</t>
  </si>
  <si>
    <t>合同日期</t>
  </si>
  <si>
    <t>5月10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</si>
  <si>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</si>
  <si>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</si>
  <si>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</si>
  <si>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</si>
  <si>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</si>
  <si>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</si>
  <si>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</si>
  <si>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</si>
  <si>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</si>
  <si>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</si>
  <si>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</si>
  <si>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</si>
  <si>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</si>
  <si>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</si>
  <si>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</si>
  <si>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</si>
  <si>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</si>
  <si>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</si>
  <si>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</si>
  <si>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</si>
  <si>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</si>
  <si>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</si>
  <si>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</si>
  <si>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</si>
  <si>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</si>
  <si>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</si>
  <si>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</si>
  <si>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</si>
  <si>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</si>
  <si>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</si>
  <si>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</si>
  <si>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</si>
  <si>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</si>
  <si>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L       XL       XXL      XXXL    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</si>
  <si>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</si>
  <si>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</si>
  <si>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</si>
  <si>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</si>
  <si>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</si>
  <si>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</si>
  <si>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</si>
  <si>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</si>
  <si>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</si>
  <si>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</si>
  <si>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</si>
  <si>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</si>
  <si>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</si>
  <si>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</si>
  <si>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</si>
  <si>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</si>
  <si>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</si>
  <si>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</si>
  <si>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</si>
  <si>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</si>
  <si>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</si>
  <si>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</si>
  <si>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</si>
  <si>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</si>
  <si>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</si>
  <si>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</si>
  <si>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</si>
  <si>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</si>
  <si>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FK07910</t>
  </si>
  <si>
    <t>克莱因蓝</t>
  </si>
  <si>
    <t>福建兴欣宝</t>
  </si>
  <si>
    <t>YES</t>
  </si>
  <si>
    <t>制表时间：2023年4月29日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</si>
  <si>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</si>
  <si>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</si>
  <si>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</si>
  <si>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</si>
  <si>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</si>
  <si>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</si>
  <si>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</si>
  <si>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</si>
  <si>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</si>
  <si>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</si>
  <si>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</si>
  <si>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</si>
  <si>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</si>
  <si>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</si>
  <si>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</si>
  <si>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</si>
  <si>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</si>
  <si>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</si>
  <si>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</si>
  <si>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</si>
  <si>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</si>
  <si>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</si>
  <si>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</si>
  <si>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</si>
  <si>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</si>
  <si>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</si>
  <si>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</si>
  <si>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</si>
  <si>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</si>
  <si>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</si>
  <si>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</si>
  <si>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</si>
  <si>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</si>
  <si>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</si>
  <si>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</si>
  <si>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</si>
  <si>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</si>
  <si>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</si>
  <si>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</si>
  <si>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</si>
  <si>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</si>
  <si>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</si>
  <si>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</si>
  <si>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</si>
  <si>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</si>
  <si>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</si>
  <si>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</si>
  <si>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</t>
  </si>
  <si>
    <t>热转印标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</si>
  <si>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</si>
  <si>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</si>
  <si>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</si>
  <si>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</si>
  <si>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</si>
  <si>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</si>
  <si>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</si>
  <si>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克莱因蓝</t>
    <phoneticPr fontId="36" type="noConversion"/>
  </si>
  <si>
    <t>+2.3</t>
    <phoneticPr fontId="36" type="noConversion"/>
  </si>
  <si>
    <t>+1</t>
    <phoneticPr fontId="36" type="noConversion"/>
  </si>
  <si>
    <t>+0</t>
    <phoneticPr fontId="36" type="noConversion"/>
  </si>
  <si>
    <t>-1</t>
    <phoneticPr fontId="36" type="noConversion"/>
  </si>
  <si>
    <t>大货首件</t>
    <phoneticPr fontId="36" type="noConversion"/>
  </si>
  <si>
    <t>佛山源莱美</t>
    <phoneticPr fontId="36" type="noConversion"/>
  </si>
  <si>
    <t>佛山源莱美板房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</si>
</sst>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0" fillId="0" borderId="0">
      <alignment vertical="center"/>
    </xf>
    <xf numFmtId="0" fontId="15" fillId="0" borderId="0">
      <alignment vertical="center"/>
    </xf>
    <xf numFmtId="0" fontId="15" fillId="0" borderId="0"/>
    <xf numFmtId="0" fontId="30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9" xfId="2" applyFont="1" applyFill="1" applyBorder="1" applyAlignment="1">
      <alignment horizontal="left" vertical="center"/>
    </xf>
    <xf numFmtId="0" fontId="9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right" vertical="center"/>
    </xf>
    <xf numFmtId="0" fontId="10" fillId="3" borderId="13" xfId="3" applyFont="1" applyFill="1" applyBorder="1"/>
    <xf numFmtId="49" fontId="10" fillId="3" borderId="14" xfId="3" applyNumberFormat="1" applyFont="1" applyFill="1" applyBorder="1" applyAlignment="1">
      <alignment horizontal="center"/>
    </xf>
    <xf numFmtId="49" fontId="10" fillId="3" borderId="14" xfId="3" applyNumberFormat="1" applyFont="1" applyFill="1" applyBorder="1" applyAlignment="1">
      <alignment horizontal="right"/>
    </xf>
    <xf numFmtId="49" fontId="10" fillId="3" borderId="14" xfId="3" applyNumberFormat="1" applyFont="1" applyFill="1" applyBorder="1" applyAlignment="1">
      <alignment horizontal="right" vertical="center"/>
    </xf>
    <xf numFmtId="0" fontId="9" fillId="3" borderId="0" xfId="3" applyFont="1" applyFill="1"/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10" xfId="2" applyFont="1" applyFill="1" applyBorder="1" applyAlignment="1">
      <alignment horizontal="left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17" xfId="4" applyFont="1" applyFill="1" applyBorder="1" applyAlignment="1">
      <alignment horizontal="center" vertical="center"/>
    </xf>
    <xf numFmtId="0" fontId="9" fillId="3" borderId="18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10" fillId="3" borderId="19" xfId="3" applyNumberFormat="1" applyFont="1" applyFill="1" applyBorder="1" applyAlignment="1">
      <alignment horizontal="center"/>
    </xf>
    <xf numFmtId="14" fontId="9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center" vertical="center"/>
    </xf>
    <xf numFmtId="0" fontId="18" fillId="0" borderId="22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4" fillId="0" borderId="24" xfId="2" applyFont="1" applyBorder="1" applyAlignment="1">
      <alignment horizontal="center" vertical="center"/>
    </xf>
    <xf numFmtId="0" fontId="17" fillId="0" borderId="24" xfId="2" applyFont="1" applyBorder="1">
      <alignment vertical="center"/>
    </xf>
    <xf numFmtId="0" fontId="17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right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>
      <alignment vertical="center"/>
    </xf>
    <xf numFmtId="0" fontId="17" fillId="0" borderId="26" xfId="2" applyFont="1" applyBorder="1">
      <alignment vertical="center"/>
    </xf>
    <xf numFmtId="0" fontId="18" fillId="0" borderId="26" xfId="2" applyFont="1" applyBorder="1">
      <alignment vertical="center"/>
    </xf>
    <xf numFmtId="0" fontId="18" fillId="0" borderId="26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1" xfId="2" applyFont="1" applyBorder="1">
      <alignment vertical="center"/>
    </xf>
    <xf numFmtId="0" fontId="18" fillId="0" borderId="24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7" fillId="0" borderId="2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58" fontId="18" fillId="0" borderId="26" xfId="2" applyNumberFormat="1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0" fillId="3" borderId="11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20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0" fillId="3" borderId="11" xfId="3" applyFont="1" applyFill="1" applyBorder="1"/>
    <xf numFmtId="0" fontId="10" fillId="3" borderId="2" xfId="3" applyFont="1" applyFill="1" applyBorder="1" applyAlignment="1">
      <alignment horizontal="center" vertical="center"/>
    </xf>
    <xf numFmtId="0" fontId="10" fillId="3" borderId="17" xfId="3" applyFont="1" applyFill="1" applyBorder="1" applyAlignment="1">
      <alignment horizontal="center" vertical="center"/>
    </xf>
    <xf numFmtId="0" fontId="19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3" xfId="2" applyFont="1" applyBorder="1">
      <alignment vertical="center"/>
    </xf>
    <xf numFmtId="0" fontId="14" fillId="0" borderId="24" xfId="2" applyFont="1" applyBorder="1">
      <alignment vertical="center"/>
    </xf>
    <xf numFmtId="0" fontId="14" fillId="0" borderId="38" xfId="2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1" xfId="2" applyFont="1" applyBorder="1">
      <alignment vertical="center"/>
    </xf>
    <xf numFmtId="0" fontId="15" fillId="0" borderId="22" xfId="2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5" fillId="0" borderId="22" xfId="2" applyBorder="1">
      <alignment vertical="center"/>
    </xf>
    <xf numFmtId="0" fontId="11" fillId="0" borderId="22" xfId="2" applyFont="1" applyBorder="1">
      <alignment vertical="center"/>
    </xf>
    <xf numFmtId="0" fontId="15" fillId="0" borderId="24" xfId="2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5" fillId="0" borderId="24" xfId="2" applyBorder="1">
      <alignment vertical="center"/>
    </xf>
    <xf numFmtId="0" fontId="11" fillId="0" borderId="24" xfId="2" applyFont="1" applyBorder="1">
      <alignment vertical="center"/>
    </xf>
    <xf numFmtId="0" fontId="14" fillId="0" borderId="2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9" fillId="0" borderId="45" xfId="2" applyFont="1" applyBorder="1">
      <alignment vertical="center"/>
    </xf>
    <xf numFmtId="0" fontId="19" fillId="0" borderId="46" xfId="2" applyFont="1" applyBorder="1">
      <alignment vertical="center"/>
    </xf>
    <xf numFmtId="0" fontId="14" fillId="0" borderId="46" xfId="2" applyFont="1" applyBorder="1">
      <alignment vertical="center"/>
    </xf>
    <xf numFmtId="58" fontId="15" fillId="0" borderId="46" xfId="2" applyNumberFormat="1" applyBorder="1">
      <alignment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54" xfId="2" applyFont="1" applyBorder="1">
      <alignment vertical="center"/>
    </xf>
    <xf numFmtId="0" fontId="10" fillId="3" borderId="10" xfId="3" applyFont="1" applyFill="1" applyBorder="1"/>
    <xf numFmtId="0" fontId="10" fillId="3" borderId="2" xfId="3" applyFont="1" applyFill="1" applyBorder="1"/>
    <xf numFmtId="0" fontId="12" fillId="0" borderId="2" xfId="0" applyFont="1" applyBorder="1" applyAlignment="1">
      <alignment horizontal="left" vertical="center"/>
    </xf>
    <xf numFmtId="49" fontId="10" fillId="3" borderId="55" xfId="4" applyNumberFormat="1" applyFont="1" applyFill="1" applyBorder="1" applyAlignment="1">
      <alignment horizontal="center" vertical="center"/>
    </xf>
    <xf numFmtId="49" fontId="10" fillId="3" borderId="56" xfId="4" applyNumberFormat="1" applyFont="1" applyFill="1" applyBorder="1" applyAlignment="1">
      <alignment horizontal="center" vertical="center"/>
    </xf>
    <xf numFmtId="49" fontId="10" fillId="3" borderId="57" xfId="4" applyNumberFormat="1" applyFont="1" applyFill="1" applyBorder="1" applyAlignment="1">
      <alignment horizontal="center" vertical="center"/>
    </xf>
    <xf numFmtId="49" fontId="10" fillId="3" borderId="58" xfId="3" applyNumberFormat="1" applyFont="1" applyFill="1" applyBorder="1" applyAlignment="1">
      <alignment horizontal="center"/>
    </xf>
    <xf numFmtId="49" fontId="10" fillId="3" borderId="59" xfId="4" applyNumberFormat="1" applyFont="1" applyFill="1" applyBorder="1" applyAlignment="1">
      <alignment horizontal="center" vertical="center"/>
    </xf>
    <xf numFmtId="49" fontId="10" fillId="3" borderId="60" xfId="3" applyNumberFormat="1" applyFont="1" applyFill="1" applyBorder="1" applyAlignment="1">
      <alignment horizontal="center"/>
    </xf>
    <xf numFmtId="49" fontId="10" fillId="3" borderId="61" xfId="3" applyNumberFormat="1" applyFont="1" applyFill="1" applyBorder="1" applyAlignment="1">
      <alignment horizontal="center"/>
    </xf>
    <xf numFmtId="0" fontId="11" fillId="0" borderId="25" xfId="2" applyFont="1" applyBorder="1">
      <alignment vertical="center"/>
    </xf>
    <xf numFmtId="0" fontId="11" fillId="0" borderId="48" xfId="2" applyFont="1" applyBorder="1">
      <alignment vertical="center"/>
    </xf>
    <xf numFmtId="0" fontId="15" fillId="0" borderId="49" xfId="2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5" fillId="0" borderId="49" xfId="2" applyBorder="1">
      <alignment vertical="center"/>
    </xf>
    <xf numFmtId="0" fontId="11" fillId="0" borderId="49" xfId="2" applyFont="1" applyBorder="1">
      <alignment vertical="center"/>
    </xf>
    <xf numFmtId="0" fontId="11" fillId="0" borderId="48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24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4" fillId="0" borderId="24" xfId="2" applyNumberFormat="1" applyFont="1" applyBorder="1" applyAlignment="1">
      <alignment horizontal="center" vertical="center"/>
    </xf>
    <xf numFmtId="0" fontId="19" fillId="0" borderId="43" xfId="2" applyFont="1" applyBorder="1">
      <alignment vertical="center"/>
    </xf>
    <xf numFmtId="0" fontId="19" fillId="0" borderId="44" xfId="2" applyFont="1" applyBorder="1">
      <alignment vertical="center"/>
    </xf>
    <xf numFmtId="0" fontId="14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5" fillId="0" borderId="44" xfId="2" applyNumberFormat="1" applyBorder="1">
      <alignment vertical="center"/>
    </xf>
    <xf numFmtId="0" fontId="15" fillId="0" borderId="67" xfId="2" applyBorder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5" fillId="0" borderId="38" xfId="2" applyFont="1" applyBorder="1" applyAlignment="1">
      <alignment horizontal="left" vertical="center" wrapText="1"/>
    </xf>
    <xf numFmtId="0" fontId="25" fillId="0" borderId="38" xfId="2" applyFont="1" applyBorder="1" applyAlignment="1">
      <alignment horizontal="left" vertical="center"/>
    </xf>
    <xf numFmtId="0" fontId="27" fillId="0" borderId="12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top"/>
    </xf>
    <xf numFmtId="0" fontId="14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5" fillId="0" borderId="44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4" fillId="0" borderId="24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26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4" fillId="0" borderId="26" xfId="2" applyNumberFormat="1" applyFont="1" applyBorder="1" applyAlignment="1">
      <alignment horizontal="center" vertical="center"/>
    </xf>
    <xf numFmtId="14" fontId="14" fillId="0" borderId="39" xfId="2" applyNumberFormat="1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28" xfId="2" applyNumberFormat="1" applyFont="1" applyBorder="1" applyAlignment="1">
      <alignment horizontal="left" vertical="center"/>
    </xf>
    <xf numFmtId="9" fontId="14" fillId="0" borderId="40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35" xfId="2" applyNumberFormat="1" applyFont="1" applyBorder="1" applyAlignment="1">
      <alignment horizontal="left" vertical="center"/>
    </xf>
    <xf numFmtId="9" fontId="14" fillId="0" borderId="42" xfId="2" applyNumberFormat="1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24" fillId="0" borderId="46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9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3" borderId="11" xfId="3" applyFont="1" applyFill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4" fillId="0" borderId="24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38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4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5" fillId="0" borderId="46" xfId="2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6" fillId="0" borderId="20" xfId="2" applyFont="1" applyBorder="1" applyAlignment="1">
      <alignment horizontal="center" vertical="top"/>
    </xf>
    <xf numFmtId="0" fontId="14" fillId="0" borderId="22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58" fontId="18" fillId="0" borderId="24" xfId="2" applyNumberFormat="1" applyFont="1" applyBorder="1" applyAlignment="1">
      <alignment horizontal="center" vertical="center"/>
    </xf>
    <xf numFmtId="0" fontId="14" fillId="0" borderId="26" xfId="2" applyFont="1" applyBorder="1" applyAlignment="1">
      <alignment horizontal="right" vertical="center"/>
    </xf>
    <xf numFmtId="0" fontId="17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 wrapText="1"/>
    </xf>
    <xf numFmtId="0" fontId="18" fillId="0" borderId="24" xfId="2" applyFont="1" applyBorder="1" applyAlignment="1">
      <alignment horizontal="left" vertical="center" wrapText="1"/>
    </xf>
    <xf numFmtId="0" fontId="18" fillId="0" borderId="38" xfId="2" applyFont="1" applyBorder="1" applyAlignment="1">
      <alignment horizontal="left" vertical="center" wrapText="1"/>
    </xf>
    <xf numFmtId="0" fontId="15" fillId="0" borderId="26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5" fillId="0" borderId="31" xfId="2" applyBorder="1" applyAlignment="1">
      <alignment horizontal="left" vertical="center"/>
    </xf>
    <xf numFmtId="0" fontId="15" fillId="0" borderId="3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7" fillId="3" borderId="2" xfId="4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49" fontId="37" fillId="4" borderId="2" xfId="4" applyNumberFormat="1" applyFont="1" applyFill="1" applyBorder="1" applyAlignment="1">
      <alignment horizontal="center" vertical="center"/>
    </xf>
    <xf numFmtId="0" fontId="41" fillId="0" borderId="44" xfId="2" applyFont="1" applyBorder="1" applyAlignment="1">
      <alignment horizontal="center" vertical="center"/>
    </xf>
    <xf numFmtId="0" fontId="42" fillId="0" borderId="44" xfId="2" applyFont="1" applyBorder="1" applyAlignment="1">
      <alignment horizontal="center" vertical="center"/>
    </xf>
    <xf numFmtId="0" fontId="41" fillId="0" borderId="23" xfId="2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561975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637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12950" y="5086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36750" y="5086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561975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6375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561975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637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5">
        <v>1</v>
      </c>
      <c r="B2" s="167" t="s">
        <v>1</v>
      </c>
    </row>
    <row r="3" spans="1:2">
      <c r="A3" s="5">
        <v>2</v>
      </c>
      <c r="B3" s="167" t="s">
        <v>2</v>
      </c>
    </row>
    <row r="4" spans="1:2">
      <c r="A4" s="5">
        <v>3</v>
      </c>
      <c r="B4" s="167" t="s">
        <v>3</v>
      </c>
    </row>
    <row r="5" spans="1:2">
      <c r="A5" s="5">
        <v>4</v>
      </c>
      <c r="B5" s="167" t="s">
        <v>4</v>
      </c>
    </row>
    <row r="6" spans="1:2">
      <c r="A6" s="5">
        <v>5</v>
      </c>
      <c r="B6" s="167" t="s">
        <v>5</v>
      </c>
    </row>
    <row r="7" spans="1:2" ht="13.5" customHeight="1">
      <c r="A7" s="5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>
      <c r="A9" s="5"/>
      <c r="B9" s="167"/>
    </row>
    <row r="10" spans="1:2" ht="18.95" customHeight="1">
      <c r="A10" s="165"/>
      <c r="B10" s="170" t="s">
        <v>8</v>
      </c>
    </row>
    <row r="11" spans="1:2" ht="15.95" customHeight="1">
      <c r="A11" s="5">
        <v>1</v>
      </c>
      <c r="B11" s="171" t="s">
        <v>9</v>
      </c>
    </row>
    <row r="12" spans="1:2">
      <c r="A12" s="5">
        <v>2</v>
      </c>
      <c r="B12" s="167" t="s">
        <v>10</v>
      </c>
    </row>
    <row r="13" spans="1:2">
      <c r="A13" s="5">
        <v>3</v>
      </c>
      <c r="B13" s="169" t="s">
        <v>11</v>
      </c>
    </row>
    <row r="14" spans="1:2">
      <c r="A14" s="5">
        <v>4</v>
      </c>
      <c r="B14" s="167" t="s">
        <v>12</v>
      </c>
    </row>
    <row r="15" spans="1:2">
      <c r="A15" s="5">
        <v>5</v>
      </c>
      <c r="B15" s="167" t="s">
        <v>13</v>
      </c>
    </row>
    <row r="16" spans="1:2">
      <c r="A16" s="5">
        <v>6</v>
      </c>
      <c r="B16" s="167" t="s">
        <v>14</v>
      </c>
    </row>
    <row r="17" spans="1:2">
      <c r="A17" s="5">
        <v>7</v>
      </c>
      <c r="B17" s="167" t="s">
        <v>15</v>
      </c>
    </row>
    <row r="18" spans="1:2">
      <c r="A18" s="5"/>
      <c r="B18" s="167"/>
    </row>
    <row r="19" spans="1:2" ht="20.25">
      <c r="A19" s="165"/>
      <c r="B19" s="166" t="s">
        <v>16</v>
      </c>
    </row>
    <row r="20" spans="1:2">
      <c r="A20" s="5">
        <v>1</v>
      </c>
      <c r="B20" s="167" t="s">
        <v>17</v>
      </c>
    </row>
    <row r="21" spans="1:2">
      <c r="A21" s="5">
        <v>2</v>
      </c>
      <c r="B21" s="167" t="s">
        <v>18</v>
      </c>
    </row>
    <row r="22" spans="1:2">
      <c r="A22" s="5">
        <v>3</v>
      </c>
      <c r="B22" s="167" t="s">
        <v>19</v>
      </c>
    </row>
    <row r="23" spans="1:2">
      <c r="A23" s="5">
        <v>4</v>
      </c>
      <c r="B23" s="167" t="s">
        <v>20</v>
      </c>
    </row>
    <row r="24" spans="1:2">
      <c r="A24" s="5">
        <v>5</v>
      </c>
      <c r="B24" s="167" t="s">
        <v>21</v>
      </c>
    </row>
    <row r="25" spans="1:2">
      <c r="A25" s="5">
        <v>6</v>
      </c>
      <c r="B25" s="167" t="s">
        <v>22</v>
      </c>
    </row>
    <row r="26" spans="1:2">
      <c r="A26" s="5">
        <v>7</v>
      </c>
      <c r="B26" s="167" t="s">
        <v>23</v>
      </c>
    </row>
    <row r="27" spans="1:2">
      <c r="A27" s="5"/>
      <c r="B27" s="167"/>
    </row>
    <row r="28" spans="1:2" ht="20.25">
      <c r="A28" s="165"/>
      <c r="B28" s="166" t="s">
        <v>24</v>
      </c>
    </row>
    <row r="29" spans="1:2">
      <c r="A29" s="5">
        <v>1</v>
      </c>
      <c r="B29" s="167" t="s">
        <v>25</v>
      </c>
    </row>
    <row r="30" spans="1:2">
      <c r="A30" s="5">
        <v>2</v>
      </c>
      <c r="B30" s="167" t="s">
        <v>26</v>
      </c>
    </row>
    <row r="31" spans="1:2">
      <c r="A31" s="5">
        <v>3</v>
      </c>
      <c r="B31" s="167" t="s">
        <v>27</v>
      </c>
    </row>
    <row r="32" spans="1:2">
      <c r="A32" s="5">
        <v>4</v>
      </c>
      <c r="B32" s="167" t="s">
        <v>28</v>
      </c>
    </row>
    <row r="33" spans="1:2">
      <c r="A33" s="5">
        <v>5</v>
      </c>
      <c r="B33" s="167" t="s">
        <v>29</v>
      </c>
    </row>
    <row r="34" spans="1:2">
      <c r="A34" s="5">
        <v>6</v>
      </c>
      <c r="B34" s="167" t="s">
        <v>30</v>
      </c>
    </row>
    <row r="35" spans="1:2">
      <c r="A35" s="5">
        <v>7</v>
      </c>
      <c r="B35" s="167" t="s">
        <v>31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248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225</v>
      </c>
      <c r="B2" s="364" t="s">
        <v>230</v>
      </c>
      <c r="C2" s="364" t="s">
        <v>226</v>
      </c>
      <c r="D2" s="364" t="s">
        <v>227</v>
      </c>
      <c r="E2" s="364" t="s">
        <v>228</v>
      </c>
      <c r="F2" s="364" t="s">
        <v>229</v>
      </c>
      <c r="G2" s="363" t="s">
        <v>249</v>
      </c>
      <c r="H2" s="363"/>
      <c r="I2" s="363" t="s">
        <v>250</v>
      </c>
      <c r="J2" s="363"/>
      <c r="K2" s="369" t="s">
        <v>251</v>
      </c>
      <c r="L2" s="371" t="s">
        <v>252</v>
      </c>
      <c r="M2" s="373" t="s">
        <v>253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254</v>
      </c>
      <c r="H3" s="3" t="s">
        <v>255</v>
      </c>
      <c r="I3" s="3" t="s">
        <v>254</v>
      </c>
      <c r="J3" s="3" t="s">
        <v>255</v>
      </c>
      <c r="K3" s="370"/>
      <c r="L3" s="372"/>
      <c r="M3" s="374"/>
    </row>
    <row r="4" spans="1:13">
      <c r="A4" s="5"/>
      <c r="B4" s="6" t="s">
        <v>243</v>
      </c>
      <c r="C4" s="6">
        <v>230406517</v>
      </c>
      <c r="D4" s="6" t="s">
        <v>241</v>
      </c>
      <c r="E4" s="6" t="s">
        <v>242</v>
      </c>
      <c r="F4" s="6" t="s">
        <v>59</v>
      </c>
      <c r="G4" s="6">
        <v>0</v>
      </c>
      <c r="H4" s="6">
        <v>0.6</v>
      </c>
      <c r="I4" s="6">
        <v>0.8</v>
      </c>
      <c r="J4" s="6">
        <v>1.3</v>
      </c>
      <c r="K4" s="6">
        <v>2.1</v>
      </c>
      <c r="L4" s="6"/>
      <c r="M4" s="6" t="s">
        <v>244</v>
      </c>
    </row>
    <row r="5" spans="1:1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5" t="s">
        <v>245</v>
      </c>
      <c r="B12" s="356"/>
      <c r="C12" s="356"/>
      <c r="D12" s="356"/>
      <c r="E12" s="357"/>
      <c r="F12" s="358"/>
      <c r="G12" s="360"/>
      <c r="H12" s="355" t="s">
        <v>256</v>
      </c>
      <c r="I12" s="356"/>
      <c r="J12" s="356"/>
      <c r="K12" s="357"/>
      <c r="L12" s="366"/>
      <c r="M12" s="367"/>
    </row>
    <row r="13" spans="1:13" ht="16.5">
      <c r="A13" s="368" t="s">
        <v>257</v>
      </c>
      <c r="B13" s="368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258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259</v>
      </c>
      <c r="B2" s="364" t="s">
        <v>230</v>
      </c>
      <c r="C2" s="364" t="s">
        <v>226</v>
      </c>
      <c r="D2" s="364" t="s">
        <v>227</v>
      </c>
      <c r="E2" s="364" t="s">
        <v>228</v>
      </c>
      <c r="F2" s="364" t="s">
        <v>229</v>
      </c>
      <c r="G2" s="375" t="s">
        <v>260</v>
      </c>
      <c r="H2" s="376"/>
      <c r="I2" s="377"/>
      <c r="J2" s="375" t="s">
        <v>261</v>
      </c>
      <c r="K2" s="376"/>
      <c r="L2" s="377"/>
      <c r="M2" s="375" t="s">
        <v>262</v>
      </c>
      <c r="N2" s="376"/>
      <c r="O2" s="377"/>
      <c r="P2" s="375" t="s">
        <v>263</v>
      </c>
      <c r="Q2" s="376"/>
      <c r="R2" s="377"/>
      <c r="S2" s="376" t="s">
        <v>264</v>
      </c>
      <c r="T2" s="376"/>
      <c r="U2" s="377"/>
      <c r="V2" s="384" t="s">
        <v>265</v>
      </c>
      <c r="W2" s="384" t="s">
        <v>239</v>
      </c>
    </row>
    <row r="3" spans="1:23" s="1" customFormat="1" ht="16.5">
      <c r="A3" s="365"/>
      <c r="B3" s="383"/>
      <c r="C3" s="383"/>
      <c r="D3" s="383"/>
      <c r="E3" s="383"/>
      <c r="F3" s="383"/>
      <c r="G3" s="3" t="s">
        <v>266</v>
      </c>
      <c r="H3" s="3" t="s">
        <v>64</v>
      </c>
      <c r="I3" s="3" t="s">
        <v>230</v>
      </c>
      <c r="J3" s="3" t="s">
        <v>266</v>
      </c>
      <c r="K3" s="3" t="s">
        <v>64</v>
      </c>
      <c r="L3" s="3" t="s">
        <v>230</v>
      </c>
      <c r="M3" s="3" t="s">
        <v>266</v>
      </c>
      <c r="N3" s="3" t="s">
        <v>64</v>
      </c>
      <c r="O3" s="3" t="s">
        <v>230</v>
      </c>
      <c r="P3" s="3" t="s">
        <v>266</v>
      </c>
      <c r="Q3" s="3" t="s">
        <v>64</v>
      </c>
      <c r="R3" s="3" t="s">
        <v>230</v>
      </c>
      <c r="S3" s="3" t="s">
        <v>266</v>
      </c>
      <c r="T3" s="3" t="s">
        <v>64</v>
      </c>
      <c r="U3" s="3" t="s">
        <v>230</v>
      </c>
      <c r="V3" s="385"/>
      <c r="W3" s="385"/>
    </row>
    <row r="4" spans="1:23">
      <c r="A4" s="378" t="s">
        <v>267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79"/>
      <c r="B5" s="6"/>
      <c r="C5" s="6"/>
      <c r="D5" s="6"/>
      <c r="E5" s="6"/>
      <c r="F5" s="6"/>
      <c r="G5" s="375" t="s">
        <v>268</v>
      </c>
      <c r="H5" s="376"/>
      <c r="I5" s="377"/>
      <c r="J5" s="375" t="s">
        <v>269</v>
      </c>
      <c r="K5" s="376"/>
      <c r="L5" s="377"/>
      <c r="M5" s="375" t="s">
        <v>270</v>
      </c>
      <c r="N5" s="376"/>
      <c r="O5" s="377"/>
      <c r="P5" s="375" t="s">
        <v>271</v>
      </c>
      <c r="Q5" s="376"/>
      <c r="R5" s="377"/>
      <c r="S5" s="376" t="s">
        <v>272</v>
      </c>
      <c r="T5" s="376"/>
      <c r="U5" s="377"/>
      <c r="V5" s="6"/>
      <c r="W5" s="6"/>
    </row>
    <row r="6" spans="1:23" ht="16.5">
      <c r="A6" s="379"/>
      <c r="B6" s="6"/>
      <c r="C6" s="6"/>
      <c r="D6" s="6"/>
      <c r="E6" s="6"/>
      <c r="F6" s="6"/>
      <c r="G6" s="3" t="s">
        <v>266</v>
      </c>
      <c r="H6" s="3" t="s">
        <v>64</v>
      </c>
      <c r="I6" s="3" t="s">
        <v>230</v>
      </c>
      <c r="J6" s="3" t="s">
        <v>266</v>
      </c>
      <c r="K6" s="3" t="s">
        <v>64</v>
      </c>
      <c r="L6" s="3" t="s">
        <v>230</v>
      </c>
      <c r="M6" s="3" t="s">
        <v>266</v>
      </c>
      <c r="N6" s="3" t="s">
        <v>64</v>
      </c>
      <c r="O6" s="3" t="s">
        <v>230</v>
      </c>
      <c r="P6" s="3" t="s">
        <v>266</v>
      </c>
      <c r="Q6" s="3" t="s">
        <v>64</v>
      </c>
      <c r="R6" s="3" t="s">
        <v>230</v>
      </c>
      <c r="S6" s="3" t="s">
        <v>266</v>
      </c>
      <c r="T6" s="3" t="s">
        <v>64</v>
      </c>
      <c r="U6" s="3" t="s">
        <v>230</v>
      </c>
      <c r="V6" s="6"/>
      <c r="W6" s="6"/>
    </row>
    <row r="7" spans="1:23">
      <c r="A7" s="38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1" t="s">
        <v>273</v>
      </c>
      <c r="B8" s="381"/>
      <c r="C8" s="381"/>
      <c r="D8" s="381"/>
      <c r="E8" s="381"/>
      <c r="F8" s="38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2"/>
      <c r="B9" s="382"/>
      <c r="C9" s="382"/>
      <c r="D9" s="382"/>
      <c r="E9" s="382"/>
      <c r="F9" s="38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1" t="s">
        <v>274</v>
      </c>
      <c r="B10" s="381"/>
      <c r="C10" s="381"/>
      <c r="D10" s="381"/>
      <c r="E10" s="381"/>
      <c r="F10" s="38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2"/>
      <c r="B11" s="382"/>
      <c r="C11" s="382"/>
      <c r="D11" s="382"/>
      <c r="E11" s="382"/>
      <c r="F11" s="38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1" t="s">
        <v>275</v>
      </c>
      <c r="B12" s="381"/>
      <c r="C12" s="381"/>
      <c r="D12" s="381"/>
      <c r="E12" s="381"/>
      <c r="F12" s="38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2"/>
      <c r="B13" s="382"/>
      <c r="C13" s="382"/>
      <c r="D13" s="382"/>
      <c r="E13" s="382"/>
      <c r="F13" s="38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1" t="s">
        <v>276</v>
      </c>
      <c r="B14" s="381"/>
      <c r="C14" s="381"/>
      <c r="D14" s="381"/>
      <c r="E14" s="381"/>
      <c r="F14" s="38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2"/>
      <c r="B15" s="382"/>
      <c r="C15" s="382"/>
      <c r="D15" s="382"/>
      <c r="E15" s="382"/>
      <c r="F15" s="38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5" t="s">
        <v>245</v>
      </c>
      <c r="B17" s="356"/>
      <c r="C17" s="356"/>
      <c r="D17" s="356"/>
      <c r="E17" s="357"/>
      <c r="F17" s="358"/>
      <c r="G17" s="360"/>
      <c r="H17" s="14"/>
      <c r="I17" s="14"/>
      <c r="J17" s="355" t="s">
        <v>277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7"/>
      <c r="W17" s="9"/>
    </row>
    <row r="18" spans="1:23" ht="56.25" customHeight="1">
      <c r="A18" s="361" t="s">
        <v>278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279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0" t="s">
        <v>280</v>
      </c>
      <c r="B2" s="11" t="s">
        <v>226</v>
      </c>
      <c r="C2" s="11" t="s">
        <v>227</v>
      </c>
      <c r="D2" s="11" t="s">
        <v>228</v>
      </c>
      <c r="E2" s="11" t="s">
        <v>229</v>
      </c>
      <c r="F2" s="11" t="s">
        <v>230</v>
      </c>
      <c r="G2" s="10" t="s">
        <v>281</v>
      </c>
      <c r="H2" s="10" t="s">
        <v>282</v>
      </c>
      <c r="I2" s="10" t="s">
        <v>283</v>
      </c>
      <c r="J2" s="10" t="s">
        <v>282</v>
      </c>
      <c r="K2" s="10" t="s">
        <v>284</v>
      </c>
      <c r="L2" s="10" t="s">
        <v>282</v>
      </c>
      <c r="M2" s="11" t="s">
        <v>265</v>
      </c>
      <c r="N2" s="11" t="s">
        <v>239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280</v>
      </c>
      <c r="B4" s="13" t="s">
        <v>285</v>
      </c>
      <c r="C4" s="13" t="s">
        <v>266</v>
      </c>
      <c r="D4" s="13" t="s">
        <v>228</v>
      </c>
      <c r="E4" s="11" t="s">
        <v>229</v>
      </c>
      <c r="F4" s="11" t="s">
        <v>230</v>
      </c>
      <c r="G4" s="10" t="s">
        <v>281</v>
      </c>
      <c r="H4" s="10" t="s">
        <v>282</v>
      </c>
      <c r="I4" s="10" t="s">
        <v>283</v>
      </c>
      <c r="J4" s="10" t="s">
        <v>282</v>
      </c>
      <c r="K4" s="10" t="s">
        <v>284</v>
      </c>
      <c r="L4" s="10" t="s">
        <v>282</v>
      </c>
      <c r="M4" s="11" t="s">
        <v>265</v>
      </c>
      <c r="N4" s="11" t="s">
        <v>239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5" t="s">
        <v>286</v>
      </c>
      <c r="B11" s="356"/>
      <c r="C11" s="356"/>
      <c r="D11" s="357"/>
      <c r="E11" s="358"/>
      <c r="F11" s="359"/>
      <c r="G11" s="360"/>
      <c r="H11" s="14"/>
      <c r="I11" s="355" t="s">
        <v>277</v>
      </c>
      <c r="J11" s="356"/>
      <c r="K11" s="356"/>
      <c r="L11" s="7"/>
      <c r="M11" s="7"/>
      <c r="N11" s="9"/>
    </row>
    <row r="12" spans="1:14" ht="16.5">
      <c r="A12" s="361" t="s">
        <v>287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E10" sqref="E10"/>
    </sheetView>
  </sheetViews>
  <sheetFormatPr defaultColWidth="9" defaultRowHeight="14.25"/>
  <cols>
    <col min="1" max="1" width="10.125" customWidth="1"/>
    <col min="2" max="2" width="1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288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259</v>
      </c>
      <c r="B2" s="4" t="s">
        <v>230</v>
      </c>
      <c r="C2" s="4" t="s">
        <v>226</v>
      </c>
      <c r="D2" s="4" t="s">
        <v>227</v>
      </c>
      <c r="E2" s="4" t="s">
        <v>228</v>
      </c>
      <c r="F2" s="4" t="s">
        <v>229</v>
      </c>
      <c r="G2" s="3" t="s">
        <v>289</v>
      </c>
      <c r="H2" s="3" t="s">
        <v>290</v>
      </c>
      <c r="I2" s="3" t="s">
        <v>291</v>
      </c>
      <c r="J2" s="3" t="s">
        <v>292</v>
      </c>
      <c r="K2" s="4" t="s">
        <v>265</v>
      </c>
      <c r="L2" s="4" t="s">
        <v>239</v>
      </c>
    </row>
    <row r="3" spans="1:12">
      <c r="A3" s="5" t="s">
        <v>267</v>
      </c>
      <c r="B3" s="6" t="s">
        <v>243</v>
      </c>
      <c r="C3" s="6">
        <v>230406517</v>
      </c>
      <c r="D3" s="6" t="s">
        <v>241</v>
      </c>
      <c r="E3" s="6" t="s">
        <v>242</v>
      </c>
      <c r="F3" s="6" t="s">
        <v>59</v>
      </c>
      <c r="G3" s="6" t="s">
        <v>293</v>
      </c>
      <c r="H3" s="6" t="s">
        <v>294</v>
      </c>
      <c r="I3" s="6"/>
      <c r="J3" s="6"/>
      <c r="K3" s="6" t="s">
        <v>295</v>
      </c>
      <c r="L3" s="6"/>
    </row>
    <row r="4" spans="1:12">
      <c r="A4" s="5" t="s">
        <v>273</v>
      </c>
      <c r="B4" s="6" t="s">
        <v>243</v>
      </c>
      <c r="C4" s="6">
        <v>230406517</v>
      </c>
      <c r="D4" s="6" t="s">
        <v>241</v>
      </c>
      <c r="E4" s="6" t="s">
        <v>242</v>
      </c>
      <c r="F4" s="6" t="s">
        <v>59</v>
      </c>
      <c r="G4" s="6" t="s">
        <v>293</v>
      </c>
      <c r="H4" s="6" t="s">
        <v>294</v>
      </c>
      <c r="I4" s="6"/>
      <c r="J4" s="6"/>
      <c r="K4" s="6" t="s">
        <v>295</v>
      </c>
      <c r="L4" s="6"/>
    </row>
    <row r="5" spans="1:12">
      <c r="A5" s="5" t="s">
        <v>274</v>
      </c>
      <c r="B5" s="6" t="s">
        <v>243</v>
      </c>
      <c r="C5" s="6">
        <v>230406517</v>
      </c>
      <c r="D5" s="6" t="s">
        <v>241</v>
      </c>
      <c r="E5" s="6" t="s">
        <v>242</v>
      </c>
      <c r="F5" s="6" t="s">
        <v>59</v>
      </c>
      <c r="G5" s="6" t="s">
        <v>293</v>
      </c>
      <c r="H5" s="6" t="s">
        <v>294</v>
      </c>
      <c r="I5" s="6"/>
      <c r="J5" s="6"/>
      <c r="K5" s="6" t="s">
        <v>295</v>
      </c>
      <c r="L5" s="6"/>
    </row>
    <row r="6" spans="1:12">
      <c r="A6" s="5" t="s">
        <v>275</v>
      </c>
      <c r="B6" s="6" t="s">
        <v>243</v>
      </c>
      <c r="C6" s="6">
        <v>230406517</v>
      </c>
      <c r="D6" s="6" t="s">
        <v>241</v>
      </c>
      <c r="E6" s="6" t="s">
        <v>242</v>
      </c>
      <c r="F6" s="6" t="s">
        <v>59</v>
      </c>
      <c r="G6" s="6" t="s">
        <v>293</v>
      </c>
      <c r="H6" s="6" t="s">
        <v>294</v>
      </c>
      <c r="I6" s="6"/>
      <c r="J6" s="6"/>
      <c r="K6" s="6" t="s">
        <v>295</v>
      </c>
      <c r="L6" s="6"/>
    </row>
    <row r="7" spans="1:12">
      <c r="A7" s="5" t="s">
        <v>276</v>
      </c>
      <c r="B7" s="6" t="s">
        <v>243</v>
      </c>
      <c r="C7" s="6">
        <v>230406517</v>
      </c>
      <c r="D7" s="6" t="s">
        <v>241</v>
      </c>
      <c r="E7" s="6" t="s">
        <v>242</v>
      </c>
      <c r="F7" s="6" t="s">
        <v>59</v>
      </c>
      <c r="G7" s="6" t="s">
        <v>293</v>
      </c>
      <c r="H7" s="6" t="s">
        <v>294</v>
      </c>
      <c r="I7" s="6"/>
      <c r="J7" s="6"/>
      <c r="K7" s="6" t="s">
        <v>295</v>
      </c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5" t="s">
        <v>245</v>
      </c>
      <c r="B11" s="356"/>
      <c r="C11" s="356"/>
      <c r="D11" s="356"/>
      <c r="E11" s="357"/>
      <c r="F11" s="358"/>
      <c r="G11" s="360"/>
      <c r="H11" s="355" t="s">
        <v>296</v>
      </c>
      <c r="I11" s="356"/>
      <c r="J11" s="356"/>
      <c r="K11" s="7"/>
      <c r="L11" s="9"/>
    </row>
    <row r="12" spans="1:12" ht="72" customHeight="1">
      <c r="A12" s="361" t="s">
        <v>297</v>
      </c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</sheetData>
  <mergeCells count="5">
    <mergeCell ref="A1:J1"/>
    <mergeCell ref="A11:E11"/>
    <mergeCell ref="F11:G11"/>
    <mergeCell ref="H11:J11"/>
    <mergeCell ref="A12:L12"/>
  </mergeCells>
  <phoneticPr fontId="3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298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225</v>
      </c>
      <c r="B2" s="364" t="s">
        <v>230</v>
      </c>
      <c r="C2" s="364" t="s">
        <v>266</v>
      </c>
      <c r="D2" s="364" t="s">
        <v>228</v>
      </c>
      <c r="E2" s="364" t="s">
        <v>229</v>
      </c>
      <c r="F2" s="3" t="s">
        <v>299</v>
      </c>
      <c r="G2" s="3" t="s">
        <v>250</v>
      </c>
      <c r="H2" s="369" t="s">
        <v>251</v>
      </c>
      <c r="I2" s="373" t="s">
        <v>253</v>
      </c>
    </row>
    <row r="3" spans="1:9" s="1" customFormat="1" ht="16.5">
      <c r="A3" s="363"/>
      <c r="B3" s="365"/>
      <c r="C3" s="365"/>
      <c r="D3" s="365"/>
      <c r="E3" s="365"/>
      <c r="F3" s="3" t="s">
        <v>300</v>
      </c>
      <c r="G3" s="3" t="s">
        <v>254</v>
      </c>
      <c r="H3" s="370"/>
      <c r="I3" s="374"/>
    </row>
    <row r="4" spans="1:9">
      <c r="A4" s="5"/>
      <c r="B4" s="5"/>
      <c r="C4" s="6"/>
      <c r="D4" s="6"/>
      <c r="E4" s="6"/>
      <c r="F4" s="6"/>
      <c r="G4" s="6"/>
      <c r="H4" s="6"/>
      <c r="I4" s="6" t="s">
        <v>244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5" t="s">
        <v>286</v>
      </c>
      <c r="B12" s="356"/>
      <c r="C12" s="356"/>
      <c r="D12" s="357"/>
      <c r="E12" s="8"/>
      <c r="F12" s="355" t="s">
        <v>277</v>
      </c>
      <c r="G12" s="356"/>
      <c r="H12" s="357"/>
      <c r="I12" s="9"/>
    </row>
    <row r="13" spans="1:9" ht="45.75" customHeight="1">
      <c r="A13" s="361" t="s">
        <v>301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2" t="s">
        <v>32</v>
      </c>
      <c r="C2" s="173"/>
      <c r="D2" s="173"/>
      <c r="E2" s="173"/>
      <c r="F2" s="173"/>
      <c r="G2" s="173"/>
      <c r="H2" s="173"/>
      <c r="I2" s="174"/>
    </row>
    <row r="3" spans="2:9" ht="27.95" customHeight="1">
      <c r="B3" s="151"/>
      <c r="C3" s="152"/>
      <c r="D3" s="175" t="s">
        <v>33</v>
      </c>
      <c r="E3" s="176"/>
      <c r="F3" s="177" t="s">
        <v>34</v>
      </c>
      <c r="G3" s="178"/>
      <c r="H3" s="175" t="s">
        <v>35</v>
      </c>
      <c r="I3" s="179"/>
    </row>
    <row r="4" spans="2:9" ht="27.95" customHeight="1">
      <c r="B4" s="151" t="s">
        <v>36</v>
      </c>
      <c r="C4" s="152" t="s">
        <v>37</v>
      </c>
      <c r="D4" s="152" t="s">
        <v>38</v>
      </c>
      <c r="E4" s="152" t="s">
        <v>39</v>
      </c>
      <c r="F4" s="153" t="s">
        <v>38</v>
      </c>
      <c r="G4" s="153" t="s">
        <v>39</v>
      </c>
      <c r="H4" s="152" t="s">
        <v>38</v>
      </c>
      <c r="I4" s="160" t="s">
        <v>39</v>
      </c>
    </row>
    <row r="5" spans="2:9" ht="27.95" customHeight="1">
      <c r="B5" s="154" t="s">
        <v>40</v>
      </c>
      <c r="C5" s="5">
        <v>13</v>
      </c>
      <c r="D5" s="5">
        <v>0</v>
      </c>
      <c r="E5" s="5">
        <v>1</v>
      </c>
      <c r="F5" s="155">
        <v>0</v>
      </c>
      <c r="G5" s="155">
        <v>1</v>
      </c>
      <c r="H5" s="5">
        <v>1</v>
      </c>
      <c r="I5" s="161">
        <v>2</v>
      </c>
    </row>
    <row r="6" spans="2:9" ht="27.95" customHeight="1">
      <c r="B6" s="154" t="s">
        <v>41</v>
      </c>
      <c r="C6" s="5">
        <v>20</v>
      </c>
      <c r="D6" s="5">
        <v>0</v>
      </c>
      <c r="E6" s="5">
        <v>1</v>
      </c>
      <c r="F6" s="155">
        <v>1</v>
      </c>
      <c r="G6" s="155">
        <v>2</v>
      </c>
      <c r="H6" s="5">
        <v>2</v>
      </c>
      <c r="I6" s="161">
        <v>3</v>
      </c>
    </row>
    <row r="7" spans="2:9" ht="27.95" customHeight="1">
      <c r="B7" s="154" t="s">
        <v>42</v>
      </c>
      <c r="C7" s="5">
        <v>32</v>
      </c>
      <c r="D7" s="5">
        <v>0</v>
      </c>
      <c r="E7" s="5">
        <v>1</v>
      </c>
      <c r="F7" s="155">
        <v>2</v>
      </c>
      <c r="G7" s="155">
        <v>3</v>
      </c>
      <c r="H7" s="5">
        <v>3</v>
      </c>
      <c r="I7" s="161">
        <v>4</v>
      </c>
    </row>
    <row r="8" spans="2:9" ht="27.95" customHeight="1">
      <c r="B8" s="154" t="s">
        <v>43</v>
      </c>
      <c r="C8" s="5">
        <v>50</v>
      </c>
      <c r="D8" s="5">
        <v>1</v>
      </c>
      <c r="E8" s="5">
        <v>2</v>
      </c>
      <c r="F8" s="155">
        <v>3</v>
      </c>
      <c r="G8" s="155">
        <v>4</v>
      </c>
      <c r="H8" s="5">
        <v>5</v>
      </c>
      <c r="I8" s="161">
        <v>6</v>
      </c>
    </row>
    <row r="9" spans="2:9" ht="27.95" customHeight="1">
      <c r="B9" s="154" t="s">
        <v>44</v>
      </c>
      <c r="C9" s="5">
        <v>80</v>
      </c>
      <c r="D9" s="5">
        <v>2</v>
      </c>
      <c r="E9" s="5">
        <v>3</v>
      </c>
      <c r="F9" s="155">
        <v>5</v>
      </c>
      <c r="G9" s="155">
        <v>6</v>
      </c>
      <c r="H9" s="5">
        <v>7</v>
      </c>
      <c r="I9" s="161">
        <v>8</v>
      </c>
    </row>
    <row r="10" spans="2:9" ht="27.95" customHeight="1">
      <c r="B10" s="154" t="s">
        <v>45</v>
      </c>
      <c r="C10" s="5">
        <v>125</v>
      </c>
      <c r="D10" s="5">
        <v>3</v>
      </c>
      <c r="E10" s="5">
        <v>4</v>
      </c>
      <c r="F10" s="155">
        <v>7</v>
      </c>
      <c r="G10" s="155">
        <v>8</v>
      </c>
      <c r="H10" s="5">
        <v>10</v>
      </c>
      <c r="I10" s="161">
        <v>11</v>
      </c>
    </row>
    <row r="11" spans="2:9" ht="27.95" customHeight="1">
      <c r="B11" s="154" t="s">
        <v>46</v>
      </c>
      <c r="C11" s="5">
        <v>200</v>
      </c>
      <c r="D11" s="5">
        <v>5</v>
      </c>
      <c r="E11" s="5">
        <v>6</v>
      </c>
      <c r="F11" s="155">
        <v>10</v>
      </c>
      <c r="G11" s="155">
        <v>11</v>
      </c>
      <c r="H11" s="5">
        <v>14</v>
      </c>
      <c r="I11" s="161">
        <v>15</v>
      </c>
    </row>
    <row r="12" spans="2:9" ht="27.95" customHeight="1">
      <c r="B12" s="156" t="s">
        <v>47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48</v>
      </c>
      <c r="C14" s="159"/>
      <c r="D14" s="159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7" zoomScaleNormal="100" zoomScalePageLayoutView="125" workbookViewId="0">
      <selection activeCell="M20" sqref="M20"/>
    </sheetView>
  </sheetViews>
  <sheetFormatPr defaultColWidth="10.375" defaultRowHeight="16.5" customHeight="1"/>
  <cols>
    <col min="1" max="9" width="10.375" style="50"/>
    <col min="10" max="10" width="8.875" style="50" customWidth="1"/>
    <col min="11" max="11" width="12" style="50" customWidth="1"/>
    <col min="12" max="16384" width="10.375" style="50"/>
  </cols>
  <sheetData>
    <row r="1" spans="1:11" ht="20.25">
      <c r="A1" s="180" t="s">
        <v>49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4.25">
      <c r="A2" s="87" t="s">
        <v>50</v>
      </c>
      <c r="B2" s="181" t="s">
        <v>51</v>
      </c>
      <c r="C2" s="181"/>
      <c r="D2" s="182" t="s">
        <v>52</v>
      </c>
      <c r="E2" s="182"/>
      <c r="F2" s="392" t="s">
        <v>308</v>
      </c>
      <c r="G2" s="181"/>
      <c r="H2" s="88" t="s">
        <v>53</v>
      </c>
      <c r="I2" s="393" t="s">
        <v>309</v>
      </c>
      <c r="J2" s="183"/>
      <c r="K2" s="184"/>
    </row>
    <row r="3" spans="1:11" ht="14.25">
      <c r="A3" s="185" t="s">
        <v>55</v>
      </c>
      <c r="B3" s="186"/>
      <c r="C3" s="187"/>
      <c r="D3" s="188" t="s">
        <v>56</v>
      </c>
      <c r="E3" s="189"/>
      <c r="F3" s="189"/>
      <c r="G3" s="190"/>
      <c r="H3" s="188" t="s">
        <v>57</v>
      </c>
      <c r="I3" s="189"/>
      <c r="J3" s="189"/>
      <c r="K3" s="190"/>
    </row>
    <row r="4" spans="1:11" ht="14.25">
      <c r="A4" s="91" t="s">
        <v>58</v>
      </c>
      <c r="B4" s="191" t="s">
        <v>59</v>
      </c>
      <c r="C4" s="192"/>
      <c r="D4" s="193" t="s">
        <v>60</v>
      </c>
      <c r="E4" s="194"/>
      <c r="F4" s="195">
        <v>45056</v>
      </c>
      <c r="G4" s="196"/>
      <c r="H4" s="193" t="s">
        <v>61</v>
      </c>
      <c r="I4" s="194"/>
      <c r="J4" s="105" t="s">
        <v>62</v>
      </c>
      <c r="K4" s="114" t="s">
        <v>63</v>
      </c>
    </row>
    <row r="5" spans="1:11" ht="14.25">
      <c r="A5" s="93" t="s">
        <v>64</v>
      </c>
      <c r="B5" s="191" t="s">
        <v>65</v>
      </c>
      <c r="C5" s="192"/>
      <c r="D5" s="193" t="s">
        <v>66</v>
      </c>
      <c r="E5" s="194"/>
      <c r="F5" s="195">
        <v>45049</v>
      </c>
      <c r="G5" s="196"/>
      <c r="H5" s="193" t="s">
        <v>67</v>
      </c>
      <c r="I5" s="194"/>
      <c r="J5" s="105" t="s">
        <v>62</v>
      </c>
      <c r="K5" s="114" t="s">
        <v>63</v>
      </c>
    </row>
    <row r="6" spans="1:11" ht="14.25">
      <c r="A6" s="91" t="s">
        <v>68</v>
      </c>
      <c r="B6" s="94">
        <v>1</v>
      </c>
      <c r="C6" s="95">
        <v>4</v>
      </c>
      <c r="D6" s="93" t="s">
        <v>69</v>
      </c>
      <c r="E6" s="107"/>
      <c r="F6" s="195">
        <v>45053</v>
      </c>
      <c r="G6" s="196"/>
      <c r="H6" s="193" t="s">
        <v>70</v>
      </c>
      <c r="I6" s="194"/>
      <c r="J6" s="105" t="s">
        <v>62</v>
      </c>
      <c r="K6" s="114" t="s">
        <v>63</v>
      </c>
    </row>
    <row r="7" spans="1:11" ht="14.25">
      <c r="A7" s="91" t="s">
        <v>71</v>
      </c>
      <c r="B7" s="197">
        <v>400</v>
      </c>
      <c r="C7" s="198"/>
      <c r="D7" s="93" t="s">
        <v>72</v>
      </c>
      <c r="E7" s="106"/>
      <c r="F7" s="195">
        <v>45054</v>
      </c>
      <c r="G7" s="196"/>
      <c r="H7" s="193" t="s">
        <v>73</v>
      </c>
      <c r="I7" s="194"/>
      <c r="J7" s="105" t="s">
        <v>62</v>
      </c>
      <c r="K7" s="114" t="s">
        <v>63</v>
      </c>
    </row>
    <row r="8" spans="1:11" ht="14.25">
      <c r="A8" s="128"/>
      <c r="B8" s="199"/>
      <c r="C8" s="200"/>
      <c r="D8" s="201" t="s">
        <v>74</v>
      </c>
      <c r="E8" s="202"/>
      <c r="F8" s="203">
        <v>45055</v>
      </c>
      <c r="G8" s="204"/>
      <c r="H8" s="201" t="s">
        <v>75</v>
      </c>
      <c r="I8" s="202"/>
      <c r="J8" s="108" t="s">
        <v>62</v>
      </c>
      <c r="K8" s="115" t="s">
        <v>63</v>
      </c>
    </row>
    <row r="9" spans="1:11" ht="14.25">
      <c r="A9" s="205" t="s">
        <v>76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>
      <c r="A11" s="129" t="s">
        <v>78</v>
      </c>
      <c r="B11" s="130" t="s">
        <v>79</v>
      </c>
      <c r="C11" s="131" t="s">
        <v>80</v>
      </c>
      <c r="D11" s="132"/>
      <c r="E11" s="133" t="s">
        <v>81</v>
      </c>
      <c r="F11" s="130" t="s">
        <v>79</v>
      </c>
      <c r="G11" s="131" t="s">
        <v>80</v>
      </c>
      <c r="H11" s="131" t="s">
        <v>82</v>
      </c>
      <c r="I11" s="133" t="s">
        <v>83</v>
      </c>
      <c r="J11" s="130" t="s">
        <v>79</v>
      </c>
      <c r="K11" s="147" t="s">
        <v>80</v>
      </c>
    </row>
    <row r="12" spans="1:11" ht="14.25">
      <c r="A12" s="93" t="s">
        <v>84</v>
      </c>
      <c r="B12" s="104" t="s">
        <v>79</v>
      </c>
      <c r="C12" s="105" t="s">
        <v>80</v>
      </c>
      <c r="D12" s="106"/>
      <c r="E12" s="107" t="s">
        <v>85</v>
      </c>
      <c r="F12" s="104" t="s">
        <v>79</v>
      </c>
      <c r="G12" s="105" t="s">
        <v>80</v>
      </c>
      <c r="H12" s="105" t="s">
        <v>82</v>
      </c>
      <c r="I12" s="107" t="s">
        <v>86</v>
      </c>
      <c r="J12" s="104" t="s">
        <v>79</v>
      </c>
      <c r="K12" s="114" t="s">
        <v>80</v>
      </c>
    </row>
    <row r="13" spans="1:11" ht="14.25">
      <c r="A13" s="93" t="s">
        <v>87</v>
      </c>
      <c r="B13" s="104" t="s">
        <v>79</v>
      </c>
      <c r="C13" s="105" t="s">
        <v>80</v>
      </c>
      <c r="D13" s="106"/>
      <c r="E13" s="107" t="s">
        <v>88</v>
      </c>
      <c r="F13" s="105" t="s">
        <v>89</v>
      </c>
      <c r="G13" s="105" t="s">
        <v>90</v>
      </c>
      <c r="H13" s="105" t="s">
        <v>82</v>
      </c>
      <c r="I13" s="107" t="s">
        <v>91</v>
      </c>
      <c r="J13" s="104" t="s">
        <v>79</v>
      </c>
      <c r="K13" s="114" t="s">
        <v>80</v>
      </c>
    </row>
    <row r="14" spans="1:11" ht="14.2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4.2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>
      <c r="A16" s="134" t="s">
        <v>94</v>
      </c>
      <c r="B16" s="131" t="s">
        <v>89</v>
      </c>
      <c r="C16" s="131" t="s">
        <v>90</v>
      </c>
      <c r="D16" s="135"/>
      <c r="E16" s="136" t="s">
        <v>95</v>
      </c>
      <c r="F16" s="131" t="s">
        <v>89</v>
      </c>
      <c r="G16" s="131" t="s">
        <v>90</v>
      </c>
      <c r="H16" s="137"/>
      <c r="I16" s="136" t="s">
        <v>96</v>
      </c>
      <c r="J16" s="131" t="s">
        <v>89</v>
      </c>
      <c r="K16" s="147" t="s">
        <v>90</v>
      </c>
    </row>
    <row r="17" spans="1:22" ht="16.5" customHeight="1">
      <c r="A17" s="96" t="s">
        <v>97</v>
      </c>
      <c r="B17" s="105" t="s">
        <v>89</v>
      </c>
      <c r="C17" s="105" t="s">
        <v>90</v>
      </c>
      <c r="D17" s="56"/>
      <c r="E17" s="109" t="s">
        <v>98</v>
      </c>
      <c r="F17" s="105" t="s">
        <v>89</v>
      </c>
      <c r="G17" s="105" t="s">
        <v>90</v>
      </c>
      <c r="H17" s="138"/>
      <c r="I17" s="109" t="s">
        <v>99</v>
      </c>
      <c r="J17" s="105" t="s">
        <v>89</v>
      </c>
      <c r="K17" s="114" t="s">
        <v>90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39" t="s">
        <v>103</v>
      </c>
      <c r="B21" s="109" t="s">
        <v>104</v>
      </c>
      <c r="C21" s="109" t="s">
        <v>105</v>
      </c>
      <c r="D21" s="109" t="s">
        <v>106</v>
      </c>
      <c r="E21" s="109" t="s">
        <v>107</v>
      </c>
      <c r="F21" s="109" t="s">
        <v>108</v>
      </c>
      <c r="G21" s="109" t="s">
        <v>109</v>
      </c>
      <c r="H21" s="109" t="s">
        <v>110</v>
      </c>
      <c r="I21" s="109" t="s">
        <v>111</v>
      </c>
      <c r="J21" s="109" t="s">
        <v>112</v>
      </c>
      <c r="K21" s="76" t="s">
        <v>113</v>
      </c>
    </row>
    <row r="22" spans="1:22" ht="16.5" customHeight="1">
      <c r="A22" s="394" t="s">
        <v>302</v>
      </c>
      <c r="B22" s="140"/>
      <c r="C22" s="140"/>
      <c r="D22" s="140"/>
      <c r="E22" s="140"/>
      <c r="F22" s="56">
        <v>219</v>
      </c>
      <c r="G22" s="56">
        <v>168</v>
      </c>
      <c r="H22" s="56">
        <v>34</v>
      </c>
      <c r="I22" s="56">
        <v>35</v>
      </c>
      <c r="J22" s="56">
        <v>456</v>
      </c>
      <c r="K22" s="149"/>
    </row>
    <row r="23" spans="1:22" ht="16.5" customHeight="1">
      <c r="A23" s="97"/>
      <c r="B23" s="140"/>
      <c r="C23" s="140"/>
      <c r="D23" s="140"/>
      <c r="E23" s="140"/>
      <c r="F23" s="140"/>
      <c r="G23" s="140"/>
      <c r="H23" s="140"/>
      <c r="I23" s="140"/>
      <c r="J23" s="140"/>
      <c r="K23" s="150"/>
    </row>
    <row r="24" spans="1:22" ht="16.5" customHeight="1">
      <c r="A24" s="97" t="s">
        <v>71</v>
      </c>
      <c r="B24" s="140"/>
      <c r="C24" s="140"/>
      <c r="D24" s="140"/>
      <c r="E24" s="140"/>
      <c r="F24" s="56">
        <v>210</v>
      </c>
      <c r="G24" s="56">
        <v>160</v>
      </c>
      <c r="H24" s="56">
        <v>30</v>
      </c>
      <c r="I24" s="56">
        <v>30</v>
      </c>
      <c r="J24" s="140"/>
      <c r="K24" s="150"/>
    </row>
    <row r="25" spans="1:22" ht="16.5" customHeight="1">
      <c r="A25" s="97"/>
      <c r="B25" s="140"/>
      <c r="C25" s="140"/>
      <c r="D25" s="140"/>
      <c r="E25" s="140"/>
      <c r="F25" s="140"/>
      <c r="G25" s="140"/>
      <c r="H25" s="140"/>
      <c r="I25" s="140"/>
      <c r="J25" s="140"/>
      <c r="K25" s="74"/>
    </row>
    <row r="26" spans="1:22" ht="16.5" customHeight="1">
      <c r="A26" s="97"/>
      <c r="B26" s="140"/>
      <c r="C26" s="140"/>
      <c r="D26" s="140"/>
      <c r="E26" s="140"/>
      <c r="F26" s="140"/>
      <c r="G26" s="140"/>
      <c r="H26" s="140"/>
      <c r="I26" s="140"/>
      <c r="J26" s="140"/>
      <c r="K26" s="74"/>
    </row>
    <row r="27" spans="1:22" ht="16.5" customHeight="1">
      <c r="A27" s="97"/>
      <c r="B27" s="140"/>
      <c r="C27" s="140"/>
      <c r="D27" s="140"/>
      <c r="E27" s="140"/>
      <c r="F27" s="140"/>
      <c r="G27" s="140"/>
      <c r="H27" s="140"/>
      <c r="I27" s="140"/>
      <c r="J27" s="140"/>
      <c r="K27" s="74"/>
    </row>
    <row r="28" spans="1:22" ht="16.5" customHeight="1">
      <c r="A28" s="97"/>
      <c r="B28" s="140"/>
      <c r="C28" s="140"/>
      <c r="D28" s="140"/>
      <c r="E28" s="140"/>
      <c r="F28" s="140"/>
      <c r="G28" s="140"/>
      <c r="H28" s="140"/>
      <c r="I28" s="140"/>
      <c r="J28" s="140"/>
      <c r="K28" s="74"/>
    </row>
    <row r="29" spans="1:22" ht="18" customHeight="1">
      <c r="A29" s="218" t="s">
        <v>114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21" t="s">
        <v>115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18" t="s">
        <v>116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>
      <c r="A33" s="227" t="s">
        <v>117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>
      <c r="A34" s="230" t="s">
        <v>118</v>
      </c>
      <c r="B34" s="231"/>
      <c r="C34" s="105" t="s">
        <v>62</v>
      </c>
      <c r="D34" s="105" t="s">
        <v>63</v>
      </c>
      <c r="E34" s="232" t="s">
        <v>119</v>
      </c>
      <c r="F34" s="233"/>
      <c r="G34" s="233"/>
      <c r="H34" s="233"/>
      <c r="I34" s="233"/>
      <c r="J34" s="233"/>
      <c r="K34" s="234"/>
    </row>
    <row r="35" spans="1:11" ht="14.25">
      <c r="A35" s="235" t="s">
        <v>120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4.25">
      <c r="A36" s="236" t="s">
        <v>121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4.2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198"/>
    </row>
    <row r="38" spans="1:11" ht="14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198"/>
    </row>
    <row r="39" spans="1:11" ht="14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198"/>
    </row>
    <row r="40" spans="1:11" ht="14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198"/>
    </row>
    <row r="41" spans="1:11" ht="14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198"/>
    </row>
    <row r="42" spans="1:11" ht="14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198"/>
    </row>
    <row r="43" spans="1:11" ht="14.25">
      <c r="A43" s="241" t="s">
        <v>122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4.25">
      <c r="A44" s="208" t="s">
        <v>123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4.25">
      <c r="A45" s="134" t="s">
        <v>124</v>
      </c>
      <c r="B45" s="131" t="s">
        <v>89</v>
      </c>
      <c r="C45" s="131" t="s">
        <v>90</v>
      </c>
      <c r="D45" s="131" t="s">
        <v>82</v>
      </c>
      <c r="E45" s="136" t="s">
        <v>125</v>
      </c>
      <c r="F45" s="131" t="s">
        <v>89</v>
      </c>
      <c r="G45" s="131" t="s">
        <v>90</v>
      </c>
      <c r="H45" s="131" t="s">
        <v>82</v>
      </c>
      <c r="I45" s="136" t="s">
        <v>126</v>
      </c>
      <c r="J45" s="131" t="s">
        <v>89</v>
      </c>
      <c r="K45" s="147" t="s">
        <v>90</v>
      </c>
    </row>
    <row r="46" spans="1:11" ht="14.25">
      <c r="A46" s="96" t="s">
        <v>81</v>
      </c>
      <c r="B46" s="105" t="s">
        <v>89</v>
      </c>
      <c r="C46" s="105" t="s">
        <v>90</v>
      </c>
      <c r="D46" s="105" t="s">
        <v>82</v>
      </c>
      <c r="E46" s="109" t="s">
        <v>88</v>
      </c>
      <c r="F46" s="105" t="s">
        <v>89</v>
      </c>
      <c r="G46" s="105" t="s">
        <v>90</v>
      </c>
      <c r="H46" s="105" t="s">
        <v>82</v>
      </c>
      <c r="I46" s="109" t="s">
        <v>99</v>
      </c>
      <c r="J46" s="105" t="s">
        <v>89</v>
      </c>
      <c r="K46" s="114" t="s">
        <v>90</v>
      </c>
    </row>
    <row r="47" spans="1:11" ht="14.25">
      <c r="A47" s="201" t="s">
        <v>92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11"/>
    </row>
    <row r="48" spans="1:11" ht="14.25">
      <c r="A48" s="235" t="s">
        <v>127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4.2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4.25">
      <c r="A50" s="141" t="s">
        <v>128</v>
      </c>
      <c r="B50" s="244" t="s">
        <v>129</v>
      </c>
      <c r="C50" s="244"/>
      <c r="D50" s="142" t="s">
        <v>130</v>
      </c>
      <c r="E50" s="143" t="s">
        <v>131</v>
      </c>
      <c r="F50" s="144" t="s">
        <v>132</v>
      </c>
      <c r="G50" s="145">
        <v>45054</v>
      </c>
      <c r="H50" s="245" t="s">
        <v>133</v>
      </c>
      <c r="I50" s="246"/>
      <c r="J50" s="247" t="s">
        <v>134</v>
      </c>
      <c r="K50" s="248"/>
    </row>
    <row r="51" spans="1:11" ht="14.25">
      <c r="A51" s="235" t="s">
        <v>135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4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4.25">
      <c r="A53" s="141" t="s">
        <v>128</v>
      </c>
      <c r="B53" s="244" t="s">
        <v>129</v>
      </c>
      <c r="C53" s="244"/>
      <c r="D53" s="142" t="s">
        <v>130</v>
      </c>
      <c r="E53" s="146" t="s">
        <v>131</v>
      </c>
      <c r="F53" s="144" t="s">
        <v>136</v>
      </c>
      <c r="G53" s="145">
        <v>45054</v>
      </c>
      <c r="H53" s="245" t="s">
        <v>133</v>
      </c>
      <c r="I53" s="246"/>
      <c r="J53" s="247" t="s">
        <v>134</v>
      </c>
      <c r="K53" s="2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N7" sqref="N7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9" width="16.5" style="35" customWidth="1"/>
    <col min="10" max="10" width="17" style="35" customWidth="1"/>
    <col min="11" max="11" width="18.5" style="35" customWidth="1"/>
    <col min="12" max="12" width="16.625" style="35" customWidth="1"/>
    <col min="13" max="13" width="14.125" style="35" customWidth="1"/>
    <col min="14" max="14" width="16.375" style="35" customWidth="1"/>
    <col min="15" max="16384" width="9" style="35"/>
  </cols>
  <sheetData>
    <row r="1" spans="1:14" ht="30" customHeight="1">
      <c r="A1" s="252" t="s">
        <v>137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5" t="s">
        <v>58</v>
      </c>
      <c r="B2" s="94" t="s">
        <v>59</v>
      </c>
      <c r="C2" s="117"/>
      <c r="D2" s="16" t="s">
        <v>64</v>
      </c>
      <c r="E2" s="254" t="s">
        <v>138</v>
      </c>
      <c r="F2" s="254"/>
      <c r="G2" s="254"/>
      <c r="H2" s="118"/>
      <c r="I2" s="37" t="s">
        <v>53</v>
      </c>
      <c r="J2" s="254" t="s">
        <v>139</v>
      </c>
      <c r="K2" s="254"/>
      <c r="L2" s="254"/>
      <c r="M2" s="254"/>
      <c r="N2" s="255"/>
    </row>
    <row r="3" spans="1:14" ht="29.1" customHeight="1">
      <c r="A3" s="260" t="s">
        <v>140</v>
      </c>
      <c r="B3" s="256" t="s">
        <v>141</v>
      </c>
      <c r="C3" s="256"/>
      <c r="D3" s="256"/>
      <c r="E3" s="256"/>
      <c r="F3" s="256"/>
      <c r="G3" s="256"/>
      <c r="H3" s="119"/>
      <c r="I3" s="256" t="s">
        <v>142</v>
      </c>
      <c r="J3" s="256"/>
      <c r="K3" s="256"/>
      <c r="L3" s="256"/>
      <c r="M3" s="256"/>
      <c r="N3" s="257"/>
    </row>
    <row r="4" spans="1:14" ht="29.1" customHeight="1">
      <c r="A4" s="260"/>
      <c r="B4" s="17" t="s">
        <v>106</v>
      </c>
      <c r="C4" s="17" t="s">
        <v>107</v>
      </c>
      <c r="D4" s="18" t="s">
        <v>108</v>
      </c>
      <c r="E4" s="17" t="s">
        <v>109</v>
      </c>
      <c r="F4" s="17" t="s">
        <v>110</v>
      </c>
      <c r="G4" s="17" t="s">
        <v>111</v>
      </c>
      <c r="H4" s="119"/>
      <c r="I4" s="85"/>
      <c r="J4" s="18" t="s">
        <v>108</v>
      </c>
      <c r="K4" s="17" t="s">
        <v>109</v>
      </c>
      <c r="L4" s="17" t="s">
        <v>110</v>
      </c>
      <c r="M4" s="17" t="s">
        <v>111</v>
      </c>
      <c r="N4" s="86"/>
    </row>
    <row r="5" spans="1:14" ht="29.1" customHeight="1">
      <c r="A5" s="260"/>
      <c r="B5" s="77"/>
      <c r="C5" s="77"/>
      <c r="D5" s="18"/>
      <c r="E5" s="77"/>
      <c r="F5" s="77"/>
      <c r="G5" s="77"/>
      <c r="H5" s="119"/>
      <c r="I5" s="38"/>
      <c r="J5" s="386" t="s">
        <v>302</v>
      </c>
      <c r="K5" s="38"/>
      <c r="L5" s="38"/>
      <c r="M5" s="38"/>
      <c r="N5" s="39"/>
    </row>
    <row r="6" spans="1:14" ht="29.1" customHeight="1">
      <c r="A6" s="22" t="s">
        <v>143</v>
      </c>
      <c r="B6" s="258"/>
      <c r="C6" s="258"/>
      <c r="D6" s="21">
        <v>69</v>
      </c>
      <c r="E6" s="20">
        <f>D6+2</f>
        <v>71</v>
      </c>
      <c r="F6" s="20">
        <f>E6+2</f>
        <v>73</v>
      </c>
      <c r="G6" s="20">
        <f>F6+1</f>
        <v>74</v>
      </c>
      <c r="H6" s="20"/>
      <c r="I6" s="20"/>
      <c r="J6" s="391" t="s">
        <v>303</v>
      </c>
      <c r="K6" s="41"/>
      <c r="L6" s="41"/>
      <c r="M6" s="41"/>
      <c r="N6" s="42"/>
    </row>
    <row r="7" spans="1:14" ht="29.1" customHeight="1">
      <c r="A7" s="22" t="s">
        <v>144</v>
      </c>
      <c r="B7" s="258"/>
      <c r="C7" s="258"/>
      <c r="D7" s="21">
        <v>108</v>
      </c>
      <c r="E7" s="20">
        <f t="shared" ref="E7:E8" si="0">D7+4</f>
        <v>112</v>
      </c>
      <c r="F7" s="20">
        <f>E7+4</f>
        <v>116</v>
      </c>
      <c r="G7" s="20">
        <f t="shared" ref="G7:G8" si="1">F7+6</f>
        <v>122</v>
      </c>
      <c r="H7" s="20"/>
      <c r="I7" s="20"/>
      <c r="J7" s="388" t="s">
        <v>304</v>
      </c>
      <c r="K7" s="28"/>
      <c r="L7" s="28"/>
      <c r="M7" s="43"/>
      <c r="N7" s="121"/>
    </row>
    <row r="8" spans="1:14" ht="29.1" customHeight="1">
      <c r="A8" s="22" t="s">
        <v>146</v>
      </c>
      <c r="B8" s="258"/>
      <c r="C8" s="258"/>
      <c r="D8" s="21">
        <v>106</v>
      </c>
      <c r="E8" s="20">
        <f t="shared" si="0"/>
        <v>110</v>
      </c>
      <c r="F8" s="20">
        <f>E8+5</f>
        <v>115</v>
      </c>
      <c r="G8" s="20">
        <f t="shared" si="1"/>
        <v>121</v>
      </c>
      <c r="H8" s="20"/>
      <c r="I8" s="20"/>
      <c r="J8" s="387" t="s">
        <v>305</v>
      </c>
      <c r="K8" s="41"/>
      <c r="L8" s="41"/>
      <c r="M8" s="45"/>
      <c r="N8" s="46"/>
    </row>
    <row r="9" spans="1:14" ht="29.1" customHeight="1">
      <c r="A9" s="22" t="s">
        <v>147</v>
      </c>
      <c r="B9" s="258"/>
      <c r="C9" s="258"/>
      <c r="D9" s="21">
        <v>46</v>
      </c>
      <c r="E9" s="20">
        <f>D9+1.2</f>
        <v>47.2</v>
      </c>
      <c r="F9" s="20">
        <f>E9+1.2</f>
        <v>48.400000000000006</v>
      </c>
      <c r="G9" s="20">
        <f>F9+1.4</f>
        <v>49.800000000000004</v>
      </c>
      <c r="H9" s="20"/>
      <c r="I9" s="20"/>
      <c r="J9" s="388" t="s">
        <v>305</v>
      </c>
      <c r="K9" s="28"/>
      <c r="L9" s="28"/>
      <c r="M9" s="43"/>
      <c r="N9" s="122"/>
    </row>
    <row r="10" spans="1:14" ht="29.1" customHeight="1">
      <c r="A10" s="22" t="s">
        <v>148</v>
      </c>
      <c r="B10" s="258"/>
      <c r="C10" s="258"/>
      <c r="D10" s="21">
        <v>20</v>
      </c>
      <c r="E10" s="20">
        <f t="shared" ref="E10:G10" si="2">D10+0.5</f>
        <v>20.5</v>
      </c>
      <c r="F10" s="20">
        <f t="shared" si="2"/>
        <v>21</v>
      </c>
      <c r="G10" s="20">
        <f t="shared" si="2"/>
        <v>21.5</v>
      </c>
      <c r="H10" s="20"/>
      <c r="I10" s="20"/>
      <c r="J10" s="388" t="s">
        <v>305</v>
      </c>
      <c r="K10" s="28"/>
      <c r="L10" s="28"/>
      <c r="M10" s="43"/>
      <c r="N10" s="121"/>
    </row>
    <row r="11" spans="1:14" ht="29.1" customHeight="1">
      <c r="A11" s="22" t="s">
        <v>149</v>
      </c>
      <c r="B11" s="258"/>
      <c r="C11" s="258"/>
      <c r="D11" s="21">
        <v>19.5</v>
      </c>
      <c r="E11" s="23">
        <f>D11+0.7</f>
        <v>20.2</v>
      </c>
      <c r="F11" s="23">
        <f>E11+0.7</f>
        <v>20.9</v>
      </c>
      <c r="G11" s="23">
        <f>F11+0.95</f>
        <v>21.849999999999998</v>
      </c>
      <c r="H11" s="23"/>
      <c r="I11" s="23"/>
      <c r="J11" s="388" t="s">
        <v>306</v>
      </c>
      <c r="K11" s="28"/>
      <c r="L11" s="28"/>
      <c r="M11" s="43"/>
      <c r="N11" s="121"/>
    </row>
    <row r="12" spans="1:14" ht="29.1" customHeight="1">
      <c r="A12" s="22" t="s">
        <v>150</v>
      </c>
      <c r="B12" s="258"/>
      <c r="C12" s="258"/>
      <c r="D12" s="21">
        <v>17</v>
      </c>
      <c r="E12" s="20">
        <f>D12+0.7</f>
        <v>17.7</v>
      </c>
      <c r="F12" s="20">
        <f>E12+0.7</f>
        <v>18.399999999999999</v>
      </c>
      <c r="G12" s="20">
        <f>F12+0.95</f>
        <v>19.349999999999998</v>
      </c>
      <c r="H12" s="20"/>
      <c r="I12" s="20"/>
      <c r="J12" s="388" t="s">
        <v>305</v>
      </c>
      <c r="K12" s="28"/>
      <c r="L12" s="28"/>
      <c r="M12" s="43"/>
      <c r="N12" s="44"/>
    </row>
    <row r="13" spans="1:14" ht="29.1" customHeight="1">
      <c r="A13" s="389" t="s">
        <v>153</v>
      </c>
      <c r="B13" s="389">
        <f>C13-1</f>
        <v>43</v>
      </c>
      <c r="C13" s="389">
        <f>D13-1</f>
        <v>44</v>
      </c>
      <c r="D13" s="390">
        <v>45</v>
      </c>
      <c r="E13" s="389">
        <f>D13+1</f>
        <v>46</v>
      </c>
      <c r="F13" s="389">
        <f>E13+1</f>
        <v>47</v>
      </c>
      <c r="G13" s="389">
        <f>F13+1.5</f>
        <v>48.5</v>
      </c>
      <c r="H13" s="20"/>
      <c r="I13" s="20"/>
      <c r="J13" s="388" t="s">
        <v>305</v>
      </c>
      <c r="K13" s="28"/>
      <c r="L13" s="28"/>
      <c r="M13" s="43"/>
      <c r="N13" s="123"/>
    </row>
    <row r="14" spans="1:14" ht="29.1" customHeight="1">
      <c r="A14" s="22"/>
      <c r="B14" s="120"/>
      <c r="C14" s="120"/>
      <c r="D14" s="21"/>
      <c r="E14" s="20"/>
      <c r="F14" s="20"/>
      <c r="G14" s="20"/>
      <c r="H14" s="20"/>
      <c r="I14" s="20"/>
      <c r="J14" s="388" t="s">
        <v>307</v>
      </c>
      <c r="K14" s="28"/>
      <c r="L14" s="28"/>
      <c r="M14" s="43"/>
      <c r="N14" s="123"/>
    </row>
    <row r="15" spans="1:14" ht="29.1" customHeight="1">
      <c r="A15" s="22"/>
      <c r="B15" s="120"/>
      <c r="C15" s="120"/>
      <c r="D15" s="21"/>
      <c r="E15" s="20"/>
      <c r="F15" s="20"/>
      <c r="G15" s="20"/>
      <c r="H15" s="20"/>
      <c r="I15" s="20"/>
      <c r="J15" s="28"/>
      <c r="K15" s="28"/>
      <c r="L15" s="28"/>
      <c r="M15" s="43"/>
      <c r="N15" s="123"/>
    </row>
    <row r="16" spans="1:14" ht="29.1" customHeight="1">
      <c r="A16" s="22"/>
      <c r="B16" s="120"/>
      <c r="C16" s="120"/>
      <c r="D16" s="21"/>
      <c r="E16" s="20"/>
      <c r="F16" s="20"/>
      <c r="G16" s="20"/>
      <c r="H16" s="20"/>
      <c r="I16" s="20"/>
      <c r="J16" s="28"/>
      <c r="K16" s="28"/>
      <c r="L16" s="28"/>
      <c r="M16" s="43"/>
      <c r="N16" s="123"/>
    </row>
    <row r="17" spans="1:14" ht="29.1" customHeight="1">
      <c r="A17" s="22"/>
      <c r="B17" s="258"/>
      <c r="C17" s="258"/>
      <c r="D17" s="21"/>
      <c r="E17" s="20"/>
      <c r="F17" s="20"/>
      <c r="G17" s="20"/>
      <c r="H17" s="20"/>
      <c r="I17" s="20"/>
      <c r="J17" s="28"/>
      <c r="K17" s="28"/>
      <c r="L17" s="28"/>
      <c r="M17" s="43"/>
      <c r="N17" s="123"/>
    </row>
    <row r="18" spans="1:14" ht="29.1" customHeight="1">
      <c r="A18" s="22"/>
      <c r="B18" s="259"/>
      <c r="C18" s="259"/>
      <c r="D18" s="21"/>
      <c r="E18" s="20"/>
      <c r="F18" s="20"/>
      <c r="G18" s="20"/>
      <c r="H18" s="20"/>
      <c r="I18" s="20"/>
      <c r="J18" s="124"/>
      <c r="K18" s="125"/>
      <c r="L18" s="126"/>
      <c r="M18" s="126"/>
      <c r="N18" s="127"/>
    </row>
    <row r="19" spans="1:14" ht="21" customHeight="1">
      <c r="A19" s="22"/>
      <c r="B19" s="259"/>
      <c r="C19" s="259"/>
      <c r="D19" s="21"/>
      <c r="E19" s="20"/>
      <c r="F19" s="20"/>
      <c r="G19" s="20"/>
      <c r="H19" s="20"/>
      <c r="I19" s="20"/>
      <c r="J19" s="36"/>
      <c r="K19" s="36"/>
      <c r="L19" s="36"/>
      <c r="M19" s="36"/>
      <c r="N19" s="36"/>
    </row>
    <row r="20" spans="1:14" ht="16.5">
      <c r="A20" s="25"/>
      <c r="B20" s="259"/>
      <c r="C20" s="259"/>
      <c r="D20" s="19"/>
      <c r="E20" s="19"/>
      <c r="F20" s="24"/>
      <c r="G20" s="19"/>
      <c r="H20" s="19"/>
      <c r="I20" s="19"/>
      <c r="J20" s="36"/>
      <c r="K20" s="36"/>
      <c r="L20" s="36"/>
      <c r="M20" s="36"/>
      <c r="N20" s="36"/>
    </row>
    <row r="21" spans="1:14" ht="16.5">
      <c r="A21" s="19"/>
      <c r="B21" s="259"/>
      <c r="C21" s="259"/>
      <c r="D21" s="20"/>
      <c r="E21" s="20"/>
      <c r="F21" s="21"/>
      <c r="G21" s="20"/>
      <c r="H21" s="20"/>
      <c r="I21" s="20"/>
      <c r="J21" s="49"/>
      <c r="K21" s="34" t="s">
        <v>156</v>
      </c>
      <c r="L21" s="34"/>
      <c r="M21" s="34" t="s">
        <v>157</v>
      </c>
    </row>
    <row r="22" spans="1:14" ht="26.1" customHeight="1">
      <c r="A22" s="27" t="s">
        <v>158</v>
      </c>
      <c r="B22" s="259"/>
      <c r="C22" s="259"/>
      <c r="D22" s="26"/>
      <c r="E22" s="26"/>
      <c r="F22" s="26"/>
      <c r="G22" s="26"/>
      <c r="H22" s="26"/>
      <c r="I22" s="26"/>
    </row>
  </sheetData>
  <mergeCells count="19">
    <mergeCell ref="B19:C19"/>
    <mergeCell ref="B20:C20"/>
    <mergeCell ref="B21:C21"/>
    <mergeCell ref="B22:C22"/>
    <mergeCell ref="A3:A5"/>
    <mergeCell ref="B10:C10"/>
    <mergeCell ref="B11:C11"/>
    <mergeCell ref="B12:C12"/>
    <mergeCell ref="B17:C17"/>
    <mergeCell ref="B18:C18"/>
    <mergeCell ref="B6:C6"/>
    <mergeCell ref="B7:C7"/>
    <mergeCell ref="B8:C8"/>
    <mergeCell ref="B9:C9"/>
    <mergeCell ref="A1:N1"/>
    <mergeCell ref="E2:G2"/>
    <mergeCell ref="J2:N2"/>
    <mergeCell ref="B3:G3"/>
    <mergeCell ref="I3:N3"/>
  </mergeCells>
  <phoneticPr fontId="3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0"/>
  </cols>
  <sheetData>
    <row r="1" spans="1:11" ht="22.5" customHeight="1">
      <c r="A1" s="261" t="s">
        <v>159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87" t="s">
        <v>50</v>
      </c>
      <c r="B2" s="181"/>
      <c r="C2" s="181"/>
      <c r="D2" s="182" t="s">
        <v>52</v>
      </c>
      <c r="E2" s="182"/>
      <c r="F2" s="181"/>
      <c r="G2" s="181"/>
      <c r="H2" s="88" t="s">
        <v>53</v>
      </c>
      <c r="I2" s="183"/>
      <c r="J2" s="183"/>
      <c r="K2" s="184"/>
    </row>
    <row r="3" spans="1:11" ht="16.5" customHeight="1">
      <c r="A3" s="185" t="s">
        <v>55</v>
      </c>
      <c r="B3" s="186"/>
      <c r="C3" s="187"/>
      <c r="D3" s="188" t="s">
        <v>56</v>
      </c>
      <c r="E3" s="189"/>
      <c r="F3" s="189"/>
      <c r="G3" s="190"/>
      <c r="H3" s="188" t="s">
        <v>57</v>
      </c>
      <c r="I3" s="189"/>
      <c r="J3" s="189"/>
      <c r="K3" s="190"/>
    </row>
    <row r="4" spans="1:11" ht="16.5" customHeight="1">
      <c r="A4" s="91" t="s">
        <v>58</v>
      </c>
      <c r="B4" s="262"/>
      <c r="C4" s="263"/>
      <c r="D4" s="193" t="s">
        <v>60</v>
      </c>
      <c r="E4" s="194"/>
      <c r="F4" s="195"/>
      <c r="G4" s="196"/>
      <c r="H4" s="193" t="s">
        <v>160</v>
      </c>
      <c r="I4" s="194"/>
      <c r="J4" s="105" t="s">
        <v>62</v>
      </c>
      <c r="K4" s="114" t="s">
        <v>63</v>
      </c>
    </row>
    <row r="5" spans="1:11" ht="16.5" customHeight="1">
      <c r="A5" s="93" t="s">
        <v>64</v>
      </c>
      <c r="B5" s="264"/>
      <c r="C5" s="265"/>
      <c r="D5" s="193" t="s">
        <v>161</v>
      </c>
      <c r="E5" s="194"/>
      <c r="F5" s="262"/>
      <c r="G5" s="263"/>
      <c r="H5" s="193" t="s">
        <v>162</v>
      </c>
      <c r="I5" s="194"/>
      <c r="J5" s="105" t="s">
        <v>62</v>
      </c>
      <c r="K5" s="114" t="s">
        <v>63</v>
      </c>
    </row>
    <row r="6" spans="1:11" ht="16.5" customHeight="1">
      <c r="A6" s="91" t="s">
        <v>68</v>
      </c>
      <c r="B6" s="94"/>
      <c r="C6" s="95"/>
      <c r="D6" s="193" t="s">
        <v>163</v>
      </c>
      <c r="E6" s="194"/>
      <c r="F6" s="262"/>
      <c r="G6" s="263"/>
      <c r="H6" s="266" t="s">
        <v>164</v>
      </c>
      <c r="I6" s="267"/>
      <c r="J6" s="267"/>
      <c r="K6" s="268"/>
    </row>
    <row r="7" spans="1:11" ht="16.5" customHeight="1">
      <c r="A7" s="91" t="s">
        <v>71</v>
      </c>
      <c r="B7" s="262"/>
      <c r="C7" s="263"/>
      <c r="D7" s="91" t="s">
        <v>165</v>
      </c>
      <c r="E7" s="92"/>
      <c r="F7" s="262"/>
      <c r="G7" s="263"/>
      <c r="H7" s="269"/>
      <c r="I7" s="191"/>
      <c r="J7" s="191"/>
      <c r="K7" s="192"/>
    </row>
    <row r="8" spans="1:11" ht="16.5" customHeight="1">
      <c r="A8" s="98"/>
      <c r="B8" s="199"/>
      <c r="C8" s="200"/>
      <c r="D8" s="201" t="s">
        <v>74</v>
      </c>
      <c r="E8" s="202"/>
      <c r="F8" s="203"/>
      <c r="G8" s="204"/>
      <c r="H8" s="270"/>
      <c r="I8" s="271"/>
      <c r="J8" s="271"/>
      <c r="K8" s="272"/>
    </row>
    <row r="9" spans="1:11" ht="16.5" customHeight="1">
      <c r="A9" s="273" t="s">
        <v>166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>
      <c r="A10" s="99" t="s">
        <v>78</v>
      </c>
      <c r="B10" s="100" t="s">
        <v>79</v>
      </c>
      <c r="C10" s="101" t="s">
        <v>80</v>
      </c>
      <c r="D10" s="102"/>
      <c r="E10" s="103" t="s">
        <v>83</v>
      </c>
      <c r="F10" s="100" t="s">
        <v>79</v>
      </c>
      <c r="G10" s="101" t="s">
        <v>80</v>
      </c>
      <c r="H10" s="100"/>
      <c r="I10" s="103" t="s">
        <v>81</v>
      </c>
      <c r="J10" s="100" t="s">
        <v>79</v>
      </c>
      <c r="K10" s="116" t="s">
        <v>80</v>
      </c>
    </row>
    <row r="11" spans="1:11" ht="16.5" customHeight="1">
      <c r="A11" s="93" t="s">
        <v>84</v>
      </c>
      <c r="B11" s="104" t="s">
        <v>79</v>
      </c>
      <c r="C11" s="105" t="s">
        <v>80</v>
      </c>
      <c r="D11" s="106"/>
      <c r="E11" s="107" t="s">
        <v>86</v>
      </c>
      <c r="F11" s="104" t="s">
        <v>79</v>
      </c>
      <c r="G11" s="105" t="s">
        <v>80</v>
      </c>
      <c r="H11" s="104"/>
      <c r="I11" s="107" t="s">
        <v>91</v>
      </c>
      <c r="J11" s="104" t="s">
        <v>79</v>
      </c>
      <c r="K11" s="114" t="s">
        <v>80</v>
      </c>
    </row>
    <row r="12" spans="1:11" ht="16.5" customHeight="1">
      <c r="A12" s="201" t="s">
        <v>119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>
      <c r="A13" s="274" t="s">
        <v>167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>
      <c r="A14" s="275"/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>
      <c r="A15" s="279"/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>
      <c r="A17" s="274" t="s">
        <v>168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>
      <c r="A18" s="275"/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>
      <c r="A19" s="279"/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86" t="s">
        <v>116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117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ht="16.5" customHeight="1">
      <c r="A23" s="230" t="s">
        <v>118</v>
      </c>
      <c r="B23" s="231"/>
      <c r="C23" s="105" t="s">
        <v>62</v>
      </c>
      <c r="D23" s="105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193" t="s">
        <v>169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2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273" t="s">
        <v>123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>
      <c r="A27" s="89" t="s">
        <v>124</v>
      </c>
      <c r="B27" s="101" t="s">
        <v>89</v>
      </c>
      <c r="C27" s="101" t="s">
        <v>90</v>
      </c>
      <c r="D27" s="101" t="s">
        <v>82</v>
      </c>
      <c r="E27" s="90" t="s">
        <v>125</v>
      </c>
      <c r="F27" s="101" t="s">
        <v>89</v>
      </c>
      <c r="G27" s="101" t="s">
        <v>90</v>
      </c>
      <c r="H27" s="101" t="s">
        <v>82</v>
      </c>
      <c r="I27" s="90" t="s">
        <v>126</v>
      </c>
      <c r="J27" s="101" t="s">
        <v>89</v>
      </c>
      <c r="K27" s="116" t="s">
        <v>90</v>
      </c>
    </row>
    <row r="28" spans="1:11" ht="16.5" customHeight="1">
      <c r="A28" s="96" t="s">
        <v>81</v>
      </c>
      <c r="B28" s="105" t="s">
        <v>89</v>
      </c>
      <c r="C28" s="105" t="s">
        <v>90</v>
      </c>
      <c r="D28" s="105" t="s">
        <v>82</v>
      </c>
      <c r="E28" s="109" t="s">
        <v>88</v>
      </c>
      <c r="F28" s="105" t="s">
        <v>89</v>
      </c>
      <c r="G28" s="105" t="s">
        <v>90</v>
      </c>
      <c r="H28" s="105" t="s">
        <v>82</v>
      </c>
      <c r="I28" s="109" t="s">
        <v>99</v>
      </c>
      <c r="J28" s="105" t="s">
        <v>89</v>
      </c>
      <c r="K28" s="114" t="s">
        <v>90</v>
      </c>
    </row>
    <row r="29" spans="1:11" ht="16.5" customHeight="1">
      <c r="A29" s="193" t="s">
        <v>92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93"/>
    </row>
    <row r="30" spans="1:11" ht="16.5" customHeight="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>
      <c r="A31" s="273" t="s">
        <v>170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198"/>
    </row>
    <row r="34" spans="1:11" ht="17.25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198"/>
    </row>
    <row r="35" spans="1:11" ht="17.25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198"/>
    </row>
    <row r="36" spans="1:11" ht="17.25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198"/>
    </row>
    <row r="37" spans="1:11" ht="17.25" customHeight="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198"/>
    </row>
    <row r="38" spans="1:11" ht="17.2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198"/>
    </row>
    <row r="39" spans="1:11" ht="17.2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198"/>
    </row>
    <row r="40" spans="1:11" ht="17.2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198"/>
    </row>
    <row r="41" spans="1:11" ht="17.2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198"/>
    </row>
    <row r="42" spans="1:11" ht="17.25" customHeight="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198"/>
    </row>
    <row r="43" spans="1:11" ht="17.25" customHeight="1">
      <c r="A43" s="241" t="s">
        <v>122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>
      <c r="A44" s="273" t="s">
        <v>171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>
      <c r="A45" s="297" t="s">
        <v>119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110" t="s">
        <v>128</v>
      </c>
      <c r="B48" s="300" t="s">
        <v>129</v>
      </c>
      <c r="C48" s="300"/>
      <c r="D48" s="111" t="s">
        <v>130</v>
      </c>
      <c r="E48" s="112"/>
      <c r="F48" s="111" t="s">
        <v>132</v>
      </c>
      <c r="G48" s="113"/>
      <c r="H48" s="301" t="s">
        <v>133</v>
      </c>
      <c r="I48" s="301"/>
      <c r="J48" s="300"/>
      <c r="K48" s="302"/>
    </row>
    <row r="49" spans="1:11" ht="16.5" customHeight="1">
      <c r="A49" s="208" t="s">
        <v>135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>
      <c r="A52" s="110" t="s">
        <v>128</v>
      </c>
      <c r="B52" s="300" t="s">
        <v>129</v>
      </c>
      <c r="C52" s="300"/>
      <c r="D52" s="111" t="s">
        <v>130</v>
      </c>
      <c r="E52" s="111"/>
      <c r="F52" s="111" t="s">
        <v>132</v>
      </c>
      <c r="G52" s="111"/>
      <c r="H52" s="301" t="s">
        <v>133</v>
      </c>
      <c r="I52" s="301"/>
      <c r="J52" s="309"/>
      <c r="K52" s="31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opLeftCell="A5" workbookViewId="0">
      <selection activeCell="A16" sqref="A16:N2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5.625" style="35" customWidth="1"/>
    <col min="15" max="16384" width="9" style="35"/>
  </cols>
  <sheetData>
    <row r="1" spans="1:14" ht="30" customHeight="1">
      <c r="A1" s="252" t="s">
        <v>137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5" t="s">
        <v>58</v>
      </c>
      <c r="B2" s="254"/>
      <c r="C2" s="254"/>
      <c r="D2" s="16" t="s">
        <v>64</v>
      </c>
      <c r="E2" s="254"/>
      <c r="F2" s="254"/>
      <c r="G2" s="254"/>
      <c r="H2" s="311"/>
      <c r="I2" s="37" t="s">
        <v>53</v>
      </c>
      <c r="J2" s="254"/>
      <c r="K2" s="254"/>
      <c r="L2" s="254"/>
      <c r="M2" s="254"/>
      <c r="N2" s="255"/>
    </row>
    <row r="3" spans="1:14" ht="29.1" customHeight="1">
      <c r="A3" s="260" t="s">
        <v>140</v>
      </c>
      <c r="B3" s="256" t="s">
        <v>141</v>
      </c>
      <c r="C3" s="256"/>
      <c r="D3" s="256"/>
      <c r="E3" s="256"/>
      <c r="F3" s="256"/>
      <c r="G3" s="256"/>
      <c r="H3" s="312"/>
      <c r="I3" s="256" t="s">
        <v>142</v>
      </c>
      <c r="J3" s="256"/>
      <c r="K3" s="256"/>
      <c r="L3" s="256"/>
      <c r="M3" s="256"/>
      <c r="N3" s="257"/>
    </row>
    <row r="4" spans="1:14" ht="29.1" customHeight="1">
      <c r="A4" s="260"/>
      <c r="B4" s="17" t="s">
        <v>106</v>
      </c>
      <c r="C4" s="17" t="s">
        <v>107</v>
      </c>
      <c r="D4" s="18" t="s">
        <v>108</v>
      </c>
      <c r="E4" s="17" t="s">
        <v>109</v>
      </c>
      <c r="F4" s="17" t="s">
        <v>110</v>
      </c>
      <c r="G4" s="17" t="s">
        <v>111</v>
      </c>
      <c r="H4" s="312"/>
      <c r="I4" s="85"/>
      <c r="J4" s="85"/>
      <c r="K4" s="85"/>
      <c r="L4" s="85"/>
      <c r="M4" s="85"/>
      <c r="N4" s="86"/>
    </row>
    <row r="5" spans="1:14" ht="29.1" customHeight="1">
      <c r="A5" s="260"/>
      <c r="B5" s="77"/>
      <c r="C5" s="77"/>
      <c r="D5" s="18"/>
      <c r="E5" s="77"/>
      <c r="F5" s="77"/>
      <c r="G5" s="77"/>
      <c r="H5" s="312"/>
      <c r="I5" s="38"/>
      <c r="J5" s="38"/>
      <c r="K5" s="38"/>
      <c r="L5" s="38"/>
      <c r="M5" s="38"/>
      <c r="N5" s="39"/>
    </row>
    <row r="6" spans="1:14" ht="29.1" customHeight="1">
      <c r="A6" s="78"/>
      <c r="B6" s="77"/>
      <c r="C6" s="77"/>
      <c r="D6" s="79"/>
      <c r="E6" s="77"/>
      <c r="F6" s="77"/>
      <c r="G6" s="77"/>
      <c r="H6" s="312"/>
      <c r="I6" s="41"/>
      <c r="J6" s="41"/>
      <c r="K6" s="41"/>
      <c r="L6" s="41"/>
      <c r="M6" s="41"/>
      <c r="N6" s="42"/>
    </row>
    <row r="7" spans="1:14" ht="29.1" customHeight="1">
      <c r="A7" s="78"/>
      <c r="B7" s="77"/>
      <c r="C7" s="77"/>
      <c r="D7" s="79"/>
      <c r="E7" s="77"/>
      <c r="F7" s="77"/>
      <c r="G7" s="77"/>
      <c r="H7" s="312"/>
      <c r="I7" s="28"/>
      <c r="J7" s="28"/>
      <c r="K7" s="28"/>
      <c r="L7" s="28"/>
      <c r="M7" s="43"/>
      <c r="N7" s="44"/>
    </row>
    <row r="8" spans="1:14" ht="29.1" customHeight="1">
      <c r="A8" s="78"/>
      <c r="B8" s="77"/>
      <c r="C8" s="77"/>
      <c r="D8" s="79"/>
      <c r="E8" s="77"/>
      <c r="F8" s="77"/>
      <c r="G8" s="77"/>
      <c r="H8" s="312"/>
      <c r="I8" s="28"/>
      <c r="J8" s="28"/>
      <c r="K8" s="28"/>
      <c r="L8" s="28"/>
      <c r="M8" s="43"/>
      <c r="N8" s="44"/>
    </row>
    <row r="9" spans="1:14" ht="29.1" customHeight="1">
      <c r="A9" s="78"/>
      <c r="B9" s="77"/>
      <c r="C9" s="77"/>
      <c r="D9" s="79"/>
      <c r="E9" s="77"/>
      <c r="F9" s="77"/>
      <c r="G9" s="77"/>
      <c r="H9" s="312"/>
      <c r="I9" s="41"/>
      <c r="J9" s="41"/>
      <c r="K9" s="41"/>
      <c r="L9" s="41"/>
      <c r="M9" s="45"/>
      <c r="N9" s="46"/>
    </row>
    <row r="10" spans="1:14" ht="29.1" customHeight="1">
      <c r="A10" s="78"/>
      <c r="B10" s="77"/>
      <c r="C10" s="77"/>
      <c r="D10" s="79"/>
      <c r="E10" s="77"/>
      <c r="F10" s="77"/>
      <c r="G10" s="77"/>
      <c r="H10" s="312"/>
      <c r="I10" s="28"/>
      <c r="J10" s="28"/>
      <c r="K10" s="28"/>
      <c r="L10" s="28"/>
      <c r="M10" s="43"/>
      <c r="N10" s="44"/>
    </row>
    <row r="11" spans="1:14" ht="29.1" customHeight="1">
      <c r="A11" s="78"/>
      <c r="B11" s="77"/>
      <c r="C11" s="77"/>
      <c r="D11" s="79"/>
      <c r="E11" s="77"/>
      <c r="F11" s="77"/>
      <c r="G11" s="77"/>
      <c r="H11" s="312"/>
      <c r="I11" s="28"/>
      <c r="J11" s="28"/>
      <c r="K11" s="28"/>
      <c r="L11" s="28"/>
      <c r="M11" s="43"/>
      <c r="N11" s="44"/>
    </row>
    <row r="12" spans="1:14" ht="29.1" customHeight="1">
      <c r="A12" s="78"/>
      <c r="B12" s="77"/>
      <c r="C12" s="77"/>
      <c r="D12" s="79"/>
      <c r="E12" s="77"/>
      <c r="F12" s="77"/>
      <c r="G12" s="77"/>
      <c r="H12" s="312"/>
      <c r="I12" s="28"/>
      <c r="J12" s="28"/>
      <c r="K12" s="28"/>
      <c r="L12" s="28"/>
      <c r="M12" s="43"/>
      <c r="N12" s="44"/>
    </row>
    <row r="13" spans="1:14" ht="29.1" customHeight="1">
      <c r="A13" s="80"/>
      <c r="B13" s="81"/>
      <c r="C13" s="82"/>
      <c r="D13" s="83"/>
      <c r="E13" s="82"/>
      <c r="F13" s="82"/>
      <c r="G13" s="82"/>
      <c r="H13" s="312"/>
      <c r="I13" s="28"/>
      <c r="J13" s="28"/>
      <c r="K13" s="28"/>
      <c r="L13" s="28"/>
      <c r="M13" s="43"/>
      <c r="N13" s="44"/>
    </row>
    <row r="14" spans="1:14" ht="29.1" customHeight="1">
      <c r="A14" s="84"/>
      <c r="B14" s="28"/>
      <c r="C14" s="29"/>
      <c r="D14" s="29"/>
      <c r="E14" s="29"/>
      <c r="F14" s="29"/>
      <c r="G14" s="28"/>
      <c r="H14" s="312"/>
      <c r="I14" s="28"/>
      <c r="J14" s="28"/>
      <c r="K14" s="28"/>
      <c r="L14" s="28"/>
      <c r="M14" s="43"/>
      <c r="N14" s="44"/>
    </row>
    <row r="15" spans="1:14" ht="29.1" customHeight="1">
      <c r="A15" s="30"/>
      <c r="B15" s="31"/>
      <c r="C15" s="32"/>
      <c r="D15" s="32"/>
      <c r="E15" s="33"/>
      <c r="F15" s="33"/>
      <c r="G15" s="31"/>
      <c r="H15" s="313"/>
      <c r="I15" s="31"/>
      <c r="J15" s="31"/>
      <c r="K15" s="47"/>
      <c r="L15" s="31"/>
      <c r="M15" s="31"/>
      <c r="N15" s="48"/>
    </row>
    <row r="16" spans="1:14" ht="14.25">
      <c r="A16" s="34" t="s">
        <v>119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35" t="s">
        <v>172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4" t="s">
        <v>173</v>
      </c>
      <c r="J18" s="49"/>
      <c r="K18" s="34" t="s">
        <v>156</v>
      </c>
      <c r="L18" s="34"/>
      <c r="M18" s="34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="125" zoomScaleNormal="125" zoomScalePageLayoutView="125" workbookViewId="0">
      <selection activeCell="J42" sqref="J42:K42"/>
    </sheetView>
  </sheetViews>
  <sheetFormatPr defaultColWidth="10.125" defaultRowHeight="14.25"/>
  <cols>
    <col min="1" max="1" width="9.625" style="50" customWidth="1"/>
    <col min="2" max="2" width="11.125" style="50" customWidth="1"/>
    <col min="3" max="3" width="9.125" style="50" customWidth="1"/>
    <col min="4" max="4" width="9.5" style="50" customWidth="1"/>
    <col min="5" max="5" width="9.125" style="50" customWidth="1"/>
    <col min="6" max="6" width="10.375" style="50" customWidth="1"/>
    <col min="7" max="7" width="9.5" style="50" customWidth="1"/>
    <col min="8" max="8" width="9.125" style="50" customWidth="1"/>
    <col min="9" max="9" width="8.125" style="50" customWidth="1"/>
    <col min="10" max="10" width="10.5" style="50" customWidth="1"/>
    <col min="11" max="11" width="12.125" style="50" customWidth="1"/>
    <col min="12" max="16384" width="10.125" style="50"/>
  </cols>
  <sheetData>
    <row r="1" spans="1:11" ht="25.5">
      <c r="A1" s="314" t="s">
        <v>174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>
      <c r="A2" s="51" t="s">
        <v>50</v>
      </c>
      <c r="B2" s="315" t="s">
        <v>51</v>
      </c>
      <c r="C2" s="315"/>
      <c r="D2" s="52" t="s">
        <v>58</v>
      </c>
      <c r="E2" s="53"/>
      <c r="F2" s="54" t="s">
        <v>175</v>
      </c>
      <c r="G2" s="316"/>
      <c r="H2" s="316"/>
      <c r="I2" s="71" t="s">
        <v>53</v>
      </c>
      <c r="J2" s="316" t="s">
        <v>176</v>
      </c>
      <c r="K2" s="317"/>
    </row>
    <row r="3" spans="1:11">
      <c r="A3" s="55" t="s">
        <v>71</v>
      </c>
      <c r="B3" s="262">
        <v>400</v>
      </c>
      <c r="C3" s="262"/>
      <c r="D3" s="57" t="s">
        <v>177</v>
      </c>
      <c r="E3" s="318" t="s">
        <v>178</v>
      </c>
      <c r="F3" s="264"/>
      <c r="G3" s="264"/>
      <c r="H3" s="288" t="s">
        <v>179</v>
      </c>
      <c r="I3" s="288"/>
      <c r="J3" s="288"/>
      <c r="K3" s="289"/>
    </row>
    <row r="4" spans="1:11">
      <c r="A4" s="58" t="s">
        <v>68</v>
      </c>
      <c r="B4" s="59">
        <v>1</v>
      </c>
      <c r="C4" s="59">
        <v>4</v>
      </c>
      <c r="D4" s="60" t="s">
        <v>180</v>
      </c>
      <c r="E4" s="264" t="s">
        <v>181</v>
      </c>
      <c r="F4" s="264"/>
      <c r="G4" s="264"/>
      <c r="H4" s="231" t="s">
        <v>182</v>
      </c>
      <c r="I4" s="231"/>
      <c r="J4" s="69" t="s">
        <v>62</v>
      </c>
      <c r="K4" s="74" t="s">
        <v>63</v>
      </c>
    </row>
    <row r="5" spans="1:11">
      <c r="A5" s="58" t="s">
        <v>183</v>
      </c>
      <c r="B5" s="262">
        <v>1</v>
      </c>
      <c r="C5" s="262"/>
      <c r="D5" s="57" t="s">
        <v>184</v>
      </c>
      <c r="E5" s="57" t="s">
        <v>185</v>
      </c>
      <c r="F5" s="57" t="s">
        <v>186</v>
      </c>
      <c r="G5" s="57" t="s">
        <v>181</v>
      </c>
      <c r="H5" s="231" t="s">
        <v>187</v>
      </c>
      <c r="I5" s="231"/>
      <c r="J5" s="69" t="s">
        <v>62</v>
      </c>
      <c r="K5" s="74" t="s">
        <v>63</v>
      </c>
    </row>
    <row r="6" spans="1:11">
      <c r="A6" s="61" t="s">
        <v>188</v>
      </c>
      <c r="B6" s="319">
        <v>400</v>
      </c>
      <c r="C6" s="319"/>
      <c r="D6" s="62" t="s">
        <v>189</v>
      </c>
      <c r="E6" s="63"/>
      <c r="F6" s="64"/>
      <c r="G6" s="62">
        <v>400</v>
      </c>
      <c r="H6" s="320" t="s">
        <v>190</v>
      </c>
      <c r="I6" s="320"/>
      <c r="J6" s="64" t="s">
        <v>62</v>
      </c>
      <c r="K6" s="75" t="s">
        <v>63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191</v>
      </c>
      <c r="B8" s="54" t="s">
        <v>192</v>
      </c>
      <c r="C8" s="54" t="s">
        <v>193</v>
      </c>
      <c r="D8" s="54" t="s">
        <v>194</v>
      </c>
      <c r="E8" s="54" t="s">
        <v>195</v>
      </c>
      <c r="F8" s="54" t="s">
        <v>196</v>
      </c>
      <c r="G8" s="321"/>
      <c r="H8" s="322"/>
      <c r="I8" s="322"/>
      <c r="J8" s="322"/>
      <c r="K8" s="323"/>
    </row>
    <row r="9" spans="1:11">
      <c r="A9" s="230" t="s">
        <v>197</v>
      </c>
      <c r="B9" s="231"/>
      <c r="C9" s="69" t="s">
        <v>62</v>
      </c>
      <c r="D9" s="69" t="s">
        <v>63</v>
      </c>
      <c r="E9" s="57" t="s">
        <v>198</v>
      </c>
      <c r="F9" s="70" t="s">
        <v>199</v>
      </c>
      <c r="G9" s="324"/>
      <c r="H9" s="325"/>
      <c r="I9" s="325"/>
      <c r="J9" s="325"/>
      <c r="K9" s="326"/>
    </row>
    <row r="10" spans="1:11">
      <c r="A10" s="230" t="s">
        <v>200</v>
      </c>
      <c r="B10" s="231"/>
      <c r="C10" s="69" t="s">
        <v>62</v>
      </c>
      <c r="D10" s="69" t="s">
        <v>63</v>
      </c>
      <c r="E10" s="57" t="s">
        <v>201</v>
      </c>
      <c r="F10" s="70" t="s">
        <v>202</v>
      </c>
      <c r="G10" s="324" t="s">
        <v>203</v>
      </c>
      <c r="H10" s="325"/>
      <c r="I10" s="325"/>
      <c r="J10" s="325"/>
      <c r="K10" s="326"/>
    </row>
    <row r="11" spans="1:11">
      <c r="A11" s="297" t="s">
        <v>166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55" t="s">
        <v>83</v>
      </c>
      <c r="B12" s="69" t="s">
        <v>79</v>
      </c>
      <c r="C12" s="69" t="s">
        <v>80</v>
      </c>
      <c r="D12" s="70"/>
      <c r="E12" s="57" t="s">
        <v>81</v>
      </c>
      <c r="F12" s="69" t="s">
        <v>79</v>
      </c>
      <c r="G12" s="69" t="s">
        <v>80</v>
      </c>
      <c r="H12" s="69"/>
      <c r="I12" s="57" t="s">
        <v>204</v>
      </c>
      <c r="J12" s="69" t="s">
        <v>79</v>
      </c>
      <c r="K12" s="74" t="s">
        <v>80</v>
      </c>
    </row>
    <row r="13" spans="1:11">
      <c r="A13" s="55" t="s">
        <v>86</v>
      </c>
      <c r="B13" s="69" t="s">
        <v>79</v>
      </c>
      <c r="C13" s="69" t="s">
        <v>80</v>
      </c>
      <c r="D13" s="70"/>
      <c r="E13" s="57" t="s">
        <v>91</v>
      </c>
      <c r="F13" s="69" t="s">
        <v>79</v>
      </c>
      <c r="G13" s="69" t="s">
        <v>80</v>
      </c>
      <c r="H13" s="69"/>
      <c r="I13" s="57" t="s">
        <v>205</v>
      </c>
      <c r="J13" s="69" t="s">
        <v>79</v>
      </c>
      <c r="K13" s="74" t="s">
        <v>80</v>
      </c>
    </row>
    <row r="14" spans="1:11">
      <c r="A14" s="61" t="s">
        <v>206</v>
      </c>
      <c r="B14" s="64" t="s">
        <v>79</v>
      </c>
      <c r="C14" s="64" t="s">
        <v>80</v>
      </c>
      <c r="D14" s="63"/>
      <c r="E14" s="62" t="s">
        <v>207</v>
      </c>
      <c r="F14" s="64" t="s">
        <v>79</v>
      </c>
      <c r="G14" s="64" t="s">
        <v>80</v>
      </c>
      <c r="H14" s="64"/>
      <c r="I14" s="62" t="s">
        <v>208</v>
      </c>
      <c r="J14" s="64" t="s">
        <v>79</v>
      </c>
      <c r="K14" s="75" t="s">
        <v>80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287" t="s">
        <v>209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>
      <c r="A17" s="230" t="s">
        <v>210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93"/>
    </row>
    <row r="18" spans="1:11">
      <c r="A18" s="230" t="s">
        <v>211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93"/>
    </row>
    <row r="19" spans="1:11">
      <c r="A19" s="327" t="s">
        <v>212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330"/>
    </row>
    <row r="21" spans="1:11">
      <c r="A21" s="279"/>
      <c r="B21" s="280"/>
      <c r="C21" s="280"/>
      <c r="D21" s="280"/>
      <c r="E21" s="280"/>
      <c r="F21" s="280"/>
      <c r="G21" s="280"/>
      <c r="H21" s="280"/>
      <c r="I21" s="280"/>
      <c r="J21" s="280"/>
      <c r="K21" s="330"/>
    </row>
    <row r="22" spans="1:11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0" t="s">
        <v>118</v>
      </c>
      <c r="B24" s="231"/>
      <c r="C24" s="69" t="s">
        <v>62</v>
      </c>
      <c r="D24" s="69" t="s">
        <v>63</v>
      </c>
      <c r="E24" s="288"/>
      <c r="F24" s="288"/>
      <c r="G24" s="288"/>
      <c r="H24" s="288"/>
      <c r="I24" s="288"/>
      <c r="J24" s="288"/>
      <c r="K24" s="289"/>
    </row>
    <row r="25" spans="1:11">
      <c r="A25" s="72" t="s">
        <v>213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214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>
      <c r="A28" s="340"/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>
      <c r="A29" s="340"/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3.1" customHeight="1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330"/>
    </row>
    <row r="35" spans="1:11" ht="23.1" customHeight="1">
      <c r="A35" s="343"/>
      <c r="B35" s="280"/>
      <c r="C35" s="280"/>
      <c r="D35" s="280"/>
      <c r="E35" s="280"/>
      <c r="F35" s="280"/>
      <c r="G35" s="280"/>
      <c r="H35" s="280"/>
      <c r="I35" s="280"/>
      <c r="J35" s="280"/>
      <c r="K35" s="330"/>
    </row>
    <row r="36" spans="1:11" ht="23.1" customHeight="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8.75" customHeight="1">
      <c r="A37" s="347" t="s">
        <v>215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1" ht="18.75" customHeight="1">
      <c r="A38" s="230" t="s">
        <v>216</v>
      </c>
      <c r="B38" s="231"/>
      <c r="C38" s="231"/>
      <c r="D38" s="288" t="s">
        <v>217</v>
      </c>
      <c r="E38" s="288"/>
      <c r="F38" s="283" t="s">
        <v>218</v>
      </c>
      <c r="G38" s="350"/>
      <c r="H38" s="231" t="s">
        <v>219</v>
      </c>
      <c r="I38" s="231"/>
      <c r="J38" s="231" t="s">
        <v>220</v>
      </c>
      <c r="K38" s="293"/>
    </row>
    <row r="39" spans="1:11" ht="18.75" customHeight="1">
      <c r="A39" s="58" t="s">
        <v>119</v>
      </c>
      <c r="B39" s="231" t="s">
        <v>221</v>
      </c>
      <c r="C39" s="231"/>
      <c r="D39" s="231"/>
      <c r="E39" s="231"/>
      <c r="F39" s="231"/>
      <c r="G39" s="231"/>
      <c r="H39" s="231"/>
      <c r="I39" s="231"/>
      <c r="J39" s="231"/>
      <c r="K39" s="293"/>
    </row>
    <row r="40" spans="1:11" ht="30.9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93"/>
    </row>
    <row r="41" spans="1:11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93"/>
    </row>
    <row r="42" spans="1:11" ht="32.1" customHeight="1">
      <c r="A42" s="61" t="s">
        <v>128</v>
      </c>
      <c r="B42" s="351" t="s">
        <v>222</v>
      </c>
      <c r="C42" s="351"/>
      <c r="D42" s="62" t="s">
        <v>223</v>
      </c>
      <c r="E42" s="63" t="s">
        <v>131</v>
      </c>
      <c r="F42" s="62" t="s">
        <v>132</v>
      </c>
      <c r="G42" s="73">
        <v>45054</v>
      </c>
      <c r="H42" s="352" t="s">
        <v>133</v>
      </c>
      <c r="I42" s="352"/>
      <c r="J42" s="351" t="s">
        <v>134</v>
      </c>
      <c r="K42" s="35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6"/>
  <sheetViews>
    <sheetView topLeftCell="A5" workbookViewId="0">
      <selection activeCell="K6" sqref="K6"/>
    </sheetView>
  </sheetViews>
  <sheetFormatPr defaultColWidth="9" defaultRowHeight="14.25"/>
  <cols>
    <col min="1" max="1" width="11.375" customWidth="1"/>
    <col min="2" max="7" width="9.375" customWidth="1"/>
    <col min="9" max="14" width="15.625" customWidth="1"/>
  </cols>
  <sheetData>
    <row r="1" spans="1:14" ht="30" customHeight="1">
      <c r="A1" s="252" t="s">
        <v>137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8.5" customHeight="1">
      <c r="A2" s="15" t="s">
        <v>58</v>
      </c>
      <c r="B2" s="254"/>
      <c r="C2" s="254"/>
      <c r="D2" s="16" t="s">
        <v>64</v>
      </c>
      <c r="E2" s="254"/>
      <c r="F2" s="254"/>
      <c r="G2" s="254"/>
      <c r="H2" s="311"/>
      <c r="I2" s="37" t="s">
        <v>53</v>
      </c>
      <c r="J2" s="254" t="s">
        <v>54</v>
      </c>
      <c r="K2" s="254"/>
      <c r="L2" s="254"/>
      <c r="M2" s="254"/>
      <c r="N2" s="255"/>
    </row>
    <row r="3" spans="1:14" ht="28.5" customHeight="1">
      <c r="A3" s="260" t="s">
        <v>140</v>
      </c>
      <c r="B3" s="256" t="s">
        <v>141</v>
      </c>
      <c r="C3" s="256"/>
      <c r="D3" s="256"/>
      <c r="E3" s="256"/>
      <c r="F3" s="256"/>
      <c r="G3" s="256"/>
      <c r="H3" s="312"/>
      <c r="I3" s="256" t="s">
        <v>142</v>
      </c>
      <c r="J3" s="256"/>
      <c r="K3" s="256"/>
      <c r="L3" s="256"/>
      <c r="M3" s="256"/>
      <c r="N3" s="257"/>
    </row>
    <row r="4" spans="1:14" ht="28.5" customHeight="1">
      <c r="A4" s="260"/>
      <c r="B4" s="17" t="s">
        <v>106</v>
      </c>
      <c r="C4" s="17" t="s">
        <v>107</v>
      </c>
      <c r="D4" s="18" t="s">
        <v>108</v>
      </c>
      <c r="E4" s="17" t="s">
        <v>109</v>
      </c>
      <c r="F4" s="17" t="s">
        <v>110</v>
      </c>
      <c r="G4" s="17" t="s">
        <v>111</v>
      </c>
      <c r="H4" s="312"/>
      <c r="I4" s="17" t="s">
        <v>106</v>
      </c>
      <c r="J4" s="17" t="s">
        <v>107</v>
      </c>
      <c r="K4" s="18" t="s">
        <v>108</v>
      </c>
      <c r="L4" s="17" t="s">
        <v>109</v>
      </c>
      <c r="M4" s="17" t="s">
        <v>110</v>
      </c>
      <c r="N4" s="17" t="s">
        <v>111</v>
      </c>
    </row>
    <row r="5" spans="1:14" ht="28.5" customHeight="1">
      <c r="A5" s="260"/>
      <c r="B5" s="19">
        <v>65</v>
      </c>
      <c r="C5" s="20">
        <f>D5-2</f>
        <v>67</v>
      </c>
      <c r="D5" s="21">
        <v>69</v>
      </c>
      <c r="E5" s="20">
        <f>D5+2</f>
        <v>71</v>
      </c>
      <c r="F5" s="20">
        <f>E5+2</f>
        <v>73</v>
      </c>
      <c r="G5" s="20">
        <f>F5+1</f>
        <v>74</v>
      </c>
      <c r="H5" s="312"/>
      <c r="I5" s="38"/>
      <c r="J5" s="38"/>
      <c r="K5" s="38"/>
      <c r="L5" s="38"/>
      <c r="M5" s="38"/>
      <c r="N5" s="39"/>
    </row>
    <row r="6" spans="1:14" ht="28.5" customHeight="1">
      <c r="A6" s="22" t="s">
        <v>143</v>
      </c>
      <c r="B6" s="20">
        <f t="shared" ref="B6:B8" si="0">C6-4</f>
        <v>100</v>
      </c>
      <c r="C6" s="20">
        <f t="shared" ref="C6:C8" si="1">D6-4</f>
        <v>104</v>
      </c>
      <c r="D6" s="21">
        <v>108</v>
      </c>
      <c r="E6" s="20">
        <f t="shared" ref="E6:E8" si="2">D6+4</f>
        <v>112</v>
      </c>
      <c r="F6" s="20">
        <f>E6+4</f>
        <v>116</v>
      </c>
      <c r="G6" s="20">
        <f t="shared" ref="G6:G8" si="3">F6+6</f>
        <v>122</v>
      </c>
      <c r="H6" s="312"/>
      <c r="I6" s="38"/>
      <c r="J6" s="38"/>
      <c r="K6" s="38"/>
      <c r="L6" s="38"/>
      <c r="M6" s="38"/>
      <c r="N6" s="40"/>
    </row>
    <row r="7" spans="1:14" ht="28.5" customHeight="1">
      <c r="A7" s="22" t="s">
        <v>144</v>
      </c>
      <c r="B7" s="20">
        <f t="shared" si="0"/>
        <v>98</v>
      </c>
      <c r="C7" s="20">
        <f t="shared" si="1"/>
        <v>102</v>
      </c>
      <c r="D7" s="21">
        <v>106</v>
      </c>
      <c r="E7" s="20">
        <f t="shared" si="2"/>
        <v>110</v>
      </c>
      <c r="F7" s="20">
        <f>E7+5</f>
        <v>115</v>
      </c>
      <c r="G7" s="20">
        <f t="shared" si="3"/>
        <v>121</v>
      </c>
      <c r="H7" s="312"/>
      <c r="I7" s="38"/>
      <c r="J7" s="38"/>
      <c r="K7" s="38"/>
      <c r="L7" s="38"/>
      <c r="M7" s="38"/>
      <c r="N7" s="40"/>
    </row>
    <row r="8" spans="1:14" ht="28.5" customHeight="1">
      <c r="A8" s="22" t="s">
        <v>145</v>
      </c>
      <c r="B8" s="20">
        <f t="shared" si="0"/>
        <v>98</v>
      </c>
      <c r="C8" s="20">
        <f t="shared" si="1"/>
        <v>102</v>
      </c>
      <c r="D8" s="21">
        <v>106</v>
      </c>
      <c r="E8" s="20">
        <f t="shared" si="2"/>
        <v>110</v>
      </c>
      <c r="F8" s="20">
        <f>E8+5</f>
        <v>115</v>
      </c>
      <c r="G8" s="20">
        <f t="shared" si="3"/>
        <v>121</v>
      </c>
      <c r="H8" s="312"/>
      <c r="I8" s="38"/>
      <c r="J8" s="38"/>
      <c r="K8" s="38"/>
      <c r="L8" s="38"/>
      <c r="M8" s="38"/>
      <c r="N8" s="40"/>
    </row>
    <row r="9" spans="1:14" ht="28.5" customHeight="1">
      <c r="A9" s="22" t="s">
        <v>146</v>
      </c>
      <c r="B9" s="20">
        <f>C9-1.2</f>
        <v>43.599999999999994</v>
      </c>
      <c r="C9" s="20">
        <f>D9-1.2</f>
        <v>44.8</v>
      </c>
      <c r="D9" s="21">
        <v>46</v>
      </c>
      <c r="E9" s="20">
        <f>D9+1.2</f>
        <v>47.2</v>
      </c>
      <c r="F9" s="20">
        <f>E9+1.2</f>
        <v>48.400000000000006</v>
      </c>
      <c r="G9" s="20">
        <f>F9+1.4</f>
        <v>49.800000000000004</v>
      </c>
      <c r="H9" s="312"/>
      <c r="I9" s="38"/>
      <c r="J9" s="38"/>
      <c r="K9" s="38"/>
      <c r="L9" s="38"/>
      <c r="M9" s="38"/>
      <c r="N9" s="40"/>
    </row>
    <row r="10" spans="1:14" ht="28.5" customHeight="1">
      <c r="A10" s="22" t="s">
        <v>147</v>
      </c>
      <c r="B10" s="20">
        <f>C10-0.5</f>
        <v>19</v>
      </c>
      <c r="C10" s="20">
        <f>D10-0.5</f>
        <v>19.5</v>
      </c>
      <c r="D10" s="21">
        <v>20</v>
      </c>
      <c r="E10" s="20">
        <f t="shared" ref="E10:G10" si="4">D10+0.5</f>
        <v>20.5</v>
      </c>
      <c r="F10" s="20">
        <f t="shared" si="4"/>
        <v>21</v>
      </c>
      <c r="G10" s="20">
        <f t="shared" si="4"/>
        <v>21.5</v>
      </c>
      <c r="H10" s="312"/>
      <c r="I10" s="38"/>
      <c r="J10" s="38"/>
      <c r="K10" s="38"/>
      <c r="L10" s="38"/>
      <c r="M10" s="38"/>
      <c r="N10" s="40"/>
    </row>
    <row r="11" spans="1:14" ht="28.5" customHeight="1">
      <c r="A11" s="22" t="s">
        <v>148</v>
      </c>
      <c r="B11" s="23">
        <f>C11-0.7</f>
        <v>18.100000000000001</v>
      </c>
      <c r="C11" s="23">
        <f>D11-0.7</f>
        <v>18.8</v>
      </c>
      <c r="D11" s="21">
        <v>19.5</v>
      </c>
      <c r="E11" s="23">
        <f>D11+0.7</f>
        <v>20.2</v>
      </c>
      <c r="F11" s="23">
        <f>E11+0.7</f>
        <v>20.9</v>
      </c>
      <c r="G11" s="23">
        <f>F11+0.95</f>
        <v>21.849999999999998</v>
      </c>
      <c r="H11" s="312"/>
      <c r="I11" s="41"/>
      <c r="J11" s="41"/>
      <c r="K11" s="41"/>
      <c r="L11" s="41"/>
      <c r="M11" s="41"/>
      <c r="N11" s="42"/>
    </row>
    <row r="12" spans="1:14" ht="28.5" customHeight="1">
      <c r="A12" s="22" t="s">
        <v>149</v>
      </c>
      <c r="B12" s="20">
        <f>C12-0.7</f>
        <v>15.600000000000001</v>
      </c>
      <c r="C12" s="20">
        <f>D12-0.7</f>
        <v>16.3</v>
      </c>
      <c r="D12" s="21">
        <v>17</v>
      </c>
      <c r="E12" s="20">
        <f>D12+0.7</f>
        <v>17.7</v>
      </c>
      <c r="F12" s="20">
        <f>E12+0.7</f>
        <v>18.399999999999999</v>
      </c>
      <c r="G12" s="20">
        <f>F12+0.95</f>
        <v>19.349999999999998</v>
      </c>
      <c r="H12" s="312"/>
      <c r="I12" s="28"/>
      <c r="J12" s="28"/>
      <c r="K12" s="28"/>
      <c r="L12" s="28"/>
      <c r="M12" s="43"/>
      <c r="N12" s="44"/>
    </row>
    <row r="13" spans="1:14" ht="28.5" customHeight="1">
      <c r="A13" s="22" t="s">
        <v>150</v>
      </c>
      <c r="B13" s="20">
        <v>20.5</v>
      </c>
      <c r="C13" s="20">
        <v>21</v>
      </c>
      <c r="D13" s="21">
        <v>21.5</v>
      </c>
      <c r="E13" s="20">
        <v>22</v>
      </c>
      <c r="F13" s="20">
        <v>22.5</v>
      </c>
      <c r="G13" s="20">
        <v>23</v>
      </c>
      <c r="H13" s="312"/>
      <c r="I13" s="28"/>
      <c r="J13" s="28"/>
      <c r="K13" s="28"/>
      <c r="L13" s="28"/>
      <c r="M13" s="43"/>
      <c r="N13" s="44"/>
    </row>
    <row r="14" spans="1:14" ht="28.5" customHeight="1">
      <c r="A14" s="22" t="s">
        <v>151</v>
      </c>
      <c r="B14" s="20">
        <v>9.6999999999999993</v>
      </c>
      <c r="C14" s="20">
        <v>10</v>
      </c>
      <c r="D14" s="21">
        <v>10.3</v>
      </c>
      <c r="E14" s="20">
        <v>10.6</v>
      </c>
      <c r="F14" s="20">
        <v>10.9</v>
      </c>
      <c r="G14" s="20">
        <v>11.2</v>
      </c>
      <c r="H14" s="312"/>
      <c r="I14" s="41"/>
      <c r="J14" s="41"/>
      <c r="K14" s="41"/>
      <c r="L14" s="41"/>
      <c r="M14" s="45"/>
      <c r="N14" s="46"/>
    </row>
    <row r="15" spans="1:14" ht="28.5" customHeight="1">
      <c r="A15" s="22" t="s">
        <v>152</v>
      </c>
      <c r="B15" s="20">
        <f>C15-1</f>
        <v>43</v>
      </c>
      <c r="C15" s="20">
        <f>D15-1</f>
        <v>44</v>
      </c>
      <c r="D15" s="21">
        <v>45</v>
      </c>
      <c r="E15" s="20">
        <f>D15+1</f>
        <v>46</v>
      </c>
      <c r="F15" s="20">
        <f>E15+1</f>
        <v>47</v>
      </c>
      <c r="G15" s="20">
        <f>F15+1.5</f>
        <v>48.5</v>
      </c>
      <c r="H15" s="312"/>
      <c r="I15" s="28"/>
      <c r="J15" s="28"/>
      <c r="K15" s="28"/>
      <c r="L15" s="28"/>
      <c r="M15" s="43"/>
      <c r="N15" s="44"/>
    </row>
    <row r="16" spans="1:14" ht="28.5" customHeight="1">
      <c r="A16" s="22" t="s">
        <v>153</v>
      </c>
      <c r="B16" s="19">
        <v>12.5</v>
      </c>
      <c r="C16" s="19">
        <v>12.5</v>
      </c>
      <c r="D16" s="24">
        <v>12.5</v>
      </c>
      <c r="E16" s="19">
        <f>D16</f>
        <v>12.5</v>
      </c>
      <c r="F16" s="19">
        <f>E16+1.5</f>
        <v>14</v>
      </c>
      <c r="G16" s="19">
        <f>F16</f>
        <v>14</v>
      </c>
      <c r="H16" s="312"/>
      <c r="I16" s="28"/>
      <c r="J16" s="28"/>
      <c r="K16" s="28"/>
      <c r="L16" s="28"/>
      <c r="M16" s="43"/>
      <c r="N16" s="44"/>
    </row>
    <row r="17" spans="1:14" ht="28.5" customHeight="1">
      <c r="A17" s="25" t="s">
        <v>154</v>
      </c>
      <c r="B17" s="20">
        <f>C17</f>
        <v>5</v>
      </c>
      <c r="C17" s="20">
        <f>D17</f>
        <v>5</v>
      </c>
      <c r="D17" s="21">
        <v>5</v>
      </c>
      <c r="E17" s="20">
        <f t="shared" ref="E17:G17" si="5">D17</f>
        <v>5</v>
      </c>
      <c r="F17" s="20">
        <f t="shared" si="5"/>
        <v>5</v>
      </c>
      <c r="G17" s="20">
        <f t="shared" si="5"/>
        <v>5</v>
      </c>
      <c r="H17" s="312"/>
      <c r="I17" s="28"/>
      <c r="J17" s="28"/>
      <c r="K17" s="28"/>
      <c r="L17" s="28"/>
      <c r="M17" s="43"/>
      <c r="N17" s="44"/>
    </row>
    <row r="18" spans="1:14" ht="28.5" customHeight="1">
      <c r="A18" s="19" t="s">
        <v>155</v>
      </c>
      <c r="B18" s="26">
        <v>40.5</v>
      </c>
      <c r="C18" s="26">
        <v>41.5</v>
      </c>
      <c r="D18" s="26">
        <v>42.5</v>
      </c>
      <c r="E18" s="26">
        <v>43.5</v>
      </c>
      <c r="F18" s="26">
        <v>44.5</v>
      </c>
      <c r="G18" s="26">
        <v>46</v>
      </c>
      <c r="H18" s="312"/>
      <c r="I18" s="28"/>
      <c r="J18" s="28"/>
      <c r="K18" s="28"/>
      <c r="L18" s="28"/>
      <c r="M18" s="43"/>
      <c r="N18" s="44"/>
    </row>
    <row r="19" spans="1:14" ht="28.5" customHeight="1">
      <c r="A19" s="27" t="s">
        <v>158</v>
      </c>
      <c r="B19" s="28"/>
      <c r="C19" s="29"/>
      <c r="D19" s="29"/>
      <c r="E19" s="29"/>
      <c r="F19" s="29"/>
      <c r="G19" s="28"/>
      <c r="H19" s="312"/>
      <c r="I19" s="28"/>
      <c r="J19" s="28"/>
      <c r="K19" s="28"/>
      <c r="L19" s="28"/>
      <c r="M19" s="43"/>
      <c r="N19" s="44"/>
    </row>
    <row r="20" spans="1:14" ht="28.5" customHeight="1">
      <c r="A20" s="30"/>
      <c r="B20" s="31"/>
      <c r="C20" s="32"/>
      <c r="D20" s="32"/>
      <c r="E20" s="33"/>
      <c r="F20" s="33"/>
      <c r="G20" s="31"/>
      <c r="H20" s="313"/>
      <c r="I20" s="31"/>
      <c r="J20" s="31"/>
      <c r="K20" s="47"/>
      <c r="L20" s="31"/>
      <c r="M20" s="31"/>
      <c r="N20" s="48"/>
    </row>
    <row r="21" spans="1:14">
      <c r="A21" s="34" t="s">
        <v>119</v>
      </c>
      <c r="B21" s="35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>
      <c r="A22" s="35" t="s">
        <v>172</v>
      </c>
      <c r="B22" s="35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>
      <c r="A23" s="36"/>
      <c r="B23" s="36"/>
      <c r="C23" s="36"/>
      <c r="D23" s="36"/>
      <c r="E23" s="36"/>
      <c r="F23" s="36"/>
      <c r="G23" s="36"/>
      <c r="H23" s="36"/>
      <c r="I23" s="34" t="s">
        <v>173</v>
      </c>
      <c r="J23" s="49"/>
      <c r="K23" s="34" t="s">
        <v>156</v>
      </c>
      <c r="L23" s="34"/>
      <c r="M23" s="34" t="s">
        <v>157</v>
      </c>
      <c r="N23" s="35"/>
    </row>
    <row r="24" spans="1:14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6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F4" sqref="F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224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225</v>
      </c>
      <c r="B2" s="364" t="s">
        <v>226</v>
      </c>
      <c r="C2" s="364" t="s">
        <v>227</v>
      </c>
      <c r="D2" s="364" t="s">
        <v>228</v>
      </c>
      <c r="E2" s="364" t="s">
        <v>229</v>
      </c>
      <c r="F2" s="364" t="s">
        <v>230</v>
      </c>
      <c r="G2" s="364" t="s">
        <v>231</v>
      </c>
      <c r="H2" s="364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364" t="s">
        <v>238</v>
      </c>
      <c r="O2" s="364" t="s">
        <v>239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365"/>
      <c r="O3" s="365"/>
    </row>
    <row r="4" spans="1:15">
      <c r="A4" s="6">
        <v>1</v>
      </c>
      <c r="B4" s="6">
        <v>230406517</v>
      </c>
      <c r="C4" s="6" t="s">
        <v>241</v>
      </c>
      <c r="D4" s="6" t="s">
        <v>242</v>
      </c>
      <c r="E4" s="6" t="s">
        <v>59</v>
      </c>
      <c r="F4" s="6" t="s">
        <v>243</v>
      </c>
      <c r="G4" s="6"/>
      <c r="H4" s="6"/>
      <c r="I4" s="6">
        <v>1</v>
      </c>
      <c r="J4" s="6">
        <v>1</v>
      </c>
      <c r="K4" s="6">
        <v>2</v>
      </c>
      <c r="L4" s="6"/>
      <c r="M4" s="6">
        <v>1</v>
      </c>
      <c r="N4" s="6">
        <f>SUM(I4:M4)</f>
        <v>5</v>
      </c>
      <c r="O4" s="6" t="s">
        <v>244</v>
      </c>
    </row>
    <row r="5" spans="1:1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5" t="s">
        <v>245</v>
      </c>
      <c r="B12" s="356"/>
      <c r="C12" s="356"/>
      <c r="D12" s="357"/>
      <c r="E12" s="358"/>
      <c r="F12" s="359"/>
      <c r="G12" s="359"/>
      <c r="H12" s="359"/>
      <c r="I12" s="360"/>
      <c r="J12" s="355" t="s">
        <v>246</v>
      </c>
      <c r="K12" s="356"/>
      <c r="L12" s="356"/>
      <c r="M12" s="357"/>
      <c r="N12" s="7"/>
      <c r="O12" s="9"/>
    </row>
    <row r="13" spans="1:15" ht="16.5">
      <c r="A13" s="361" t="s">
        <v>247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2023-05-09T07:32:53Z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