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alcCompleted="0" calcOnSave="0" concurrentCalc="0"/>
</workbook>
</file>

<file path=xl/sharedStrings.xml><?xml version="1.0" encoding="utf-8"?>
<sst xmlns="http://schemas.openxmlformats.org/spreadsheetml/2006/main" count="2628" uniqueCount="483">
  <si>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</si>
  <si>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</si>
  <si>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</si>
  <si>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</si>
  <si>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</si>
  <si>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</si>
  <si>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</si>
  <si>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</si>
  <si>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</si>
  <si>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</si>
  <si>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</si>
  <si>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</si>
  <si>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</si>
  <si>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</si>
  <si>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</si>
  <si>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</si>
  <si>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</si>
  <si>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</si>
  <si>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</si>
  <si>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</si>
  <si>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</si>
  <si>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</si>
  <si>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</si>
  <si>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</si>
  <si>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</si>
  <si>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</si>
  <si>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</si>
  <si>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</si>
  <si>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</si>
  <si>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</si>
  <si>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</si>
  <si>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</si>
  <si>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</si>
  <si>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</si>
  <si>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</si>
  <si>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</si>
  <si>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</si>
  <si>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</si>
  <si>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</si>
  <si>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</si>
  <si>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</si>
  <si>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</si>
  <si>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</si>
  <si>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</si>
  <si>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</si>
  <si>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</si>
  <si>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</si>
  <si>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</si>
  <si>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</si>
  <si>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</si>
  <si>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</si>
  <si>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</si>
  <si>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</si>
  <si>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</si>
  <si>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</si>
  <si>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</si>
  <si>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</si>
  <si>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</si>
  <si>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</si>
  <si>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</si>
  <si>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</si>
  <si>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</si>
  <si>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</si>
  <si>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TAWWFK92831</t>
  </si>
  <si>
    <t>合同交期</t>
  </si>
  <si>
    <t>2023.5.10</t>
  </si>
  <si>
    <t>产前确认样</t>
  </si>
  <si>
    <t>有</t>
  </si>
  <si>
    <t>无</t>
  </si>
  <si>
    <t>品名</t>
  </si>
  <si>
    <t>女式套绒冲锋衣</t>
  </si>
  <si>
    <t>上线日</t>
  </si>
  <si>
    <t>2023.4.10</t>
  </si>
  <si>
    <t>原辅材料卡</t>
  </si>
  <si>
    <t>色/号型数</t>
  </si>
  <si>
    <t>缝制预计完成日</t>
  </si>
  <si>
    <t>2023.5.5</t>
  </si>
  <si>
    <t>大货面料确认样</t>
  </si>
  <si>
    <t>订单数量</t>
  </si>
  <si>
    <t>包装预计完成日</t>
  </si>
  <si>
    <t>2023.5.8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</si>
  <si>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</si>
  <si>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</si>
  <si>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</si>
  <si>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</si>
  <si>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</si>
  <si>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</si>
  <si>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</si>
  <si>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</si>
  <si>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</si>
  <si>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</si>
  <si>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</si>
  <si>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</si>
  <si>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</si>
  <si>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</si>
  <si>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</si>
  <si>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</si>
  <si>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</si>
  <si>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</si>
  <si>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</si>
  <si>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</si>
  <si>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</si>
  <si>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</si>
  <si>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</si>
  <si>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</si>
  <si>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</si>
  <si>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</si>
  <si>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</si>
  <si>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</si>
  <si>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</si>
  <si>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</si>
  <si>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</si>
  <si>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</si>
  <si>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</si>
  <si>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</si>
  <si>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</si>
  <si>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</si>
  <si>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</si>
  <si>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</si>
  <si>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</si>
  <si>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</si>
  <si>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</si>
  <si>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</si>
  <si>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</si>
  <si>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</si>
  <si>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军绿：L--2,XL--2,XXL--2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</si>
  <si>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</si>
  <si>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</si>
  <si>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</si>
  <si>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</si>
  <si>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</si>
  <si>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1.门禁拉链不平</t>
  </si>
  <si>
    <t>2.线毛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</si>
  <si>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</si>
  <si>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</si>
  <si>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</si>
  <si>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</si>
  <si>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</si>
  <si>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</si>
  <si>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</si>
  <si>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</si>
  <si>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</si>
  <si>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</si>
  <si>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</si>
  <si>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工厂负责人</t>
  </si>
  <si>
    <t>刘慧</t>
  </si>
  <si>
    <t>【整改结果】</t>
  </si>
  <si>
    <t>复核时间</t>
  </si>
  <si>
    <t>QC规格测量表</t>
  </si>
  <si>
    <t>女式套绒冲锋衣-外件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</si>
  <si>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</si>
  <si>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</si>
  <si>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</si>
  <si>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</si>
  <si>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</si>
  <si>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</si>
  <si>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</si>
  <si>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</si>
  <si>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</si>
  <si>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195/112B</t>
  </si>
  <si>
    <t>洗前/洗后</t>
  </si>
  <si>
    <t>后中长</t>
  </si>
  <si>
    <t>0/-1</t>
  </si>
  <si>
    <t>-1/-1</t>
  </si>
  <si>
    <t>前中长</t>
  </si>
  <si>
    <t>-1.5/-1</t>
  </si>
  <si>
    <t>-1/-1.5</t>
  </si>
  <si>
    <t>内主项拉链</t>
  </si>
  <si>
    <t>-1/-0.5</t>
  </si>
  <si>
    <t>胸围</t>
  </si>
  <si>
    <t>108</t>
  </si>
  <si>
    <t>-2/-2</t>
  </si>
  <si>
    <t>-2/-1.5</t>
  </si>
  <si>
    <t>腰围</t>
  </si>
  <si>
    <t>100</t>
  </si>
  <si>
    <t>-1.3/-2</t>
  </si>
  <si>
    <t>0/-0.4</t>
  </si>
  <si>
    <t>摆围</t>
  </si>
  <si>
    <t>110</t>
  </si>
  <si>
    <t>-0.5/-0.5</t>
  </si>
  <si>
    <t>-0.3/-0.3</t>
  </si>
  <si>
    <t>-0.9/-0.4</t>
  </si>
  <si>
    <t>肩宽</t>
  </si>
  <si>
    <t>0/0</t>
  </si>
  <si>
    <t>0.5/0.3</t>
  </si>
  <si>
    <t>0.3/0.4</t>
  </si>
  <si>
    <t>肩点袖长</t>
  </si>
  <si>
    <t>0/-0.2</t>
  </si>
  <si>
    <t>袖肥/2</t>
  </si>
  <si>
    <t>-1/-2</t>
  </si>
  <si>
    <t>袖肘围/2</t>
  </si>
  <si>
    <t>袖口围/2</t>
  </si>
  <si>
    <t>前领高</t>
  </si>
  <si>
    <t>-0.2/-0.3</t>
  </si>
  <si>
    <t>-0.3/-0.5</t>
  </si>
  <si>
    <t>-0.4/-0.3</t>
  </si>
  <si>
    <t>上领围</t>
  </si>
  <si>
    <t>下领围</t>
  </si>
  <si>
    <t>0.5/0.5</t>
  </si>
  <si>
    <t>帽高</t>
  </si>
  <si>
    <t>帽宽</t>
  </si>
  <si>
    <t>-0.5/-0.4</t>
  </si>
  <si>
    <t>侧插袋</t>
  </si>
  <si>
    <t>0.3/0.3</t>
  </si>
  <si>
    <t>TAWWFK91830</t>
  </si>
  <si>
    <t>女式套绒冲锋衣-内胆</t>
  </si>
  <si>
    <t>袖肥/2（参考值）</t>
  </si>
  <si>
    <t>袖口围/2（拉量）</t>
  </si>
  <si>
    <t>袖口围/2（松量）</t>
  </si>
  <si>
    <t>-0.5/-0.3</t>
  </si>
  <si>
    <t>插手袋长（含拉链库）</t>
  </si>
  <si>
    <t>备注：</t>
  </si>
  <si>
    <t xml:space="preserve">     初期请洗测2-3件，有问题的另加测量数量。</t>
  </si>
  <si>
    <t>验货时间：4-15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</si>
  <si>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</si>
  <si>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</si>
  <si>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</si>
  <si>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</si>
  <si>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</si>
  <si>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</si>
  <si>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</si>
  <si>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</si>
  <si>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</si>
  <si>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</si>
  <si>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1.底边打扭一件</t>
  </si>
  <si>
    <t>2.脏污一件</t>
  </si>
  <si>
    <t>3.线毛少量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</si>
  <si>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</si>
  <si>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</si>
  <si>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</si>
  <si>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</si>
  <si>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</si>
  <si>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</si>
  <si>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-0.5/-0.7</t>
  </si>
  <si>
    <t>0.6/0.5</t>
  </si>
  <si>
    <t>0.5/+1</t>
  </si>
  <si>
    <t>1/-0.6</t>
  </si>
  <si>
    <t>1/1</t>
  </si>
  <si>
    <t>-0.5/-1</t>
  </si>
  <si>
    <t>0/-0.5</t>
  </si>
  <si>
    <t>-0.5/0</t>
  </si>
  <si>
    <t>0.5/-0.5</t>
  </si>
  <si>
    <t>-0.6/0</t>
  </si>
  <si>
    <t>1/0</t>
  </si>
  <si>
    <t>-0.8/-0.8</t>
  </si>
  <si>
    <t>-0.8/-0.4</t>
  </si>
  <si>
    <t>-0.7/-0.2</t>
  </si>
  <si>
    <t>1/-1</t>
  </si>
  <si>
    <t>-0.2/0</t>
  </si>
  <si>
    <t>-0.4/-0.5</t>
  </si>
  <si>
    <t>0/-0.3</t>
  </si>
  <si>
    <t>-0.4/-0.8</t>
  </si>
  <si>
    <t>0/1</t>
  </si>
  <si>
    <t>0.5/0.4</t>
  </si>
  <si>
    <t>-0.2/-0.2</t>
  </si>
  <si>
    <t>-0.4/-0.4</t>
  </si>
  <si>
    <t>-0.3/-0.4</t>
  </si>
  <si>
    <t>-0.3/-0.1</t>
  </si>
  <si>
    <t>验货时间：</t>
  </si>
  <si>
    <t>青岛金缕衣</t>
  </si>
  <si>
    <t>4XL</t>
  </si>
  <si>
    <t>√√</t>
  </si>
  <si>
    <t>-0.5-0.5</t>
  </si>
  <si>
    <t>-1-1</t>
  </si>
  <si>
    <t>√+1</t>
  </si>
  <si>
    <t>-2√</t>
  </si>
  <si>
    <t>-1.5√</t>
  </si>
  <si>
    <t>-0.5-1</t>
  </si>
  <si>
    <t>-1.2-0.3</t>
  </si>
  <si>
    <t>-0.5√</t>
  </si>
  <si>
    <t>-0.7-1</t>
  </si>
  <si>
    <t>+0.4-0.3</t>
  </si>
  <si>
    <t>√-0.2</t>
  </si>
  <si>
    <t>√-0.3</t>
  </si>
  <si>
    <t>-0.4-0.4</t>
  </si>
  <si>
    <t>√-0.4</t>
  </si>
  <si>
    <t>-0.7-2</t>
  </si>
  <si>
    <t>√-0.5</t>
  </si>
  <si>
    <t>-0.5-2</t>
  </si>
  <si>
    <t>-1√</t>
  </si>
  <si>
    <t>袖口拉量/2</t>
  </si>
  <si>
    <t>袖口平量/2</t>
  </si>
  <si>
    <t>领高</t>
  </si>
  <si>
    <t>-0.7-0.5</t>
  </si>
  <si>
    <t>插手袋长（含库）</t>
  </si>
  <si>
    <t>验货时间：2023/4/25</t>
  </si>
  <si>
    <t>QC出货报告书</t>
  </si>
  <si>
    <t>青岛金缕衣服饰有限公司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</si>
  <si>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</si>
  <si>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</si>
  <si>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</si>
  <si>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</si>
  <si>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</si>
  <si>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</si>
  <si>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</si>
  <si>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</si>
  <si>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</si>
  <si>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</si>
  <si>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</si>
  <si>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</si>
  <si>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</si>
  <si>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</si>
  <si>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</si>
  <si>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</si>
  <si>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</si>
  <si>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</si>
  <si>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</si>
  <si>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采购凭证编号：CGDD23050400007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</si>
  <si>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</si>
  <si>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</si>
  <si>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</si>
  <si>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</si>
  <si>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</si>
  <si>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</si>
  <si>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</si>
  <si>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</si>
  <si>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</si>
  <si>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</si>
  <si>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</si>
  <si>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</si>
  <si>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</si>
  <si>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</si>
  <si>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</si>
  <si>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军绿：5/10/18/20</t>
  </si>
  <si>
    <t>共抽验4箱，每箱8件，合计：32件</t>
  </si>
  <si>
    <t>情况说明：</t>
  </si>
  <si>
    <t xml:space="preserve">【问题点描述】  </t>
  </si>
  <si>
    <t>门襟横杠一件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</si>
  <si>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</si>
  <si>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</si>
  <si>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</si>
  <si>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</si>
  <si>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</si>
  <si>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</si>
  <si>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</si>
  <si>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</si>
  <si>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</si>
  <si>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2023/5/5</t>
  </si>
  <si>
    <t>验货时间：2023/5/5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</si>
  <si>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</si>
  <si>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</si>
  <si>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</si>
  <si>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</si>
  <si>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</si>
  <si>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</si>
  <si>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</si>
  <si>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</si>
  <si>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</si>
  <si>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</si>
  <si>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</si>
  <si>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</si>
  <si>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</si>
  <si>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</si>
  <si>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112</t>
  </si>
  <si>
    <t>0.5√</t>
  </si>
  <si>
    <t>√-1</t>
  </si>
  <si>
    <t>后中袖长</t>
  </si>
  <si>
    <t>-0.8√</t>
  </si>
  <si>
    <t>袖口围/2（平量）</t>
  </si>
  <si>
    <t>袖肥/2（参考值见注解）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</si>
  <si>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</si>
  <si>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</si>
  <si>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</si>
  <si>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</si>
  <si>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</si>
  <si>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</si>
  <si>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</si>
  <si>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</si>
  <si>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</si>
  <si>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</si>
  <si>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</si>
  <si>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</si>
  <si>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</si>
  <si>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</si>
  <si>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</si>
  <si>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</si>
  <si>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</si>
  <si>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</si>
  <si>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</si>
  <si>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1139-1</t>
  </si>
  <si>
    <t xml:space="preserve">2/1斜空变T800 </t>
  </si>
  <si>
    <t>YES</t>
  </si>
  <si>
    <t>1139-2</t>
  </si>
  <si>
    <t>1139-3</t>
  </si>
  <si>
    <t>1139-4</t>
  </si>
  <si>
    <t>1139-5</t>
  </si>
  <si>
    <t>1139-6</t>
  </si>
  <si>
    <t>1240-1</t>
  </si>
  <si>
    <t>制表时间：4/5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</si>
  <si>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</si>
  <si>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</si>
  <si>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</si>
  <si>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</si>
  <si>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</si>
  <si>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</si>
  <si>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</si>
  <si>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</si>
  <si>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</si>
  <si>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</si>
  <si>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</si>
  <si>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制表时间：4-5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</si>
  <si>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</si>
  <si>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</si>
  <si>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</si>
  <si>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</si>
  <si>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</si>
  <si>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</si>
  <si>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</si>
  <si>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</si>
  <si>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</si>
  <si>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</si>
  <si>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</si>
  <si>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</si>
  <si>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主面料</t>
  </si>
  <si>
    <t>2/1斜空变T800 TPU贴膜</t>
  </si>
  <si>
    <t>210T</t>
  </si>
  <si>
    <t>起绒经遍布</t>
  </si>
  <si>
    <t>5#雾面尼龙反装单开尾拉链 顺色葫芦拉头</t>
  </si>
  <si>
    <t>伟星</t>
  </si>
  <si>
    <t>3#雾面尼龙反装闭尾防水拉链 不含上下止 顺色葫芦拉头</t>
  </si>
  <si>
    <t>合格</t>
  </si>
  <si>
    <t>物料6</t>
  </si>
  <si>
    <t>物料7</t>
  </si>
  <si>
    <t>物料8</t>
  </si>
  <si>
    <t>物料9</t>
  </si>
  <si>
    <t>物料10</t>
  </si>
  <si>
    <t>树脂5#单开尾左插拉链 顺色葫芦拉头</t>
  </si>
  <si>
    <t>YKK</t>
  </si>
  <si>
    <t>拉手</t>
  </si>
  <si>
    <t xml:space="preserve">双孔卡扣 </t>
  </si>
  <si>
    <t>弹力绳</t>
  </si>
  <si>
    <t>织带</t>
  </si>
  <si>
    <t>物料11</t>
  </si>
  <si>
    <t>物料12</t>
  </si>
  <si>
    <t>物料13</t>
  </si>
  <si>
    <t>物料14</t>
  </si>
  <si>
    <t>物料15</t>
  </si>
  <si>
    <t>魔术贴 勾面</t>
  </si>
  <si>
    <t>卡扣+圆佛珠</t>
  </si>
  <si>
    <t>主标</t>
  </si>
  <si>
    <t>尺码唛</t>
  </si>
  <si>
    <t>订卡织带</t>
  </si>
  <si>
    <t>物料16</t>
  </si>
  <si>
    <t>物料17</t>
  </si>
  <si>
    <t>物料18</t>
  </si>
  <si>
    <t>物料19</t>
  </si>
  <si>
    <t>物料20</t>
  </si>
  <si>
    <t>穿绳扣</t>
  </si>
  <si>
    <t>藏蓝</t>
  </si>
  <si>
    <t>制表时间：4-15</t>
  </si>
  <si>
    <t>测试人签名：左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</si>
  <si>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</si>
  <si>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</si>
  <si>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</si>
  <si>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</si>
  <si>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</si>
  <si>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</si>
  <si>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</si>
  <si>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</si>
  <si>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</si>
  <si>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6155</t>
  </si>
  <si>
    <t>YFP503001-TM</t>
  </si>
  <si>
    <t>TAWWAL91507</t>
  </si>
  <si>
    <t>6156</t>
  </si>
  <si>
    <t>空变T800</t>
  </si>
  <si>
    <t>TAWWAK91509</t>
  </si>
  <si>
    <t>制表时间：2023/4/10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</si>
  <si>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</si>
  <si>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</si>
  <si>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</si>
  <si>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</si>
  <si>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</si>
  <si>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</si>
  <si>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斗盖、门襟、袖袢</t>
  </si>
  <si>
    <t>生粘</t>
  </si>
  <si>
    <t>制表时间：4-12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</si>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</sst>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0"/>
      <color theme="1"/>
      <name val="黑体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6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3" fillId="14" borderId="68" applyNumberFormat="0" applyFont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55" fillId="0" borderId="69" applyNumberFormat="0" applyFill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50" fillId="0" borderId="70" applyNumberFormat="0" applyFill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56" fillId="18" borderId="71" applyNumberFormat="0" applyAlignment="0" applyProtection="0">
      <alignment vertical="center"/>
    </xf>
    <xf numFmtId="0" fontId="57" fillId="18" borderId="67" applyNumberFormat="0" applyAlignment="0" applyProtection="0">
      <alignment vertical="center"/>
    </xf>
    <xf numFmtId="0" fontId="58" fillId="19" borderId="72" applyNumberFormat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59" fillId="0" borderId="73" applyNumberFormat="0" applyFill="0" applyAlignment="0" applyProtection="0">
      <alignment vertical="center"/>
    </xf>
    <xf numFmtId="0" fontId="60" fillId="0" borderId="74" applyNumberFormat="0" applyFill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7" borderId="0" applyNumberFormat="0" applyBorder="0" applyAlignment="0" applyProtection="0">
      <alignment vertical="center"/>
    </xf>
    <xf numFmtId="0" fontId="63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47" fillId="6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47" fillId="37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63" fillId="0" borderId="0">
      <alignment vertical="center"/>
    </xf>
  </cellStyleXfs>
  <cellXfs count="52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10" fontId="8" fillId="0" borderId="2" xfId="0" applyNumberFormat="1" applyFont="1" applyBorder="1" applyAlignment="1">
      <alignment horizontal="center"/>
    </xf>
    <xf numFmtId="9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4" xfId="57" applyFont="1" applyFill="1" applyBorder="1" applyAlignment="1">
      <alignment horizontal="center"/>
    </xf>
    <xf numFmtId="0" fontId="20" fillId="0" borderId="2" xfId="38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0" fillId="3" borderId="2" xfId="38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4" xfId="58" applyNumberFormat="1" applyFont="1" applyFill="1" applyBorder="1" applyAlignment="1">
      <alignment horizontal="center" vertical="center"/>
    </xf>
    <xf numFmtId="0" fontId="20" fillId="4" borderId="2" xfId="38" applyFont="1" applyFill="1" applyBorder="1" applyAlignment="1">
      <alignment horizontal="center" vertical="center"/>
    </xf>
    <xf numFmtId="49" fontId="3" fillId="4" borderId="4" xfId="58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0" fontId="18" fillId="0" borderId="2" xfId="56" applyFont="1" applyBorder="1" applyAlignment="1">
      <alignment horizontal="center" vertical="center"/>
    </xf>
    <xf numFmtId="0" fontId="3" fillId="0" borderId="2" xfId="56" applyFont="1" applyBorder="1" applyAlignment="1">
      <alignment horizontal="center" vertical="center"/>
    </xf>
    <xf numFmtId="0" fontId="18" fillId="0" borderId="2" xfId="56" applyFont="1" applyFill="1" applyBorder="1" applyAlignment="1">
      <alignment horizontal="center" vertical="center"/>
    </xf>
    <xf numFmtId="0" fontId="20" fillId="0" borderId="2" xfId="56" applyFont="1" applyFill="1" applyBorder="1" applyAlignment="1">
      <alignment horizontal="center" vertical="center"/>
    </xf>
    <xf numFmtId="0" fontId="3" fillId="0" borderId="2" xfId="56" applyFont="1" applyFill="1" applyBorder="1" applyAlignment="1">
      <alignment horizontal="center" vertical="center"/>
    </xf>
    <xf numFmtId="0" fontId="29" fillId="0" borderId="2" xfId="56" applyFont="1" applyFill="1" applyBorder="1" applyAlignment="1">
      <alignment horizontal="center" vertical="center"/>
    </xf>
    <xf numFmtId="0" fontId="20" fillId="5" borderId="2" xfId="56" applyFont="1" applyFill="1" applyBorder="1" applyAlignment="1">
      <alignment horizontal="center" vertical="center"/>
    </xf>
    <xf numFmtId="0" fontId="3" fillId="5" borderId="2" xfId="56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0" fillId="3" borderId="39" xfId="54" applyFont="1" applyFill="1" applyBorder="1" applyAlignment="1">
      <alignment horizontal="center"/>
    </xf>
    <xf numFmtId="176" fontId="28" fillId="3" borderId="39" xfId="54" applyNumberFormat="1" applyFont="1" applyFill="1" applyBorder="1" applyAlignment="1">
      <alignment horizontal="center"/>
    </xf>
    <xf numFmtId="0" fontId="30" fillId="3" borderId="39" xfId="57" applyFont="1" applyFill="1" applyBorder="1" applyAlignment="1">
      <alignment horizontal="center"/>
    </xf>
    <xf numFmtId="49" fontId="31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14" fillId="3" borderId="1" xfId="53" applyFont="1" applyFill="1" applyBorder="1" applyAlignment="1">
      <alignment horizontal="center"/>
    </xf>
    <xf numFmtId="0" fontId="20" fillId="0" borderId="2" xfId="38" applyFont="1" applyFill="1" applyBorder="1" applyAlignment="1">
      <alignment horizontal="left" vertical="center"/>
    </xf>
    <xf numFmtId="0" fontId="18" fillId="0" borderId="2" xfId="38" applyFont="1" applyFill="1" applyBorder="1" applyAlignment="1">
      <alignment horizontal="left" vertical="center"/>
    </xf>
    <xf numFmtId="0" fontId="0" fillId="3" borderId="1" xfId="54" applyFont="1" applyFill="1" applyBorder="1">
      <alignment vertical="center"/>
    </xf>
    <xf numFmtId="0" fontId="32" fillId="3" borderId="2" xfId="54" applyFont="1" applyFill="1" applyBorder="1">
      <alignment vertical="center"/>
    </xf>
    <xf numFmtId="49" fontId="32" fillId="3" borderId="2" xfId="54" applyNumberFormat="1" applyFont="1" applyFill="1" applyBorder="1">
      <alignment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49" fontId="26" fillId="0" borderId="22" xfId="52" applyNumberFormat="1" applyFont="1" applyFill="1" applyBorder="1" applyAlignment="1">
      <alignment vertical="center"/>
    </xf>
    <xf numFmtId="0" fontId="25" fillId="0" borderId="42" xfId="52" applyFont="1" applyFill="1" applyBorder="1" applyAlignment="1">
      <alignment horizontal="left"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3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4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5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7" xfId="54" applyNumberFormat="1" applyFont="1" applyFill="1" applyBorder="1" applyAlignment="1">
      <alignment horizontal="center" vertical="center"/>
    </xf>
    <xf numFmtId="0" fontId="14" fillId="3" borderId="39" xfId="53" applyFont="1" applyFill="1" applyBorder="1" applyAlignment="1"/>
    <xf numFmtId="49" fontId="14" fillId="3" borderId="39" xfId="53" applyNumberFormat="1" applyFont="1" applyFill="1" applyBorder="1" applyAlignment="1">
      <alignment horizontal="center"/>
    </xf>
    <xf numFmtId="49" fontId="14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6" fillId="0" borderId="16" xfId="52" applyFont="1" applyBorder="1" applyAlignment="1">
      <alignment horizontal="center" vertical="top"/>
    </xf>
    <xf numFmtId="0" fontId="23" fillId="0" borderId="59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7" fillId="0" borderId="60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2" xfId="52" applyFont="1" applyBorder="1" applyAlignment="1">
      <alignment vertical="center"/>
    </xf>
    <xf numFmtId="0" fontId="27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8" fillId="0" borderId="34" xfId="52" applyFont="1" applyBorder="1" applyAlignment="1">
      <alignment horizontal="left" vertical="center" wrapText="1"/>
    </xf>
    <xf numFmtId="0" fontId="38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7" fillId="0" borderId="64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39" fillId="0" borderId="9" xfId="0" applyFont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0" fontId="40" fillId="0" borderId="11" xfId="0" applyFont="1" applyBorder="1"/>
    <xf numFmtId="0" fontId="40" fillId="0" borderId="2" xfId="0" applyFont="1" applyBorder="1"/>
    <xf numFmtId="0" fontId="40" fillId="0" borderId="5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/>
    </xf>
    <xf numFmtId="0" fontId="40" fillId="6" borderId="7" xfId="0" applyFont="1" applyFill="1" applyBorder="1" applyAlignment="1">
      <alignment horizontal="center" vertical="center"/>
    </xf>
    <xf numFmtId="0" fontId="40" fillId="6" borderId="2" xfId="0" applyFont="1" applyFill="1" applyBorder="1"/>
    <xf numFmtId="0" fontId="0" fillId="0" borderId="11" xfId="0" applyBorder="1"/>
    <xf numFmtId="0" fontId="0" fillId="6" borderId="2" xfId="0" applyFill="1" applyBorder="1"/>
    <xf numFmtId="0" fontId="0" fillId="0" borderId="65" xfId="0" applyBorder="1"/>
    <xf numFmtId="0" fontId="0" fillId="0" borderId="39" xfId="0" applyBorder="1"/>
    <xf numFmtId="0" fontId="0" fillId="6" borderId="39" xfId="0" applyFill="1" applyBorder="1"/>
    <xf numFmtId="0" fontId="0" fillId="7" borderId="0" xfId="0" applyFill="1"/>
    <xf numFmtId="0" fontId="39" fillId="0" borderId="43" xfId="0" applyFont="1" applyBorder="1" applyAlignment="1">
      <alignment horizontal="center" vertical="center" wrapText="1"/>
    </xf>
    <xf numFmtId="0" fontId="40" fillId="0" borderId="66" xfId="0" applyFont="1" applyBorder="1" applyAlignment="1">
      <alignment horizontal="center" vertical="center"/>
    </xf>
    <xf numFmtId="0" fontId="40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41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40" fillId="8" borderId="2" xfId="0" applyFont="1" applyFill="1" applyBorder="1" applyAlignment="1">
      <alignment vertical="top" wrapText="1"/>
    </xf>
    <xf numFmtId="0" fontId="42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3" fillId="0" borderId="0" xfId="0" applyFont="1"/>
    <xf numFmtId="0" fontId="43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checked="Checked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19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checked="Checked" noThreeD="1" val="0"/>
</file>

<file path=xl/ctrlProps/ctrlProp226.xml><?xml version="1.0" encoding="utf-8"?>
<formControlPr xmlns="http://schemas.microsoft.com/office/spreadsheetml/2009/9/main" objectType="CheckBox" noThreeD="1" val="0"/>
</file>

<file path=xl/ctrlProps/ctrlProp227.xml><?xml version="1.0" encoding="utf-8"?>
<formControlPr xmlns="http://schemas.microsoft.com/office/spreadsheetml/2009/9/main" objectType="CheckBox" noThreeD="1" val="0"/>
</file>

<file path=xl/ctrlProps/ctrlProp228.xml><?xml version="1.0" encoding="utf-8"?>
<formControlPr xmlns="http://schemas.microsoft.com/office/spreadsheetml/2009/9/main" objectType="CheckBox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checked="Checked" noThreeD="1" val="0"/>
</file>

<file path=xl/ctrlProps/ctrlProp237.xml><?xml version="1.0" encoding="utf-8"?>
<formControlPr xmlns="http://schemas.microsoft.com/office/spreadsheetml/2009/9/main" objectType="CheckBox" checked="Checked" noThreeD="1" val="0"/>
</file>

<file path=xl/ctrlProps/ctrlProp238.xml><?xml version="1.0" encoding="utf-8"?>
<formControlPr xmlns="http://schemas.microsoft.com/office/spreadsheetml/2009/9/main" objectType="CheckBox" checked="Checked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checked="Checked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noThreeD="1" val="0"/>
</file>

<file path=xl/ctrlProps/ctrlProp248.xml><?xml version="1.0" encoding="utf-8"?>
<formControlPr xmlns="http://schemas.microsoft.com/office/spreadsheetml/2009/9/main" objectType="CheckBox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checked="Checked" noThreeD="1" val="0"/>
</file>

<file path=xl/ctrlProps/ctrlProp254.xml><?xml version="1.0" encoding="utf-8"?>
<formControlPr xmlns="http://schemas.microsoft.com/office/spreadsheetml/2009/9/main" objectType="CheckBox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checked="Checked" noThreeD="1" val="0"/>
</file>

<file path=xl/ctrlProps/ctrlProp258.xml><?xml version="1.0" encoding="utf-8"?>
<formControlPr xmlns="http://schemas.microsoft.com/office/spreadsheetml/2009/9/main" objectType="CheckBox" checked="Checked" noThreeD="1" val="0"/>
</file>

<file path=xl/ctrlProps/ctrlProp259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checked="Checked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noThreeD="1" val="0"/>
</file>

<file path=xl/ctrlProps/ctrlProp267.xml><?xml version="1.0" encoding="utf-8"?>
<formControlPr xmlns="http://schemas.microsoft.com/office/spreadsheetml/2009/9/main" objectType="CheckBox" noThreeD="1" val="0"/>
</file>

<file path=xl/ctrlProps/ctrlProp268.xml><?xml version="1.0" encoding="utf-8"?>
<formControlPr xmlns="http://schemas.microsoft.com/office/spreadsheetml/2009/9/main" objectType="CheckBox" noThreeD="1" val="0"/>
</file>

<file path=xl/ctrlProps/ctrlProp269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70.xml><?xml version="1.0" encoding="utf-8"?>
<formControlPr xmlns="http://schemas.microsoft.com/office/spreadsheetml/2009/9/main" objectType="CheckBox" noThreeD="1" val="0"/>
</file>

<file path=xl/ctrlProps/ctrlProp271.xml><?xml version="1.0" encoding="utf-8"?>
<formControlPr xmlns="http://schemas.microsoft.com/office/spreadsheetml/2009/9/main" objectType="CheckBox" noThreeD="1" val="0"/>
</file>

<file path=xl/ctrlProps/ctrlProp272.xml><?xml version="1.0" encoding="utf-8"?>
<formControlPr xmlns="http://schemas.microsoft.com/office/spreadsheetml/2009/9/main" objectType="CheckBox" noThreeD="1" val="0"/>
</file>

<file path=xl/ctrlProps/ctrlProp273.xml><?xml version="1.0" encoding="utf-8"?>
<formControlPr xmlns="http://schemas.microsoft.com/office/spreadsheetml/2009/9/main" objectType="CheckBox" noThreeD="1" val="0"/>
</file>

<file path=xl/ctrlProps/ctrlProp274.xml><?xml version="1.0" encoding="utf-8"?>
<formControlPr xmlns="http://schemas.microsoft.com/office/spreadsheetml/2009/9/main" objectType="CheckBox" noThreeD="1" val="0"/>
</file>

<file path=xl/ctrlProps/ctrlProp275.xml><?xml version="1.0" encoding="utf-8"?>
<formControlPr xmlns="http://schemas.microsoft.com/office/spreadsheetml/2009/9/main" objectType="CheckBox" checked="Checked" noThreeD="1" val="0"/>
</file>

<file path=xl/ctrlProps/ctrlProp276.xml><?xml version="1.0" encoding="utf-8"?>
<formControlPr xmlns="http://schemas.microsoft.com/office/spreadsheetml/2009/9/main" objectType="CheckBox" checked="Checked" noThreeD="1" val="0"/>
</file>

<file path=xl/ctrlProps/ctrlProp27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10474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0144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0144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10144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10474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10474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101441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101441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49</xdr:row>
      <xdr:rowOff>0</xdr:rowOff>
    </xdr:from>
    <xdr:to>
      <xdr:col>9</xdr:col>
      <xdr:colOff>450850</xdr:colOff>
      <xdr:row>49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10144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50</xdr:row>
      <xdr:rowOff>0</xdr:rowOff>
    </xdr:from>
    <xdr:to>
      <xdr:col>9</xdr:col>
      <xdr:colOff>450850</xdr:colOff>
      <xdr:row>50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104743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9483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94837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94837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9483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431800</xdr:colOff>
      <xdr:row>47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94837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431800</xdr:colOff>
      <xdr:row>43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873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43</xdr:row>
      <xdr:rowOff>0</xdr:rowOff>
    </xdr:from>
    <xdr:to>
      <xdr:col>9</xdr:col>
      <xdr:colOff>431800</xdr:colOff>
      <xdr:row>43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873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43</xdr:row>
      <xdr:rowOff>0</xdr:rowOff>
    </xdr:from>
    <xdr:to>
      <xdr:col>9</xdr:col>
      <xdr:colOff>431800</xdr:colOff>
      <xdr:row>43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873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431800</xdr:colOff>
      <xdr:row>43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873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431800</xdr:colOff>
      <xdr:row>43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873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53275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886700" y="8667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450850</xdr:colOff>
      <xdr:row>45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9144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450850</xdr:colOff>
      <xdr:row>45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9144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950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9324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9324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46</xdr:row>
      <xdr:rowOff>0</xdr:rowOff>
    </xdr:from>
    <xdr:to>
      <xdr:col>9</xdr:col>
      <xdr:colOff>450850</xdr:colOff>
      <xdr:row>46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9324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47</xdr:row>
      <xdr:rowOff>0</xdr:rowOff>
    </xdr:from>
    <xdr:to>
      <xdr:col>9</xdr:col>
      <xdr:colOff>450850</xdr:colOff>
      <xdr:row>47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9505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914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9144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9144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914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45</xdr:row>
      <xdr:rowOff>0</xdr:rowOff>
    </xdr:from>
    <xdr:to>
      <xdr:col>9</xdr:col>
      <xdr:colOff>431800</xdr:colOff>
      <xdr:row>45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9144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40</xdr:row>
          <xdr:rowOff>0</xdr:rowOff>
        </xdr:from>
        <xdr:to>
          <xdr:col>2</xdr:col>
          <xdr:colOff>76200</xdr:colOff>
          <xdr:row>40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010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40</xdr:row>
          <xdr:rowOff>0</xdr:rowOff>
        </xdr:from>
        <xdr:to>
          <xdr:col>6</xdr:col>
          <xdr:colOff>447675</xdr:colOff>
          <xdr:row>40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40</xdr:row>
          <xdr:rowOff>0</xdr:rowOff>
        </xdr:from>
        <xdr:to>
          <xdr:col>8</xdr:col>
          <xdr:colOff>485775</xdr:colOff>
          <xdr:row>40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010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40</xdr:row>
          <xdr:rowOff>9525</xdr:rowOff>
        </xdr:from>
        <xdr:to>
          <xdr:col>10</xdr:col>
          <xdr:colOff>457200</xdr:colOff>
          <xdr:row>40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020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7724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7724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367665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7724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206.xml"/><Relationship Id="rId80" Type="http://schemas.openxmlformats.org/officeDocument/2006/relationships/ctrlProp" Target="../ctrlProps/ctrlProp277.xml"/><Relationship Id="rId8" Type="http://schemas.openxmlformats.org/officeDocument/2006/relationships/ctrlProp" Target="../ctrlProps/ctrlProp205.xml"/><Relationship Id="rId79" Type="http://schemas.openxmlformats.org/officeDocument/2006/relationships/ctrlProp" Target="../ctrlProps/ctrlProp276.xml"/><Relationship Id="rId78" Type="http://schemas.openxmlformats.org/officeDocument/2006/relationships/ctrlProp" Target="../ctrlProps/ctrlProp275.xml"/><Relationship Id="rId77" Type="http://schemas.openxmlformats.org/officeDocument/2006/relationships/ctrlProp" Target="../ctrlProps/ctrlProp274.xml"/><Relationship Id="rId76" Type="http://schemas.openxmlformats.org/officeDocument/2006/relationships/ctrlProp" Target="../ctrlProps/ctrlProp273.xml"/><Relationship Id="rId75" Type="http://schemas.openxmlformats.org/officeDocument/2006/relationships/ctrlProp" Target="../ctrlProps/ctrlProp272.xml"/><Relationship Id="rId74" Type="http://schemas.openxmlformats.org/officeDocument/2006/relationships/ctrlProp" Target="../ctrlProps/ctrlProp271.xml"/><Relationship Id="rId73" Type="http://schemas.openxmlformats.org/officeDocument/2006/relationships/ctrlProp" Target="../ctrlProps/ctrlProp270.xml"/><Relationship Id="rId72" Type="http://schemas.openxmlformats.org/officeDocument/2006/relationships/ctrlProp" Target="../ctrlProps/ctrlProp269.xml"/><Relationship Id="rId71" Type="http://schemas.openxmlformats.org/officeDocument/2006/relationships/ctrlProp" Target="../ctrlProps/ctrlProp268.xml"/><Relationship Id="rId70" Type="http://schemas.openxmlformats.org/officeDocument/2006/relationships/ctrlProp" Target="../ctrlProps/ctrlProp267.xml"/><Relationship Id="rId7" Type="http://schemas.openxmlformats.org/officeDocument/2006/relationships/ctrlProp" Target="../ctrlProps/ctrlProp204.xml"/><Relationship Id="rId69" Type="http://schemas.openxmlformats.org/officeDocument/2006/relationships/ctrlProp" Target="../ctrlProps/ctrlProp266.xml"/><Relationship Id="rId68" Type="http://schemas.openxmlformats.org/officeDocument/2006/relationships/ctrlProp" Target="../ctrlProps/ctrlProp265.xml"/><Relationship Id="rId67" Type="http://schemas.openxmlformats.org/officeDocument/2006/relationships/ctrlProp" Target="../ctrlProps/ctrlProp264.xml"/><Relationship Id="rId66" Type="http://schemas.openxmlformats.org/officeDocument/2006/relationships/ctrlProp" Target="../ctrlProps/ctrlProp263.xml"/><Relationship Id="rId65" Type="http://schemas.openxmlformats.org/officeDocument/2006/relationships/ctrlProp" Target="../ctrlProps/ctrlProp262.xml"/><Relationship Id="rId64" Type="http://schemas.openxmlformats.org/officeDocument/2006/relationships/ctrlProp" Target="../ctrlProps/ctrlProp261.xml"/><Relationship Id="rId63" Type="http://schemas.openxmlformats.org/officeDocument/2006/relationships/ctrlProp" Target="../ctrlProps/ctrlProp260.xml"/><Relationship Id="rId62" Type="http://schemas.openxmlformats.org/officeDocument/2006/relationships/ctrlProp" Target="../ctrlProps/ctrlProp259.xml"/><Relationship Id="rId61" Type="http://schemas.openxmlformats.org/officeDocument/2006/relationships/ctrlProp" Target="../ctrlProps/ctrlProp258.xml"/><Relationship Id="rId60" Type="http://schemas.openxmlformats.org/officeDocument/2006/relationships/ctrlProp" Target="../ctrlProps/ctrlProp257.xml"/><Relationship Id="rId6" Type="http://schemas.openxmlformats.org/officeDocument/2006/relationships/ctrlProp" Target="../ctrlProps/ctrlProp203.xml"/><Relationship Id="rId59" Type="http://schemas.openxmlformats.org/officeDocument/2006/relationships/ctrlProp" Target="../ctrlProps/ctrlProp256.xml"/><Relationship Id="rId58" Type="http://schemas.openxmlformats.org/officeDocument/2006/relationships/ctrlProp" Target="../ctrlProps/ctrlProp255.xml"/><Relationship Id="rId57" Type="http://schemas.openxmlformats.org/officeDocument/2006/relationships/ctrlProp" Target="../ctrlProps/ctrlProp254.xml"/><Relationship Id="rId56" Type="http://schemas.openxmlformats.org/officeDocument/2006/relationships/ctrlProp" Target="../ctrlProps/ctrlProp253.xml"/><Relationship Id="rId55" Type="http://schemas.openxmlformats.org/officeDocument/2006/relationships/ctrlProp" Target="../ctrlProps/ctrlProp252.xml"/><Relationship Id="rId54" Type="http://schemas.openxmlformats.org/officeDocument/2006/relationships/ctrlProp" Target="../ctrlProps/ctrlProp251.xml"/><Relationship Id="rId53" Type="http://schemas.openxmlformats.org/officeDocument/2006/relationships/ctrlProp" Target="../ctrlProps/ctrlProp250.xml"/><Relationship Id="rId52" Type="http://schemas.openxmlformats.org/officeDocument/2006/relationships/ctrlProp" Target="../ctrlProps/ctrlProp249.xml"/><Relationship Id="rId51" Type="http://schemas.openxmlformats.org/officeDocument/2006/relationships/ctrlProp" Target="../ctrlProps/ctrlProp248.xml"/><Relationship Id="rId50" Type="http://schemas.openxmlformats.org/officeDocument/2006/relationships/ctrlProp" Target="../ctrlProps/ctrlProp247.xml"/><Relationship Id="rId5" Type="http://schemas.openxmlformats.org/officeDocument/2006/relationships/ctrlProp" Target="../ctrlProps/ctrlProp202.xml"/><Relationship Id="rId49" Type="http://schemas.openxmlformats.org/officeDocument/2006/relationships/ctrlProp" Target="../ctrlProps/ctrlProp246.xml"/><Relationship Id="rId48" Type="http://schemas.openxmlformats.org/officeDocument/2006/relationships/ctrlProp" Target="../ctrlProps/ctrlProp245.xml"/><Relationship Id="rId47" Type="http://schemas.openxmlformats.org/officeDocument/2006/relationships/ctrlProp" Target="../ctrlProps/ctrlProp244.xml"/><Relationship Id="rId46" Type="http://schemas.openxmlformats.org/officeDocument/2006/relationships/ctrlProp" Target="../ctrlProps/ctrlProp243.xml"/><Relationship Id="rId45" Type="http://schemas.openxmlformats.org/officeDocument/2006/relationships/ctrlProp" Target="../ctrlProps/ctrlProp242.xml"/><Relationship Id="rId44" Type="http://schemas.openxmlformats.org/officeDocument/2006/relationships/ctrlProp" Target="../ctrlProps/ctrlProp241.xml"/><Relationship Id="rId43" Type="http://schemas.openxmlformats.org/officeDocument/2006/relationships/ctrlProp" Target="../ctrlProps/ctrlProp240.xml"/><Relationship Id="rId42" Type="http://schemas.openxmlformats.org/officeDocument/2006/relationships/ctrlProp" Target="../ctrlProps/ctrlProp239.xml"/><Relationship Id="rId41" Type="http://schemas.openxmlformats.org/officeDocument/2006/relationships/ctrlProp" Target="../ctrlProps/ctrlProp238.xml"/><Relationship Id="rId40" Type="http://schemas.openxmlformats.org/officeDocument/2006/relationships/ctrlProp" Target="../ctrlProps/ctrlProp237.xml"/><Relationship Id="rId4" Type="http://schemas.openxmlformats.org/officeDocument/2006/relationships/ctrlProp" Target="../ctrlProps/ctrlProp201.xml"/><Relationship Id="rId39" Type="http://schemas.openxmlformats.org/officeDocument/2006/relationships/ctrlProp" Target="../ctrlProps/ctrlProp236.xml"/><Relationship Id="rId38" Type="http://schemas.openxmlformats.org/officeDocument/2006/relationships/ctrlProp" Target="../ctrlProps/ctrlProp235.xml"/><Relationship Id="rId37" Type="http://schemas.openxmlformats.org/officeDocument/2006/relationships/ctrlProp" Target="../ctrlProps/ctrlProp234.xml"/><Relationship Id="rId36" Type="http://schemas.openxmlformats.org/officeDocument/2006/relationships/ctrlProp" Target="../ctrlProps/ctrlProp233.xml"/><Relationship Id="rId35" Type="http://schemas.openxmlformats.org/officeDocument/2006/relationships/ctrlProp" Target="../ctrlProps/ctrlProp232.xml"/><Relationship Id="rId34" Type="http://schemas.openxmlformats.org/officeDocument/2006/relationships/ctrlProp" Target="../ctrlProps/ctrlProp231.xml"/><Relationship Id="rId33" Type="http://schemas.openxmlformats.org/officeDocument/2006/relationships/ctrlProp" Target="../ctrlProps/ctrlProp230.xml"/><Relationship Id="rId32" Type="http://schemas.openxmlformats.org/officeDocument/2006/relationships/ctrlProp" Target="../ctrlProps/ctrlProp229.xml"/><Relationship Id="rId31" Type="http://schemas.openxmlformats.org/officeDocument/2006/relationships/ctrlProp" Target="../ctrlProps/ctrlProp228.xml"/><Relationship Id="rId30" Type="http://schemas.openxmlformats.org/officeDocument/2006/relationships/ctrlProp" Target="../ctrlProps/ctrlProp227.xml"/><Relationship Id="rId3" Type="http://schemas.openxmlformats.org/officeDocument/2006/relationships/ctrlProp" Target="../ctrlProps/ctrlProp200.xml"/><Relationship Id="rId29" Type="http://schemas.openxmlformats.org/officeDocument/2006/relationships/ctrlProp" Target="../ctrlProps/ctrlProp226.xml"/><Relationship Id="rId28" Type="http://schemas.openxmlformats.org/officeDocument/2006/relationships/ctrlProp" Target="../ctrlProps/ctrlProp225.xml"/><Relationship Id="rId27" Type="http://schemas.openxmlformats.org/officeDocument/2006/relationships/ctrlProp" Target="../ctrlProps/ctrlProp224.xml"/><Relationship Id="rId26" Type="http://schemas.openxmlformats.org/officeDocument/2006/relationships/ctrlProp" Target="../ctrlProps/ctrlProp223.xml"/><Relationship Id="rId25" Type="http://schemas.openxmlformats.org/officeDocument/2006/relationships/ctrlProp" Target="../ctrlProps/ctrlProp222.xml"/><Relationship Id="rId24" Type="http://schemas.openxmlformats.org/officeDocument/2006/relationships/ctrlProp" Target="../ctrlProps/ctrlProp221.xml"/><Relationship Id="rId23" Type="http://schemas.openxmlformats.org/officeDocument/2006/relationships/ctrlProp" Target="../ctrlProps/ctrlProp220.xml"/><Relationship Id="rId22" Type="http://schemas.openxmlformats.org/officeDocument/2006/relationships/ctrlProp" Target="../ctrlProps/ctrlProp219.xml"/><Relationship Id="rId21" Type="http://schemas.openxmlformats.org/officeDocument/2006/relationships/ctrlProp" Target="../ctrlProps/ctrlProp218.xml"/><Relationship Id="rId20" Type="http://schemas.openxmlformats.org/officeDocument/2006/relationships/ctrlProp" Target="../ctrlProps/ctrlProp21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16.xml"/><Relationship Id="rId18" Type="http://schemas.openxmlformats.org/officeDocument/2006/relationships/ctrlProp" Target="../ctrlProps/ctrlProp215.xml"/><Relationship Id="rId17" Type="http://schemas.openxmlformats.org/officeDocument/2006/relationships/ctrlProp" Target="../ctrlProps/ctrlProp214.xml"/><Relationship Id="rId16" Type="http://schemas.openxmlformats.org/officeDocument/2006/relationships/ctrlProp" Target="../ctrlProps/ctrlProp213.xml"/><Relationship Id="rId15" Type="http://schemas.openxmlformats.org/officeDocument/2006/relationships/ctrlProp" Target="../ctrlProps/ctrlProp212.xml"/><Relationship Id="rId14" Type="http://schemas.openxmlformats.org/officeDocument/2006/relationships/ctrlProp" Target="../ctrlProps/ctrlProp211.xml"/><Relationship Id="rId13" Type="http://schemas.openxmlformats.org/officeDocument/2006/relationships/ctrlProp" Target="../ctrlProps/ctrlProp210.xml"/><Relationship Id="rId12" Type="http://schemas.openxmlformats.org/officeDocument/2006/relationships/ctrlProp" Target="../ctrlProps/ctrlProp209.xml"/><Relationship Id="rId11" Type="http://schemas.openxmlformats.org/officeDocument/2006/relationships/ctrlProp" Target="../ctrlProps/ctrlProp208.xml"/><Relationship Id="rId10" Type="http://schemas.openxmlformats.org/officeDocument/2006/relationships/ctrlProp" Target="../ctrlProps/ctrlProp20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8.xml"/><Relationship Id="rId80" Type="http://schemas.openxmlformats.org/officeDocument/2006/relationships/ctrlProp" Target="../ctrlProps/ctrlProp199.xml"/><Relationship Id="rId8" Type="http://schemas.openxmlformats.org/officeDocument/2006/relationships/ctrlProp" Target="../ctrlProps/ctrlProp127.xml"/><Relationship Id="rId79" Type="http://schemas.openxmlformats.org/officeDocument/2006/relationships/ctrlProp" Target="../ctrlProps/ctrlProp198.xml"/><Relationship Id="rId78" Type="http://schemas.openxmlformats.org/officeDocument/2006/relationships/ctrlProp" Target="../ctrlProps/ctrlProp197.xml"/><Relationship Id="rId77" Type="http://schemas.openxmlformats.org/officeDocument/2006/relationships/ctrlProp" Target="../ctrlProps/ctrlProp196.xml"/><Relationship Id="rId76" Type="http://schemas.openxmlformats.org/officeDocument/2006/relationships/ctrlProp" Target="../ctrlProps/ctrlProp195.xml"/><Relationship Id="rId75" Type="http://schemas.openxmlformats.org/officeDocument/2006/relationships/ctrlProp" Target="../ctrlProps/ctrlProp194.xml"/><Relationship Id="rId74" Type="http://schemas.openxmlformats.org/officeDocument/2006/relationships/ctrlProp" Target="../ctrlProps/ctrlProp193.xml"/><Relationship Id="rId73" Type="http://schemas.openxmlformats.org/officeDocument/2006/relationships/ctrlProp" Target="../ctrlProps/ctrlProp192.xml"/><Relationship Id="rId72" Type="http://schemas.openxmlformats.org/officeDocument/2006/relationships/ctrlProp" Target="../ctrlProps/ctrlProp191.xml"/><Relationship Id="rId71" Type="http://schemas.openxmlformats.org/officeDocument/2006/relationships/ctrlProp" Target="../ctrlProps/ctrlProp190.xml"/><Relationship Id="rId70" Type="http://schemas.openxmlformats.org/officeDocument/2006/relationships/ctrlProp" Target="../ctrlProps/ctrlProp189.xml"/><Relationship Id="rId7" Type="http://schemas.openxmlformats.org/officeDocument/2006/relationships/ctrlProp" Target="../ctrlProps/ctrlProp126.xml"/><Relationship Id="rId69" Type="http://schemas.openxmlformats.org/officeDocument/2006/relationships/ctrlProp" Target="../ctrlProps/ctrlProp188.xml"/><Relationship Id="rId68" Type="http://schemas.openxmlformats.org/officeDocument/2006/relationships/ctrlProp" Target="../ctrlProps/ctrlProp187.xml"/><Relationship Id="rId67" Type="http://schemas.openxmlformats.org/officeDocument/2006/relationships/ctrlProp" Target="../ctrlProps/ctrlProp186.xml"/><Relationship Id="rId66" Type="http://schemas.openxmlformats.org/officeDocument/2006/relationships/ctrlProp" Target="../ctrlProps/ctrlProp185.xml"/><Relationship Id="rId65" Type="http://schemas.openxmlformats.org/officeDocument/2006/relationships/ctrlProp" Target="../ctrlProps/ctrlProp184.xml"/><Relationship Id="rId64" Type="http://schemas.openxmlformats.org/officeDocument/2006/relationships/ctrlProp" Target="../ctrlProps/ctrlProp183.xml"/><Relationship Id="rId63" Type="http://schemas.openxmlformats.org/officeDocument/2006/relationships/ctrlProp" Target="../ctrlProps/ctrlProp182.xml"/><Relationship Id="rId62" Type="http://schemas.openxmlformats.org/officeDocument/2006/relationships/ctrlProp" Target="../ctrlProps/ctrlProp181.xml"/><Relationship Id="rId61" Type="http://schemas.openxmlformats.org/officeDocument/2006/relationships/ctrlProp" Target="../ctrlProps/ctrlProp180.xml"/><Relationship Id="rId60" Type="http://schemas.openxmlformats.org/officeDocument/2006/relationships/ctrlProp" Target="../ctrlProps/ctrlProp179.xml"/><Relationship Id="rId6" Type="http://schemas.openxmlformats.org/officeDocument/2006/relationships/ctrlProp" Target="../ctrlProps/ctrlProp125.xml"/><Relationship Id="rId59" Type="http://schemas.openxmlformats.org/officeDocument/2006/relationships/ctrlProp" Target="../ctrlProps/ctrlProp178.xml"/><Relationship Id="rId58" Type="http://schemas.openxmlformats.org/officeDocument/2006/relationships/ctrlProp" Target="../ctrlProps/ctrlProp177.xml"/><Relationship Id="rId57" Type="http://schemas.openxmlformats.org/officeDocument/2006/relationships/ctrlProp" Target="../ctrlProps/ctrlProp176.xml"/><Relationship Id="rId56" Type="http://schemas.openxmlformats.org/officeDocument/2006/relationships/ctrlProp" Target="../ctrlProps/ctrlProp175.xml"/><Relationship Id="rId55" Type="http://schemas.openxmlformats.org/officeDocument/2006/relationships/ctrlProp" Target="../ctrlProps/ctrlProp174.xml"/><Relationship Id="rId54" Type="http://schemas.openxmlformats.org/officeDocument/2006/relationships/ctrlProp" Target="../ctrlProps/ctrlProp173.xml"/><Relationship Id="rId53" Type="http://schemas.openxmlformats.org/officeDocument/2006/relationships/ctrlProp" Target="../ctrlProps/ctrlProp172.xml"/><Relationship Id="rId52" Type="http://schemas.openxmlformats.org/officeDocument/2006/relationships/ctrlProp" Target="../ctrlProps/ctrlProp171.xml"/><Relationship Id="rId51" Type="http://schemas.openxmlformats.org/officeDocument/2006/relationships/ctrlProp" Target="../ctrlProps/ctrlProp170.xml"/><Relationship Id="rId50" Type="http://schemas.openxmlformats.org/officeDocument/2006/relationships/ctrlProp" Target="../ctrlProps/ctrlProp169.xml"/><Relationship Id="rId5" Type="http://schemas.openxmlformats.org/officeDocument/2006/relationships/ctrlProp" Target="../ctrlProps/ctrlProp124.xml"/><Relationship Id="rId49" Type="http://schemas.openxmlformats.org/officeDocument/2006/relationships/ctrlProp" Target="../ctrlProps/ctrlProp168.xml"/><Relationship Id="rId48" Type="http://schemas.openxmlformats.org/officeDocument/2006/relationships/ctrlProp" Target="../ctrlProps/ctrlProp167.xml"/><Relationship Id="rId47" Type="http://schemas.openxmlformats.org/officeDocument/2006/relationships/ctrlProp" Target="../ctrlProps/ctrlProp166.xml"/><Relationship Id="rId46" Type="http://schemas.openxmlformats.org/officeDocument/2006/relationships/ctrlProp" Target="../ctrlProps/ctrlProp165.xml"/><Relationship Id="rId45" Type="http://schemas.openxmlformats.org/officeDocument/2006/relationships/ctrlProp" Target="../ctrlProps/ctrlProp164.xml"/><Relationship Id="rId44" Type="http://schemas.openxmlformats.org/officeDocument/2006/relationships/ctrlProp" Target="../ctrlProps/ctrlProp163.xml"/><Relationship Id="rId43" Type="http://schemas.openxmlformats.org/officeDocument/2006/relationships/ctrlProp" Target="../ctrlProps/ctrlProp162.xml"/><Relationship Id="rId42" Type="http://schemas.openxmlformats.org/officeDocument/2006/relationships/ctrlProp" Target="../ctrlProps/ctrlProp161.xml"/><Relationship Id="rId41" Type="http://schemas.openxmlformats.org/officeDocument/2006/relationships/ctrlProp" Target="../ctrlProps/ctrlProp160.xml"/><Relationship Id="rId40" Type="http://schemas.openxmlformats.org/officeDocument/2006/relationships/ctrlProp" Target="../ctrlProps/ctrlProp159.xml"/><Relationship Id="rId4" Type="http://schemas.openxmlformats.org/officeDocument/2006/relationships/ctrlProp" Target="../ctrlProps/ctrlProp123.xml"/><Relationship Id="rId39" Type="http://schemas.openxmlformats.org/officeDocument/2006/relationships/ctrlProp" Target="../ctrlProps/ctrlProp158.xml"/><Relationship Id="rId38" Type="http://schemas.openxmlformats.org/officeDocument/2006/relationships/ctrlProp" Target="../ctrlProps/ctrlProp157.xml"/><Relationship Id="rId37" Type="http://schemas.openxmlformats.org/officeDocument/2006/relationships/ctrlProp" Target="../ctrlProps/ctrlProp156.xml"/><Relationship Id="rId36" Type="http://schemas.openxmlformats.org/officeDocument/2006/relationships/ctrlProp" Target="../ctrlProps/ctrlProp155.xml"/><Relationship Id="rId35" Type="http://schemas.openxmlformats.org/officeDocument/2006/relationships/ctrlProp" Target="../ctrlProps/ctrlProp154.xml"/><Relationship Id="rId34" Type="http://schemas.openxmlformats.org/officeDocument/2006/relationships/ctrlProp" Target="../ctrlProps/ctrlProp153.xml"/><Relationship Id="rId33" Type="http://schemas.openxmlformats.org/officeDocument/2006/relationships/ctrlProp" Target="../ctrlProps/ctrlProp152.xml"/><Relationship Id="rId32" Type="http://schemas.openxmlformats.org/officeDocument/2006/relationships/ctrlProp" Target="../ctrlProps/ctrlProp151.xml"/><Relationship Id="rId31" Type="http://schemas.openxmlformats.org/officeDocument/2006/relationships/ctrlProp" Target="../ctrlProps/ctrlProp150.xml"/><Relationship Id="rId30" Type="http://schemas.openxmlformats.org/officeDocument/2006/relationships/ctrlProp" Target="../ctrlProps/ctrlProp149.xml"/><Relationship Id="rId3" Type="http://schemas.openxmlformats.org/officeDocument/2006/relationships/ctrlProp" Target="../ctrlProps/ctrlProp122.xml"/><Relationship Id="rId29" Type="http://schemas.openxmlformats.org/officeDocument/2006/relationships/ctrlProp" Target="../ctrlProps/ctrlProp148.xml"/><Relationship Id="rId28" Type="http://schemas.openxmlformats.org/officeDocument/2006/relationships/ctrlProp" Target="../ctrlProps/ctrlProp147.xml"/><Relationship Id="rId27" Type="http://schemas.openxmlformats.org/officeDocument/2006/relationships/ctrlProp" Target="../ctrlProps/ctrlProp146.xml"/><Relationship Id="rId26" Type="http://schemas.openxmlformats.org/officeDocument/2006/relationships/ctrlProp" Target="../ctrlProps/ctrlProp145.xml"/><Relationship Id="rId25" Type="http://schemas.openxmlformats.org/officeDocument/2006/relationships/ctrlProp" Target="../ctrlProps/ctrlProp144.xml"/><Relationship Id="rId24" Type="http://schemas.openxmlformats.org/officeDocument/2006/relationships/ctrlProp" Target="../ctrlProps/ctrlProp143.xml"/><Relationship Id="rId23" Type="http://schemas.openxmlformats.org/officeDocument/2006/relationships/ctrlProp" Target="../ctrlProps/ctrlProp142.xml"/><Relationship Id="rId22" Type="http://schemas.openxmlformats.org/officeDocument/2006/relationships/ctrlProp" Target="../ctrlProps/ctrlProp141.xml"/><Relationship Id="rId21" Type="http://schemas.openxmlformats.org/officeDocument/2006/relationships/ctrlProp" Target="../ctrlProps/ctrlProp140.xml"/><Relationship Id="rId20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8.xml"/><Relationship Id="rId18" Type="http://schemas.openxmlformats.org/officeDocument/2006/relationships/ctrlProp" Target="../ctrlProps/ctrlProp137.xml"/><Relationship Id="rId17" Type="http://schemas.openxmlformats.org/officeDocument/2006/relationships/ctrlProp" Target="../ctrlProps/ctrlProp136.xml"/><Relationship Id="rId16" Type="http://schemas.openxmlformats.org/officeDocument/2006/relationships/ctrlProp" Target="../ctrlProps/ctrlProp135.xml"/><Relationship Id="rId15" Type="http://schemas.openxmlformats.org/officeDocument/2006/relationships/ctrlProp" Target="../ctrlProps/ctrlProp134.xml"/><Relationship Id="rId14" Type="http://schemas.openxmlformats.org/officeDocument/2006/relationships/ctrlProp" Target="../ctrlProps/ctrlProp133.xml"/><Relationship Id="rId13" Type="http://schemas.openxmlformats.org/officeDocument/2006/relationships/ctrlProp" Target="../ctrlProps/ctrlProp132.xml"/><Relationship Id="rId12" Type="http://schemas.openxmlformats.org/officeDocument/2006/relationships/ctrlProp" Target="../ctrlProps/ctrlProp131.xml"/><Relationship Id="rId11" Type="http://schemas.openxmlformats.org/officeDocument/2006/relationships/ctrlProp" Target="../ctrlProps/ctrlProp130.xml"/><Relationship Id="rId10" Type="http://schemas.openxmlformats.org/officeDocument/2006/relationships/ctrlProp" Target="../ctrlProps/ctrlProp12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17" customWidth="1"/>
    <col min="3" max="3" width="10.125" customWidth="1"/>
  </cols>
  <sheetData>
    <row r="1" ht="21" customHeight="1" spans="1:2">
      <c r="A1" s="518"/>
      <c r="B1" s="519" t="s">
        <v>0</v>
      </c>
    </row>
    <row r="2" spans="1:2">
      <c r="A2" s="9">
        <v>1</v>
      </c>
      <c r="B2" s="520" t="s">
        <v>1</v>
      </c>
    </row>
    <row r="3" spans="1:2">
      <c r="A3" s="9">
        <v>2</v>
      </c>
      <c r="B3" s="520" t="s">
        <v>2</v>
      </c>
    </row>
    <row r="4" spans="1:2">
      <c r="A4" s="9">
        <v>3</v>
      </c>
      <c r="B4" s="520" t="s">
        <v>3</v>
      </c>
    </row>
    <row r="5" spans="1:2">
      <c r="A5" s="9">
        <v>4</v>
      </c>
      <c r="B5" s="520" t="s">
        <v>4</v>
      </c>
    </row>
    <row r="6" spans="1:2">
      <c r="A6" s="9">
        <v>5</v>
      </c>
      <c r="B6" s="520" t="s">
        <v>5</v>
      </c>
    </row>
    <row r="7" spans="1:2">
      <c r="A7" s="9">
        <v>6</v>
      </c>
      <c r="B7" s="520" t="s">
        <v>6</v>
      </c>
    </row>
    <row r="8" s="516" customFormat="1" ht="15" customHeight="1" spans="1:2">
      <c r="A8" s="521">
        <v>7</v>
      </c>
      <c r="B8" s="522" t="s">
        <v>7</v>
      </c>
    </row>
    <row r="9" ht="18.95" customHeight="1" spans="1:2">
      <c r="A9" s="518"/>
      <c r="B9" s="523" t="s">
        <v>8</v>
      </c>
    </row>
    <row r="10" ht="15.95" customHeight="1" spans="1:2">
      <c r="A10" s="9">
        <v>1</v>
      </c>
      <c r="B10" s="524" t="s">
        <v>9</v>
      </c>
    </row>
    <row r="11" spans="1:2">
      <c r="A11" s="9">
        <v>2</v>
      </c>
      <c r="B11" s="520" t="s">
        <v>10</v>
      </c>
    </row>
    <row r="12" spans="1:2">
      <c r="A12" s="9">
        <v>3</v>
      </c>
      <c r="B12" s="522" t="s">
        <v>11</v>
      </c>
    </row>
    <row r="13" spans="1:2">
      <c r="A13" s="9">
        <v>4</v>
      </c>
      <c r="B13" s="520" t="s">
        <v>12</v>
      </c>
    </row>
    <row r="14" spans="1:2">
      <c r="A14" s="9">
        <v>5</v>
      </c>
      <c r="B14" s="520" t="s">
        <v>13</v>
      </c>
    </row>
    <row r="15" spans="1:2">
      <c r="A15" s="9">
        <v>6</v>
      </c>
      <c r="B15" s="520" t="s">
        <v>14</v>
      </c>
    </row>
    <row r="16" spans="1:2">
      <c r="A16" s="9">
        <v>7</v>
      </c>
      <c r="B16" s="520" t="s">
        <v>15</v>
      </c>
    </row>
    <row r="17" spans="1:2">
      <c r="A17" s="9">
        <v>8</v>
      </c>
      <c r="B17" s="520" t="s">
        <v>16</v>
      </c>
    </row>
    <row r="18" spans="1:2">
      <c r="A18" s="9">
        <v>9</v>
      </c>
      <c r="B18" s="520" t="s">
        <v>17</v>
      </c>
    </row>
    <row r="19" spans="1:2">
      <c r="A19" s="9"/>
      <c r="B19" s="520"/>
    </row>
    <row r="20" ht="20.25" spans="1:2">
      <c r="A20" s="518"/>
      <c r="B20" s="519" t="s">
        <v>18</v>
      </c>
    </row>
    <row r="21" spans="1:2">
      <c r="A21" s="9">
        <v>1</v>
      </c>
      <c r="B21" s="525" t="s">
        <v>19</v>
      </c>
    </row>
    <row r="22" spans="1:2">
      <c r="A22" s="9">
        <v>2</v>
      </c>
      <c r="B22" s="520" t="s">
        <v>20</v>
      </c>
    </row>
    <row r="23" spans="1:2">
      <c r="A23" s="9">
        <v>3</v>
      </c>
      <c r="B23" s="520" t="s">
        <v>21</v>
      </c>
    </row>
    <row r="24" spans="1:2">
      <c r="A24" s="9">
        <v>4</v>
      </c>
      <c r="B24" s="520" t="s">
        <v>22</v>
      </c>
    </row>
    <row r="25" spans="1:2">
      <c r="A25" s="9">
        <v>5</v>
      </c>
      <c r="B25" s="520" t="s">
        <v>23</v>
      </c>
    </row>
    <row r="26" spans="1:2">
      <c r="A26" s="9">
        <v>6</v>
      </c>
      <c r="B26" s="520" t="s">
        <v>24</v>
      </c>
    </row>
    <row r="27" spans="1:2">
      <c r="A27" s="9">
        <v>7</v>
      </c>
      <c r="B27" s="520" t="s">
        <v>25</v>
      </c>
    </row>
    <row r="28" spans="1:2">
      <c r="A28" s="9"/>
      <c r="B28" s="520"/>
    </row>
    <row r="29" ht="20.25" spans="1:2">
      <c r="A29" s="518"/>
      <c r="B29" s="519" t="s">
        <v>26</v>
      </c>
    </row>
    <row r="30" spans="1:2">
      <c r="A30" s="9">
        <v>1</v>
      </c>
      <c r="B30" s="525" t="s">
        <v>27</v>
      </c>
    </row>
    <row r="31" spans="1:2">
      <c r="A31" s="9">
        <v>2</v>
      </c>
      <c r="B31" s="520" t="s">
        <v>28</v>
      </c>
    </row>
    <row r="32" spans="1:2">
      <c r="A32" s="9">
        <v>3</v>
      </c>
      <c r="B32" s="520" t="s">
        <v>29</v>
      </c>
    </row>
    <row r="33" ht="28.5" spans="1:2">
      <c r="A33" s="9">
        <v>4</v>
      </c>
      <c r="B33" s="520" t="s">
        <v>30</v>
      </c>
    </row>
    <row r="34" spans="1:2">
      <c r="A34" s="9">
        <v>5</v>
      </c>
      <c r="B34" s="520" t="s">
        <v>31</v>
      </c>
    </row>
    <row r="35" spans="1:2">
      <c r="A35" s="9">
        <v>6</v>
      </c>
      <c r="B35" s="520" t="s">
        <v>32</v>
      </c>
    </row>
    <row r="36" spans="1:2">
      <c r="A36" s="9">
        <v>7</v>
      </c>
      <c r="B36" s="520" t="s">
        <v>33</v>
      </c>
    </row>
    <row r="37" spans="1:2">
      <c r="A37" s="9"/>
      <c r="B37" s="520"/>
    </row>
    <row r="39" spans="1:2">
      <c r="A39" s="526" t="s">
        <v>34</v>
      </c>
      <c r="B39" s="52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286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339</v>
      </c>
      <c r="G2" s="181" t="s">
        <v>340</v>
      </c>
      <c r="H2" s="181"/>
      <c r="I2" s="211" t="s">
        <v>57</v>
      </c>
      <c r="J2" s="181" t="s">
        <v>287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288</v>
      </c>
      <c r="E3" s="185" t="s">
        <v>341</v>
      </c>
      <c r="F3" s="186"/>
      <c r="G3" s="186"/>
      <c r="H3" s="187" t="s">
        <v>289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290</v>
      </c>
      <c r="E4" s="191" t="s">
        <v>342</v>
      </c>
      <c r="F4" s="191"/>
      <c r="G4" s="191"/>
      <c r="H4" s="190" t="s">
        <v>291</v>
      </c>
      <c r="I4" s="190"/>
      <c r="J4" s="204" t="s">
        <v>67</v>
      </c>
      <c r="K4" s="235" t="s">
        <v>68</v>
      </c>
    </row>
    <row r="5" s="172" customFormat="1" spans="1:11">
      <c r="A5" s="188" t="s">
        <v>292</v>
      </c>
      <c r="B5" s="183">
        <v>1</v>
      </c>
      <c r="C5" s="183"/>
      <c r="D5" s="184" t="s">
        <v>293</v>
      </c>
      <c r="E5" s="184" t="s">
        <v>294</v>
      </c>
      <c r="F5" s="184" t="s">
        <v>295</v>
      </c>
      <c r="G5" s="184" t="s">
        <v>296</v>
      </c>
      <c r="H5" s="190" t="s">
        <v>297</v>
      </c>
      <c r="I5" s="190"/>
      <c r="J5" s="204" t="s">
        <v>67</v>
      </c>
      <c r="K5" s="235" t="s">
        <v>68</v>
      </c>
    </row>
    <row r="6" s="172" customFormat="1" ht="15" spans="1:11">
      <c r="A6" s="192" t="s">
        <v>298</v>
      </c>
      <c r="B6" s="193">
        <v>125</v>
      </c>
      <c r="C6" s="193"/>
      <c r="D6" s="194" t="s">
        <v>299</v>
      </c>
      <c r="E6" s="195"/>
      <c r="F6" s="196">
        <v>2064</v>
      </c>
      <c r="G6" s="194"/>
      <c r="H6" s="197" t="s">
        <v>300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301</v>
      </c>
      <c r="B8" s="180" t="s">
        <v>302</v>
      </c>
      <c r="C8" s="180" t="s">
        <v>303</v>
      </c>
      <c r="D8" s="180" t="s">
        <v>304</v>
      </c>
      <c r="E8" s="180" t="s">
        <v>305</v>
      </c>
      <c r="F8" s="180" t="s">
        <v>306</v>
      </c>
      <c r="G8" s="202" t="s">
        <v>343</v>
      </c>
      <c r="H8" s="203"/>
      <c r="I8" s="203"/>
      <c r="J8" s="203"/>
      <c r="K8" s="237"/>
    </row>
    <row r="9" s="172" customFormat="1" spans="1:11">
      <c r="A9" s="188" t="s">
        <v>308</v>
      </c>
      <c r="B9" s="190"/>
      <c r="C9" s="204" t="s">
        <v>67</v>
      </c>
      <c r="D9" s="204" t="s">
        <v>68</v>
      </c>
      <c r="E9" s="184" t="s">
        <v>309</v>
      </c>
      <c r="F9" s="205" t="s">
        <v>310</v>
      </c>
      <c r="G9" s="206"/>
      <c r="H9" s="207"/>
      <c r="I9" s="207"/>
      <c r="J9" s="207"/>
      <c r="K9" s="238"/>
    </row>
    <row r="10" s="172" customFormat="1" spans="1:11">
      <c r="A10" s="188" t="s">
        <v>311</v>
      </c>
      <c r="B10" s="190"/>
      <c r="C10" s="204" t="s">
        <v>67</v>
      </c>
      <c r="D10" s="204" t="s">
        <v>68</v>
      </c>
      <c r="E10" s="184" t="s">
        <v>312</v>
      </c>
      <c r="F10" s="205" t="s">
        <v>313</v>
      </c>
      <c r="G10" s="206" t="s">
        <v>314</v>
      </c>
      <c r="H10" s="207"/>
      <c r="I10" s="207"/>
      <c r="J10" s="207"/>
      <c r="K10" s="238"/>
    </row>
    <row r="11" s="172" customFormat="1" spans="1:11">
      <c r="A11" s="208" t="s">
        <v>217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92</v>
      </c>
      <c r="B12" s="204" t="s">
        <v>88</v>
      </c>
      <c r="C12" s="204" t="s">
        <v>89</v>
      </c>
      <c r="D12" s="205"/>
      <c r="E12" s="184" t="s">
        <v>90</v>
      </c>
      <c r="F12" s="204" t="s">
        <v>88</v>
      </c>
      <c r="G12" s="204" t="s">
        <v>89</v>
      </c>
      <c r="H12" s="204"/>
      <c r="I12" s="184" t="s">
        <v>315</v>
      </c>
      <c r="J12" s="204" t="s">
        <v>88</v>
      </c>
      <c r="K12" s="235" t="s">
        <v>89</v>
      </c>
    </row>
    <row r="13" s="172" customFormat="1" spans="1:11">
      <c r="A13" s="182" t="s">
        <v>95</v>
      </c>
      <c r="B13" s="204" t="s">
        <v>88</v>
      </c>
      <c r="C13" s="204" t="s">
        <v>89</v>
      </c>
      <c r="D13" s="205"/>
      <c r="E13" s="184" t="s">
        <v>100</v>
      </c>
      <c r="F13" s="204" t="s">
        <v>88</v>
      </c>
      <c r="G13" s="204" t="s">
        <v>89</v>
      </c>
      <c r="H13" s="204"/>
      <c r="I13" s="184" t="s">
        <v>316</v>
      </c>
      <c r="J13" s="204" t="s">
        <v>88</v>
      </c>
      <c r="K13" s="235" t="s">
        <v>89</v>
      </c>
    </row>
    <row r="14" s="172" customFormat="1" ht="15" spans="1:11">
      <c r="A14" s="192" t="s">
        <v>317</v>
      </c>
      <c r="B14" s="196" t="s">
        <v>88</v>
      </c>
      <c r="C14" s="196" t="s">
        <v>89</v>
      </c>
      <c r="D14" s="195"/>
      <c r="E14" s="194" t="s">
        <v>318</v>
      </c>
      <c r="F14" s="196" t="s">
        <v>88</v>
      </c>
      <c r="G14" s="196" t="s">
        <v>89</v>
      </c>
      <c r="H14" s="196"/>
      <c r="I14" s="194" t="s">
        <v>319</v>
      </c>
      <c r="J14" s="196" t="s">
        <v>88</v>
      </c>
      <c r="K14" s="236" t="s">
        <v>89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320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321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344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345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346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347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128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325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326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328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348</v>
      </c>
    </row>
    <row r="31" s="172" customFormat="1" ht="17.25" customHeight="1" spans="1:11">
      <c r="A31" s="221" t="s">
        <v>349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329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330</v>
      </c>
      <c r="B40" s="190"/>
      <c r="C40" s="190"/>
      <c r="D40" s="187" t="s">
        <v>331</v>
      </c>
      <c r="E40" s="187"/>
      <c r="F40" s="228" t="s">
        <v>332</v>
      </c>
      <c r="G40" s="229"/>
      <c r="H40" s="190" t="s">
        <v>333</v>
      </c>
      <c r="I40" s="190"/>
      <c r="J40" s="190" t="s">
        <v>334</v>
      </c>
      <c r="K40" s="241"/>
    </row>
    <row r="41" s="172" customFormat="1" ht="18.75" customHeight="1" spans="1:13">
      <c r="A41" s="188" t="s">
        <v>211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139</v>
      </c>
      <c r="B44" s="230" t="s">
        <v>335</v>
      </c>
      <c r="C44" s="230"/>
      <c r="D44" s="194" t="s">
        <v>336</v>
      </c>
      <c r="E44" s="195"/>
      <c r="F44" s="194" t="s">
        <v>143</v>
      </c>
      <c r="G44" s="231">
        <v>11.27</v>
      </c>
      <c r="H44" s="232" t="s">
        <v>144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148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350</v>
      </c>
      <c r="C2" s="117"/>
      <c r="D2" s="118" t="s">
        <v>69</v>
      </c>
      <c r="E2" s="117" t="s">
        <v>351</v>
      </c>
      <c r="F2" s="117"/>
      <c r="G2" s="117"/>
      <c r="H2" s="117"/>
      <c r="I2" s="153"/>
      <c r="J2" s="154" t="s">
        <v>57</v>
      </c>
      <c r="K2" s="155" t="s">
        <v>352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150</v>
      </c>
      <c r="B3" s="120" t="s">
        <v>151</v>
      </c>
      <c r="C3" s="120"/>
      <c r="D3" s="120"/>
      <c r="E3" s="120"/>
      <c r="F3" s="120"/>
      <c r="G3" s="120"/>
      <c r="H3" s="120"/>
      <c r="I3" s="142"/>
      <c r="J3" s="157" t="s">
        <v>152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115</v>
      </c>
      <c r="C4" s="122" t="s">
        <v>116</v>
      </c>
      <c r="D4" s="123" t="s">
        <v>117</v>
      </c>
      <c r="E4" s="124" t="s">
        <v>118</v>
      </c>
      <c r="F4" s="122" t="s">
        <v>119</v>
      </c>
      <c r="G4" s="124" t="s">
        <v>120</v>
      </c>
      <c r="H4" s="122" t="s">
        <v>121</v>
      </c>
      <c r="I4" s="142"/>
      <c r="J4" s="160"/>
      <c r="K4" s="161" t="s">
        <v>115</v>
      </c>
      <c r="L4" s="161" t="s">
        <v>116</v>
      </c>
      <c r="M4" s="162" t="s">
        <v>117</v>
      </c>
      <c r="N4" s="161" t="s">
        <v>118</v>
      </c>
      <c r="O4" s="161" t="s">
        <v>119</v>
      </c>
      <c r="P4" s="161" t="s">
        <v>120</v>
      </c>
      <c r="Q4" s="147" t="s">
        <v>260</v>
      </c>
    </row>
    <row r="5" s="112" customFormat="1" ht="29.1" customHeight="1" spans="1:17">
      <c r="A5" s="119"/>
      <c r="B5" s="121" t="s">
        <v>153</v>
      </c>
      <c r="C5" s="122" t="s">
        <v>154</v>
      </c>
      <c r="D5" s="123" t="s">
        <v>155</v>
      </c>
      <c r="E5" s="124" t="s">
        <v>156</v>
      </c>
      <c r="F5" s="122" t="s">
        <v>157</v>
      </c>
      <c r="G5" s="124" t="s">
        <v>158</v>
      </c>
      <c r="H5" s="122" t="s">
        <v>159</v>
      </c>
      <c r="I5" s="142"/>
      <c r="J5" s="160"/>
      <c r="K5" s="163" t="s">
        <v>153</v>
      </c>
      <c r="L5" s="163" t="s">
        <v>154</v>
      </c>
      <c r="M5" s="163" t="s">
        <v>155</v>
      </c>
      <c r="N5" s="163" t="s">
        <v>156</v>
      </c>
      <c r="O5" s="163" t="s">
        <v>157</v>
      </c>
      <c r="P5" s="163" t="s">
        <v>158</v>
      </c>
      <c r="Q5" s="163" t="s">
        <v>159</v>
      </c>
    </row>
    <row r="6" s="112" customFormat="1" ht="29.1" customHeight="1" spans="1:17">
      <c r="A6" s="122" t="s">
        <v>161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161</v>
      </c>
      <c r="K6" s="165" t="s">
        <v>279</v>
      </c>
      <c r="L6" s="165" t="s">
        <v>279</v>
      </c>
      <c r="M6" s="165" t="s">
        <v>261</v>
      </c>
      <c r="N6" s="165" t="s">
        <v>279</v>
      </c>
      <c r="O6" s="165" t="s">
        <v>261</v>
      </c>
      <c r="P6" s="165" t="s">
        <v>261</v>
      </c>
      <c r="Q6" s="165"/>
    </row>
    <row r="7" s="112" customFormat="1" ht="29.1" customHeight="1" spans="1:17">
      <c r="A7" s="122" t="s">
        <v>164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164</v>
      </c>
      <c r="K7" s="165" t="s">
        <v>261</v>
      </c>
      <c r="L7" s="165" t="s">
        <v>261</v>
      </c>
      <c r="M7" s="165" t="s">
        <v>261</v>
      </c>
      <c r="N7" s="144" t="s">
        <v>269</v>
      </c>
      <c r="O7" s="165" t="s">
        <v>261</v>
      </c>
      <c r="P7" s="165" t="s">
        <v>261</v>
      </c>
      <c r="Q7" s="165"/>
    </row>
    <row r="8" s="112" customFormat="1" ht="29.1" customHeight="1" spans="1:17">
      <c r="A8" s="122" t="s">
        <v>169</v>
      </c>
      <c r="B8" s="125">
        <f>C8-4</f>
        <v>104</v>
      </c>
      <c r="C8" s="125">
        <f>D8-4</f>
        <v>108</v>
      </c>
      <c r="D8" s="128" t="s">
        <v>353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169</v>
      </c>
      <c r="K8" s="165" t="s">
        <v>279</v>
      </c>
      <c r="L8" s="144" t="s">
        <v>269</v>
      </c>
      <c r="M8" s="165" t="s">
        <v>261</v>
      </c>
      <c r="N8" s="165" t="s">
        <v>261</v>
      </c>
      <c r="O8" s="166" t="s">
        <v>354</v>
      </c>
      <c r="P8" s="166" t="s">
        <v>265</v>
      </c>
      <c r="Q8" s="144"/>
    </row>
    <row r="9" s="112" customFormat="1" ht="29.1" customHeight="1" spans="1:17">
      <c r="A9" s="129" t="s">
        <v>177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173</v>
      </c>
      <c r="K9" s="144" t="s">
        <v>264</v>
      </c>
      <c r="L9" s="165" t="s">
        <v>355</v>
      </c>
      <c r="M9" s="165" t="s">
        <v>261</v>
      </c>
      <c r="N9" s="166" t="s">
        <v>265</v>
      </c>
      <c r="O9" s="165" t="s">
        <v>261</v>
      </c>
      <c r="P9" s="165" t="s">
        <v>261</v>
      </c>
      <c r="Q9" s="165"/>
    </row>
    <row r="10" s="112" customFormat="1" ht="29.1" customHeight="1" spans="1:17">
      <c r="A10" s="122" t="s">
        <v>356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177</v>
      </c>
      <c r="K10" s="165" t="s">
        <v>279</v>
      </c>
      <c r="L10" s="165" t="s">
        <v>355</v>
      </c>
      <c r="M10" s="144" t="s">
        <v>269</v>
      </c>
      <c r="N10" s="165" t="s">
        <v>261</v>
      </c>
      <c r="O10" s="165" t="s">
        <v>355</v>
      </c>
      <c r="P10" s="165" t="s">
        <v>355</v>
      </c>
      <c r="Q10" s="144"/>
    </row>
    <row r="11" s="112" customFormat="1" ht="29.1" customHeight="1" spans="1:17">
      <c r="A11" s="122" t="s">
        <v>188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182</v>
      </c>
      <c r="K11" s="144" t="s">
        <v>267</v>
      </c>
      <c r="L11" s="144" t="s">
        <v>357</v>
      </c>
      <c r="M11" s="144" t="s">
        <v>279</v>
      </c>
      <c r="N11" s="165" t="s">
        <v>261</v>
      </c>
      <c r="O11" s="144" t="s">
        <v>269</v>
      </c>
      <c r="P11" s="144" t="s">
        <v>269</v>
      </c>
      <c r="Q11" s="144"/>
    </row>
    <row r="12" s="112" customFormat="1" ht="29.1" customHeight="1" spans="1:17">
      <c r="A12" s="122" t="s">
        <v>190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186</v>
      </c>
      <c r="K12" s="165" t="s">
        <v>279</v>
      </c>
      <c r="L12" s="165" t="s">
        <v>269</v>
      </c>
      <c r="M12" s="144" t="s">
        <v>269</v>
      </c>
      <c r="N12" s="144" t="s">
        <v>269</v>
      </c>
      <c r="O12" s="144" t="s">
        <v>269</v>
      </c>
      <c r="P12" s="144" t="s">
        <v>269</v>
      </c>
      <c r="Q12" s="144"/>
    </row>
    <row r="13" s="112" customFormat="1" ht="29.1" customHeight="1" spans="1:17">
      <c r="A13" s="122" t="s">
        <v>358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359</v>
      </c>
      <c r="K13" s="165" t="s">
        <v>261</v>
      </c>
      <c r="L13" s="144" t="s">
        <v>269</v>
      </c>
      <c r="M13" s="165" t="s">
        <v>261</v>
      </c>
      <c r="N13" s="144" t="s">
        <v>269</v>
      </c>
      <c r="O13" s="165" t="s">
        <v>261</v>
      </c>
      <c r="P13" s="165" t="s">
        <v>261</v>
      </c>
      <c r="Q13" s="144"/>
    </row>
    <row r="14" s="112" customFormat="1" ht="29.1" customHeight="1" spans="1:17">
      <c r="A14" s="122" t="s">
        <v>197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190</v>
      </c>
      <c r="K14" s="144" t="s">
        <v>272</v>
      </c>
      <c r="L14" s="165" t="s">
        <v>261</v>
      </c>
      <c r="M14" s="165" t="s">
        <v>261</v>
      </c>
      <c r="N14" s="165" t="s">
        <v>261</v>
      </c>
      <c r="O14" s="144" t="s">
        <v>269</v>
      </c>
      <c r="P14" s="144" t="s">
        <v>269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191</v>
      </c>
      <c r="K15" s="165" t="s">
        <v>261</v>
      </c>
      <c r="L15" s="165" t="s">
        <v>269</v>
      </c>
      <c r="M15" s="144" t="s">
        <v>269</v>
      </c>
      <c r="N15" s="165" t="s">
        <v>261</v>
      </c>
      <c r="O15" s="144" t="s">
        <v>269</v>
      </c>
      <c r="P15" s="165" t="s">
        <v>261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211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212</v>
      </c>
      <c r="B20" s="151"/>
      <c r="C20" s="151"/>
      <c r="D20" s="151"/>
      <c r="E20" s="151"/>
      <c r="F20" s="151"/>
      <c r="G20" s="151"/>
      <c r="H20" s="151"/>
      <c r="I20" s="151"/>
      <c r="J20" s="150" t="s">
        <v>258</v>
      </c>
      <c r="K20" s="169"/>
      <c r="L20" s="169" t="s">
        <v>360</v>
      </c>
      <c r="M20" s="169"/>
      <c r="N20" s="169" t="s">
        <v>361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zoomScale="125" zoomScaleNormal="125" workbookViewId="0">
      <selection activeCell="E4" sqref="E4:E1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362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363</v>
      </c>
      <c r="B2" s="23" t="s">
        <v>364</v>
      </c>
      <c r="C2" s="5" t="s">
        <v>365</v>
      </c>
      <c r="D2" s="5" t="s">
        <v>366</v>
      </c>
      <c r="E2" s="5" t="s">
        <v>367</v>
      </c>
      <c r="F2" s="5" t="s">
        <v>368</v>
      </c>
      <c r="G2" s="5" t="s">
        <v>369</v>
      </c>
      <c r="H2" s="5" t="s">
        <v>370</v>
      </c>
      <c r="I2" s="4" t="s">
        <v>371</v>
      </c>
      <c r="J2" s="4" t="s">
        <v>372</v>
      </c>
      <c r="K2" s="4" t="s">
        <v>373</v>
      </c>
      <c r="L2" s="4" t="s">
        <v>374</v>
      </c>
      <c r="M2" s="4" t="s">
        <v>375</v>
      </c>
      <c r="N2" s="5" t="s">
        <v>376</v>
      </c>
      <c r="O2" s="5" t="s">
        <v>377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378</v>
      </c>
      <c r="J3" s="4" t="s">
        <v>378</v>
      </c>
      <c r="K3" s="4" t="s">
        <v>378</v>
      </c>
      <c r="L3" s="4" t="s">
        <v>378</v>
      </c>
      <c r="M3" s="4" t="s">
        <v>378</v>
      </c>
      <c r="N3" s="7"/>
      <c r="O3" s="7"/>
    </row>
    <row r="4" s="96" customFormat="1" spans="1:15">
      <c r="A4" s="104">
        <v>1</v>
      </c>
      <c r="B4" s="25" t="s">
        <v>379</v>
      </c>
      <c r="C4" s="26" t="s">
        <v>380</v>
      </c>
      <c r="D4" s="26" t="s">
        <v>123</v>
      </c>
      <c r="E4" s="28" t="s">
        <v>63</v>
      </c>
      <c r="F4" s="26" t="s">
        <v>54</v>
      </c>
      <c r="G4" s="26"/>
      <c r="H4" s="104"/>
      <c r="I4" s="26"/>
      <c r="J4" s="26"/>
      <c r="K4" s="26"/>
      <c r="L4" s="26">
        <v>1</v>
      </c>
      <c r="M4" s="26"/>
      <c r="N4" s="26">
        <v>1</v>
      </c>
      <c r="O4" s="26" t="s">
        <v>381</v>
      </c>
    </row>
    <row r="5" s="96" customFormat="1" spans="1:15">
      <c r="A5" s="104">
        <v>2</v>
      </c>
      <c r="B5" s="25" t="s">
        <v>382</v>
      </c>
      <c r="C5" s="26" t="s">
        <v>380</v>
      </c>
      <c r="D5" s="26" t="s">
        <v>123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/>
      <c r="N5" s="26">
        <v>1</v>
      </c>
      <c r="O5" s="26" t="s">
        <v>381</v>
      </c>
    </row>
    <row r="6" s="96" customFormat="1" spans="1:15">
      <c r="A6" s="104">
        <v>3</v>
      </c>
      <c r="B6" s="25" t="s">
        <v>383</v>
      </c>
      <c r="C6" s="26" t="s">
        <v>380</v>
      </c>
      <c r="D6" s="26" t="s">
        <v>123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381</v>
      </c>
    </row>
    <row r="7" s="96" customFormat="1" spans="1:15">
      <c r="A7" s="104">
        <v>4</v>
      </c>
      <c r="B7" s="25" t="s">
        <v>384</v>
      </c>
      <c r="C7" s="26" t="s">
        <v>380</v>
      </c>
      <c r="D7" s="26" t="s">
        <v>123</v>
      </c>
      <c r="E7" s="28" t="s">
        <v>63</v>
      </c>
      <c r="F7" s="26" t="s">
        <v>54</v>
      </c>
      <c r="G7" s="26"/>
      <c r="H7" s="104"/>
      <c r="I7" s="26"/>
      <c r="J7" s="26"/>
      <c r="K7" s="26">
        <v>1</v>
      </c>
      <c r="L7" s="26"/>
      <c r="M7" s="26">
        <v>1</v>
      </c>
      <c r="N7" s="26">
        <v>2</v>
      </c>
      <c r="O7" s="26" t="s">
        <v>381</v>
      </c>
    </row>
    <row r="8" s="96" customFormat="1" spans="1:15">
      <c r="A8" s="104">
        <v>5</v>
      </c>
      <c r="B8" s="25" t="s">
        <v>385</v>
      </c>
      <c r="C8" s="26" t="s">
        <v>380</v>
      </c>
      <c r="D8" s="26" t="s">
        <v>123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>
        <v>1</v>
      </c>
      <c r="M8" s="26"/>
      <c r="N8" s="26">
        <v>2</v>
      </c>
      <c r="O8" s="26" t="s">
        <v>381</v>
      </c>
    </row>
    <row r="9" s="96" customFormat="1" spans="1:15">
      <c r="A9" s="104">
        <v>6</v>
      </c>
      <c r="B9" s="25" t="s">
        <v>386</v>
      </c>
      <c r="C9" s="26" t="s">
        <v>380</v>
      </c>
      <c r="D9" s="26" t="s">
        <v>123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381</v>
      </c>
    </row>
    <row r="10" s="96" customFormat="1" spans="1:15">
      <c r="A10" s="104">
        <v>7</v>
      </c>
      <c r="B10" s="25" t="s">
        <v>387</v>
      </c>
      <c r="C10" s="26" t="s">
        <v>380</v>
      </c>
      <c r="D10" s="26" t="s">
        <v>123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381</v>
      </c>
    </row>
    <row r="11" s="96" customFormat="1" spans="1:15">
      <c r="A11" s="104">
        <v>8</v>
      </c>
      <c r="B11" s="25" t="s">
        <v>387</v>
      </c>
      <c r="C11" s="26" t="s">
        <v>380</v>
      </c>
      <c r="D11" s="26" t="s">
        <v>123</v>
      </c>
      <c r="E11" s="28" t="s">
        <v>63</v>
      </c>
      <c r="F11" s="26" t="s">
        <v>54</v>
      </c>
      <c r="G11" s="26"/>
      <c r="H11" s="104"/>
      <c r="I11" s="26"/>
      <c r="J11" s="26"/>
      <c r="K11" s="26"/>
      <c r="L11" s="26"/>
      <c r="M11" s="26"/>
      <c r="N11" s="26">
        <v>0</v>
      </c>
      <c r="O11" s="26" t="s">
        <v>381</v>
      </c>
    </row>
    <row r="12" s="96" customFormat="1" spans="1:15">
      <c r="A12" s="104">
        <v>9</v>
      </c>
      <c r="B12" s="25" t="s">
        <v>387</v>
      </c>
      <c r="C12" s="26" t="s">
        <v>380</v>
      </c>
      <c r="D12" s="26" t="s">
        <v>123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381</v>
      </c>
    </row>
    <row r="13" s="96" customFormat="1" spans="1:15">
      <c r="A13" s="104">
        <v>10</v>
      </c>
      <c r="B13" s="25" t="s">
        <v>387</v>
      </c>
      <c r="C13" s="26" t="s">
        <v>380</v>
      </c>
      <c r="D13" s="26" t="s">
        <v>123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381</v>
      </c>
    </row>
    <row r="14" s="96" customFormat="1" spans="1:15">
      <c r="A14" s="104">
        <v>11</v>
      </c>
      <c r="B14" s="25" t="s">
        <v>387</v>
      </c>
      <c r="C14" s="26" t="s">
        <v>380</v>
      </c>
      <c r="D14" s="26" t="s">
        <v>123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381</v>
      </c>
    </row>
    <row r="15" s="96" customFormat="1" spans="1:15">
      <c r="A15" s="104">
        <v>12</v>
      </c>
      <c r="B15" s="25" t="s">
        <v>387</v>
      </c>
      <c r="C15" s="26" t="s">
        <v>380</v>
      </c>
      <c r="D15" s="26" t="s">
        <v>123</v>
      </c>
      <c r="E15" s="28" t="s">
        <v>63</v>
      </c>
      <c r="F15" s="26" t="s">
        <v>54</v>
      </c>
      <c r="G15" s="26"/>
      <c r="H15" s="104"/>
      <c r="I15" s="26"/>
      <c r="J15" s="26">
        <v>1</v>
      </c>
      <c r="K15" s="26"/>
      <c r="L15" s="26"/>
      <c r="M15" s="26"/>
      <c r="N15" s="26">
        <v>1</v>
      </c>
      <c r="O15" s="26" t="s">
        <v>381</v>
      </c>
    </row>
    <row r="16" s="96" customFormat="1" spans="1:15">
      <c r="A16" s="104">
        <v>13</v>
      </c>
      <c r="B16" s="25" t="s">
        <v>387</v>
      </c>
      <c r="C16" s="26" t="s">
        <v>380</v>
      </c>
      <c r="D16" s="26" t="s">
        <v>123</v>
      </c>
      <c r="E16" s="28" t="s">
        <v>63</v>
      </c>
      <c r="F16" s="26" t="s">
        <v>54</v>
      </c>
      <c r="G16" s="26"/>
      <c r="H16" s="104"/>
      <c r="I16" s="26"/>
      <c r="J16" s="26"/>
      <c r="K16" s="26"/>
      <c r="L16" s="26">
        <v>1</v>
      </c>
      <c r="M16" s="26"/>
      <c r="N16" s="26">
        <v>1</v>
      </c>
      <c r="O16" s="26" t="s">
        <v>381</v>
      </c>
    </row>
    <row r="17" s="96" customFormat="1" spans="1:15">
      <c r="A17" s="104"/>
      <c r="B17" s="31"/>
      <c r="C17" s="26"/>
      <c r="D17" s="26"/>
      <c r="E17" s="28"/>
      <c r="F17" s="26"/>
      <c r="G17" s="26"/>
      <c r="H17" s="104"/>
      <c r="I17" s="26"/>
      <c r="J17" s="26"/>
      <c r="K17" s="26"/>
      <c r="L17" s="26"/>
      <c r="M17" s="26"/>
      <c r="N17" s="26"/>
      <c r="O17" s="26"/>
    </row>
    <row r="18" s="96" customFormat="1" spans="1:15">
      <c r="A18" s="104"/>
      <c r="B18" s="31"/>
      <c r="C18" s="26"/>
      <c r="D18" s="26"/>
      <c r="E18" s="28"/>
      <c r="F18" s="26"/>
      <c r="G18" s="26"/>
      <c r="H18" s="104"/>
      <c r="I18" s="26"/>
      <c r="J18" s="26"/>
      <c r="K18" s="26"/>
      <c r="L18" s="26"/>
      <c r="M18" s="26"/>
      <c r="N18" s="26"/>
      <c r="O18" s="26"/>
    </row>
    <row r="19" s="96" customFormat="1" spans="1:15">
      <c r="A19" s="104"/>
      <c r="B19" s="31"/>
      <c r="C19" s="26"/>
      <c r="D19" s="26"/>
      <c r="E19" s="28"/>
      <c r="F19" s="26"/>
      <c r="G19" s="104"/>
      <c r="H19" s="104"/>
      <c r="I19" s="104"/>
      <c r="J19" s="104"/>
      <c r="K19" s="104"/>
      <c r="L19" s="104"/>
      <c r="M19" s="104"/>
      <c r="N19" s="67"/>
      <c r="O19" s="26"/>
    </row>
    <row r="20" s="96" customFormat="1" spans="1:15">
      <c r="A20" s="104"/>
      <c r="B20" s="31"/>
      <c r="C20" s="26"/>
      <c r="D20" s="26"/>
      <c r="E20" s="28"/>
      <c r="F20" s="26"/>
      <c r="G20" s="104"/>
      <c r="H20" s="104"/>
      <c r="I20" s="104"/>
      <c r="J20" s="104"/>
      <c r="K20" s="104"/>
      <c r="L20" s="104"/>
      <c r="M20" s="104"/>
      <c r="N20" s="67"/>
      <c r="O20" s="26"/>
    </row>
    <row r="21" s="2" customFormat="1" ht="18.75" spans="1:15">
      <c r="A21" s="11" t="s">
        <v>388</v>
      </c>
      <c r="B21" s="37"/>
      <c r="C21" s="12"/>
      <c r="D21" s="13"/>
      <c r="E21" s="14"/>
      <c r="F21" s="55"/>
      <c r="G21" s="55"/>
      <c r="H21" s="55"/>
      <c r="I21" s="38"/>
      <c r="J21" s="11" t="s">
        <v>389</v>
      </c>
      <c r="K21" s="12"/>
      <c r="L21" s="12"/>
      <c r="M21" s="13"/>
      <c r="N21" s="12"/>
      <c r="O21" s="19"/>
    </row>
    <row r="22" customFormat="1" ht="46" customHeight="1" spans="1:15">
      <c r="A22" s="15" t="s">
        <v>390</v>
      </c>
      <c r="B22" s="39"/>
      <c r="C22" s="16"/>
      <c r="D22" s="16"/>
      <c r="E22" s="111"/>
      <c r="F22" s="16"/>
      <c r="G22" s="16"/>
      <c r="H22" s="16"/>
      <c r="I22" s="16"/>
      <c r="J22" s="16"/>
      <c r="K22" s="16"/>
      <c r="L22" s="16"/>
      <c r="M22" s="16"/>
      <c r="N22" s="16"/>
      <c r="O22" s="16"/>
    </row>
  </sheetData>
  <mergeCells count="15">
    <mergeCell ref="A1:O1"/>
    <mergeCell ref="A21:D21"/>
    <mergeCell ref="E21:I21"/>
    <mergeCell ref="J21:M21"/>
    <mergeCell ref="A22:O2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14 O15:O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3"/>
  <sheetViews>
    <sheetView zoomScale="125" zoomScaleNormal="125" workbookViewId="0">
      <selection activeCell="F4" sqref="F4:F1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391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363</v>
      </c>
      <c r="B2" s="5" t="s">
        <v>368</v>
      </c>
      <c r="C2" s="99" t="s">
        <v>364</v>
      </c>
      <c r="D2" s="5" t="s">
        <v>365</v>
      </c>
      <c r="E2" s="5" t="s">
        <v>366</v>
      </c>
      <c r="F2" s="5" t="s">
        <v>367</v>
      </c>
      <c r="G2" s="4" t="s">
        <v>392</v>
      </c>
      <c r="H2" s="4"/>
      <c r="I2" s="4" t="s">
        <v>393</v>
      </c>
      <c r="J2" s="4"/>
      <c r="K2" s="6" t="s">
        <v>394</v>
      </c>
      <c r="L2" s="107" t="s">
        <v>395</v>
      </c>
      <c r="M2" s="17" t="s">
        <v>396</v>
      </c>
    </row>
    <row r="3" s="1" customFormat="1" ht="16.5" spans="1:13">
      <c r="A3" s="4"/>
      <c r="B3" s="7"/>
      <c r="C3" s="100"/>
      <c r="D3" s="7"/>
      <c r="E3" s="7"/>
      <c r="F3" s="7"/>
      <c r="G3" s="4" t="s">
        <v>397</v>
      </c>
      <c r="H3" s="4" t="s">
        <v>398</v>
      </c>
      <c r="I3" s="4" t="s">
        <v>397</v>
      </c>
      <c r="J3" s="4" t="s">
        <v>398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379</v>
      </c>
      <c r="D4" s="26" t="s">
        <v>380</v>
      </c>
      <c r="E4" s="26" t="s">
        <v>123</v>
      </c>
      <c r="F4" s="28" t="s">
        <v>63</v>
      </c>
      <c r="G4" s="26" t="s">
        <v>54</v>
      </c>
      <c r="H4" s="101" t="s">
        <v>399</v>
      </c>
      <c r="I4" s="101">
        <v>0.01</v>
      </c>
      <c r="J4" s="101">
        <v>0.01</v>
      </c>
      <c r="K4" s="101"/>
      <c r="L4" s="26"/>
      <c r="M4" s="26" t="s">
        <v>381</v>
      </c>
    </row>
    <row r="5" s="96" customFormat="1" spans="1:13">
      <c r="A5" s="67">
        <v>2</v>
      </c>
      <c r="B5" s="26" t="s">
        <v>54</v>
      </c>
      <c r="C5" s="25" t="s">
        <v>382</v>
      </c>
      <c r="D5" s="26" t="s">
        <v>380</v>
      </c>
      <c r="E5" s="26" t="s">
        <v>123</v>
      </c>
      <c r="F5" s="28" t="s">
        <v>63</v>
      </c>
      <c r="G5" s="26" t="s">
        <v>54</v>
      </c>
      <c r="H5" s="101" t="s">
        <v>399</v>
      </c>
      <c r="I5" s="101">
        <v>0.01</v>
      </c>
      <c r="J5" s="101">
        <v>0.01</v>
      </c>
      <c r="K5" s="101"/>
      <c r="L5" s="26"/>
      <c r="M5" s="26" t="s">
        <v>381</v>
      </c>
    </row>
    <row r="6" s="96" customFormat="1" spans="1:13">
      <c r="A6" s="67">
        <v>3</v>
      </c>
      <c r="B6" s="26" t="s">
        <v>54</v>
      </c>
      <c r="C6" s="25" t="s">
        <v>383</v>
      </c>
      <c r="D6" s="26" t="s">
        <v>380</v>
      </c>
      <c r="E6" s="26" t="s">
        <v>123</v>
      </c>
      <c r="F6" s="28" t="s">
        <v>63</v>
      </c>
      <c r="G6" s="26" t="s">
        <v>54</v>
      </c>
      <c r="H6" s="101" t="s">
        <v>399</v>
      </c>
      <c r="I6" s="101">
        <v>0.01</v>
      </c>
      <c r="J6" s="101">
        <v>0.01</v>
      </c>
      <c r="K6" s="104"/>
      <c r="L6" s="104"/>
      <c r="M6" s="26" t="s">
        <v>381</v>
      </c>
    </row>
    <row r="7" s="96" customFormat="1" spans="1:13">
      <c r="A7" s="67">
        <v>4</v>
      </c>
      <c r="B7" s="26" t="s">
        <v>54</v>
      </c>
      <c r="C7" s="25" t="s">
        <v>384</v>
      </c>
      <c r="D7" s="26" t="s">
        <v>380</v>
      </c>
      <c r="E7" s="26" t="s">
        <v>123</v>
      </c>
      <c r="F7" s="28" t="s">
        <v>63</v>
      </c>
      <c r="G7" s="26" t="s">
        <v>54</v>
      </c>
      <c r="H7" s="101" t="s">
        <v>399</v>
      </c>
      <c r="I7" s="101">
        <v>0.01</v>
      </c>
      <c r="J7" s="101">
        <v>0.01</v>
      </c>
      <c r="K7" s="104"/>
      <c r="L7" s="104"/>
      <c r="M7" s="26" t="s">
        <v>381</v>
      </c>
    </row>
    <row r="8" s="96" customFormat="1" spans="1:13">
      <c r="A8" s="67">
        <v>5</v>
      </c>
      <c r="B8" s="26" t="s">
        <v>54</v>
      </c>
      <c r="C8" s="25" t="s">
        <v>385</v>
      </c>
      <c r="D8" s="26" t="s">
        <v>380</v>
      </c>
      <c r="E8" s="26" t="s">
        <v>123</v>
      </c>
      <c r="F8" s="28" t="s">
        <v>63</v>
      </c>
      <c r="G8" s="26" t="s">
        <v>54</v>
      </c>
      <c r="H8" s="101" t="s">
        <v>399</v>
      </c>
      <c r="I8" s="101">
        <v>0.01</v>
      </c>
      <c r="J8" s="101">
        <v>0.01</v>
      </c>
      <c r="K8" s="104"/>
      <c r="L8" s="104"/>
      <c r="M8" s="26" t="s">
        <v>381</v>
      </c>
    </row>
    <row r="9" s="96" customFormat="1" spans="1:13">
      <c r="A9" s="67">
        <v>6</v>
      </c>
      <c r="B9" s="26" t="s">
        <v>54</v>
      </c>
      <c r="C9" s="25" t="s">
        <v>386</v>
      </c>
      <c r="D9" s="26" t="s">
        <v>380</v>
      </c>
      <c r="E9" s="26" t="s">
        <v>123</v>
      </c>
      <c r="F9" s="28" t="s">
        <v>63</v>
      </c>
      <c r="G9" s="26" t="s">
        <v>54</v>
      </c>
      <c r="H9" s="101" t="s">
        <v>399</v>
      </c>
      <c r="I9" s="101">
        <v>0.01</v>
      </c>
      <c r="J9" s="101">
        <v>0.01</v>
      </c>
      <c r="K9" s="104"/>
      <c r="L9" s="104"/>
      <c r="M9" s="26" t="s">
        <v>381</v>
      </c>
    </row>
    <row r="10" s="96" customFormat="1" spans="1:13">
      <c r="A10" s="67">
        <v>7</v>
      </c>
      <c r="B10" s="26" t="s">
        <v>54</v>
      </c>
      <c r="C10" s="25" t="s">
        <v>387</v>
      </c>
      <c r="D10" s="26" t="s">
        <v>380</v>
      </c>
      <c r="E10" s="26" t="s">
        <v>123</v>
      </c>
      <c r="F10" s="28" t="s">
        <v>63</v>
      </c>
      <c r="G10" s="26" t="s">
        <v>54</v>
      </c>
      <c r="H10" s="101" t="s">
        <v>399</v>
      </c>
      <c r="I10" s="101">
        <v>0.01</v>
      </c>
      <c r="J10" s="101">
        <v>0.01</v>
      </c>
      <c r="K10" s="104"/>
      <c r="L10" s="104"/>
      <c r="M10" s="26" t="s">
        <v>381</v>
      </c>
    </row>
    <row r="11" s="96" customFormat="1" spans="1:13">
      <c r="A11" s="67">
        <v>8</v>
      </c>
      <c r="B11" s="26" t="s">
        <v>54</v>
      </c>
      <c r="C11" s="25" t="s">
        <v>387</v>
      </c>
      <c r="D11" s="26" t="s">
        <v>380</v>
      </c>
      <c r="E11" s="26" t="s">
        <v>123</v>
      </c>
      <c r="F11" s="28" t="s">
        <v>63</v>
      </c>
      <c r="G11" s="26" t="s">
        <v>54</v>
      </c>
      <c r="H11" s="101" t="s">
        <v>399</v>
      </c>
      <c r="I11" s="101">
        <v>0.01</v>
      </c>
      <c r="J11" s="101">
        <v>0.01</v>
      </c>
      <c r="K11" s="104"/>
      <c r="L11" s="104"/>
      <c r="M11" s="26" t="s">
        <v>381</v>
      </c>
    </row>
    <row r="12" s="96" customFormat="1" spans="1:13">
      <c r="A12" s="67">
        <v>9</v>
      </c>
      <c r="B12" s="26" t="s">
        <v>54</v>
      </c>
      <c r="C12" s="25" t="s">
        <v>387</v>
      </c>
      <c r="D12" s="26" t="s">
        <v>380</v>
      </c>
      <c r="E12" s="26" t="s">
        <v>123</v>
      </c>
      <c r="F12" s="28" t="s">
        <v>63</v>
      </c>
      <c r="G12" s="26" t="s">
        <v>54</v>
      </c>
      <c r="H12" s="101" t="s">
        <v>399</v>
      </c>
      <c r="I12" s="101">
        <v>0.01</v>
      </c>
      <c r="J12" s="101">
        <v>0.01</v>
      </c>
      <c r="K12" s="104"/>
      <c r="L12" s="104"/>
      <c r="M12" s="26" t="s">
        <v>381</v>
      </c>
    </row>
    <row r="13" s="96" customFormat="1" spans="1:13">
      <c r="A13" s="67">
        <v>10</v>
      </c>
      <c r="B13" s="26" t="s">
        <v>54</v>
      </c>
      <c r="C13" s="25" t="s">
        <v>387</v>
      </c>
      <c r="D13" s="26" t="s">
        <v>380</v>
      </c>
      <c r="E13" s="26" t="s">
        <v>123</v>
      </c>
      <c r="F13" s="28" t="s">
        <v>63</v>
      </c>
      <c r="G13" s="26" t="s">
        <v>54</v>
      </c>
      <c r="H13" s="101" t="s">
        <v>399</v>
      </c>
      <c r="I13" s="101">
        <v>0.01</v>
      </c>
      <c r="J13" s="101">
        <v>0.01</v>
      </c>
      <c r="K13" s="104"/>
      <c r="L13" s="104"/>
      <c r="M13" s="26" t="s">
        <v>381</v>
      </c>
    </row>
    <row r="14" s="96" customFormat="1" spans="1:13">
      <c r="A14" s="67">
        <v>11</v>
      </c>
      <c r="B14" s="26" t="s">
        <v>54</v>
      </c>
      <c r="C14" s="25" t="s">
        <v>387</v>
      </c>
      <c r="D14" s="26" t="s">
        <v>380</v>
      </c>
      <c r="E14" s="26" t="s">
        <v>123</v>
      </c>
      <c r="F14" s="28" t="s">
        <v>63</v>
      </c>
      <c r="G14" s="26" t="s">
        <v>54</v>
      </c>
      <c r="H14" s="101" t="s">
        <v>399</v>
      </c>
      <c r="I14" s="101">
        <v>0.01</v>
      </c>
      <c r="J14" s="101">
        <v>0.01</v>
      </c>
      <c r="K14" s="104"/>
      <c r="L14" s="104"/>
      <c r="M14" s="26" t="s">
        <v>381</v>
      </c>
    </row>
    <row r="15" s="96" customFormat="1" spans="1:13">
      <c r="A15" s="67">
        <v>12</v>
      </c>
      <c r="B15" s="26" t="s">
        <v>54</v>
      </c>
      <c r="C15" s="25" t="s">
        <v>387</v>
      </c>
      <c r="D15" s="26" t="s">
        <v>380</v>
      </c>
      <c r="E15" s="26" t="s">
        <v>123</v>
      </c>
      <c r="F15" s="28" t="s">
        <v>63</v>
      </c>
      <c r="G15" s="26" t="s">
        <v>54</v>
      </c>
      <c r="H15" s="101" t="s">
        <v>399</v>
      </c>
      <c r="I15" s="101">
        <v>0.01</v>
      </c>
      <c r="J15" s="101">
        <v>0.01</v>
      </c>
      <c r="K15" s="104"/>
      <c r="L15" s="104"/>
      <c r="M15" s="26" t="s">
        <v>381</v>
      </c>
    </row>
    <row r="16" s="96" customFormat="1" spans="1:13">
      <c r="A16" s="67">
        <v>13</v>
      </c>
      <c r="B16" s="26" t="s">
        <v>54</v>
      </c>
      <c r="C16" s="25" t="s">
        <v>387</v>
      </c>
      <c r="D16" s="26" t="s">
        <v>380</v>
      </c>
      <c r="E16" s="26" t="s">
        <v>123</v>
      </c>
      <c r="F16" s="28" t="s">
        <v>63</v>
      </c>
      <c r="G16" s="26" t="s">
        <v>54</v>
      </c>
      <c r="H16" s="101" t="s">
        <v>399</v>
      </c>
      <c r="I16" s="101">
        <v>0.01</v>
      </c>
      <c r="J16" s="101">
        <v>0.01</v>
      </c>
      <c r="K16" s="104"/>
      <c r="L16" s="104"/>
      <c r="M16" s="26" t="s">
        <v>381</v>
      </c>
    </row>
    <row r="17" s="96" customFormat="1" spans="1:13">
      <c r="A17" s="67"/>
      <c r="B17" s="26"/>
      <c r="C17" s="31"/>
      <c r="D17" s="26"/>
      <c r="E17" s="26"/>
      <c r="F17" s="28"/>
      <c r="G17" s="26"/>
      <c r="H17" s="101"/>
      <c r="I17" s="101"/>
      <c r="J17" s="101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28"/>
      <c r="G18" s="102"/>
      <c r="H18" s="101"/>
      <c r="I18" s="101"/>
      <c r="J18" s="101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2"/>
      <c r="H19" s="101"/>
      <c r="I19" s="101"/>
      <c r="J19" s="101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2"/>
      <c r="H20" s="101"/>
      <c r="I20" s="101"/>
      <c r="J20" s="101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2"/>
      <c r="H21" s="101"/>
      <c r="I21" s="101"/>
      <c r="J21" s="101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2"/>
      <c r="H22" s="101"/>
      <c r="I22" s="101"/>
      <c r="J22" s="101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2"/>
      <c r="H23" s="101"/>
      <c r="I23" s="101"/>
      <c r="J23" s="101"/>
      <c r="K23" s="104"/>
      <c r="L23" s="104"/>
      <c r="M23" s="26"/>
    </row>
    <row r="24" s="96" customFormat="1" spans="1:13">
      <c r="A24" s="67"/>
      <c r="B24" s="26"/>
      <c r="C24" s="31"/>
      <c r="D24" s="26"/>
      <c r="E24" s="26"/>
      <c r="F24" s="103"/>
      <c r="G24" s="102"/>
      <c r="H24" s="101"/>
      <c r="I24" s="101"/>
      <c r="J24" s="101"/>
      <c r="K24" s="104"/>
      <c r="L24" s="104"/>
      <c r="M24" s="26"/>
    </row>
    <row r="25" s="96" customFormat="1" spans="1:13">
      <c r="A25" s="67"/>
      <c r="B25" s="26"/>
      <c r="C25" s="31"/>
      <c r="D25" s="26"/>
      <c r="E25" s="26"/>
      <c r="F25" s="103"/>
      <c r="G25" s="102"/>
      <c r="H25" s="101"/>
      <c r="I25" s="101"/>
      <c r="J25" s="101"/>
      <c r="K25" s="104"/>
      <c r="L25" s="104"/>
      <c r="M25" s="26"/>
    </row>
    <row r="26" s="96" customFormat="1" spans="1:13">
      <c r="A26" s="67"/>
      <c r="B26" s="26"/>
      <c r="C26" s="31"/>
      <c r="D26" s="26"/>
      <c r="E26" s="26"/>
      <c r="F26" s="103"/>
      <c r="G26" s="102"/>
      <c r="H26" s="101"/>
      <c r="I26" s="101"/>
      <c r="J26" s="101"/>
      <c r="K26" s="104"/>
      <c r="L26" s="104"/>
      <c r="M26" s="26"/>
    </row>
    <row r="27" s="96" customFormat="1" spans="1:13">
      <c r="A27" s="67"/>
      <c r="B27" s="26"/>
      <c r="C27" s="54"/>
      <c r="D27" s="26"/>
      <c r="E27" s="26"/>
      <c r="F27" s="103"/>
      <c r="G27" s="102"/>
      <c r="H27" s="101"/>
      <c r="I27" s="101"/>
      <c r="J27" s="101"/>
      <c r="K27" s="104"/>
      <c r="L27" s="104"/>
      <c r="M27" s="26"/>
    </row>
    <row r="28" s="96" customFormat="1" spans="1:13">
      <c r="A28" s="67"/>
      <c r="B28" s="26"/>
      <c r="C28" s="104"/>
      <c r="D28" s="26"/>
      <c r="E28" s="26"/>
      <c r="F28" s="67"/>
      <c r="G28" s="102"/>
      <c r="H28" s="101"/>
      <c r="I28" s="101"/>
      <c r="J28" s="101"/>
      <c r="K28" s="104"/>
      <c r="L28" s="104"/>
      <c r="M28" s="26"/>
    </row>
    <row r="29" s="96" customFormat="1" spans="1:13">
      <c r="A29" s="67"/>
      <c r="B29" s="26"/>
      <c r="C29" s="104"/>
      <c r="D29" s="26"/>
      <c r="E29" s="26"/>
      <c r="F29" s="67"/>
      <c r="G29" s="102"/>
      <c r="H29" s="101"/>
      <c r="I29" s="101"/>
      <c r="J29" s="101"/>
      <c r="K29" s="104"/>
      <c r="L29" s="104"/>
      <c r="M29" s="26"/>
    </row>
    <row r="30" s="96" customFormat="1" spans="1:13">
      <c r="A30" s="67"/>
      <c r="B30" s="104"/>
      <c r="C30" s="105"/>
      <c r="D30" s="104"/>
      <c r="E30" s="104"/>
      <c r="F30" s="67"/>
      <c r="G30" s="104"/>
      <c r="H30" s="104"/>
      <c r="I30" s="104"/>
      <c r="J30" s="104"/>
      <c r="K30" s="104"/>
      <c r="L30" s="104"/>
      <c r="M30" s="104"/>
    </row>
    <row r="31" s="96" customFormat="1" spans="1:13">
      <c r="A31" s="67"/>
      <c r="B31" s="104"/>
      <c r="C31" s="105"/>
      <c r="D31" s="104"/>
      <c r="E31" s="104"/>
      <c r="F31" s="67"/>
      <c r="G31" s="104"/>
      <c r="H31" s="104"/>
      <c r="I31" s="104"/>
      <c r="J31" s="104"/>
      <c r="K31" s="104"/>
      <c r="L31" s="104"/>
      <c r="M31" s="104"/>
    </row>
    <row r="32" s="2" customFormat="1" ht="18.75" spans="1:13">
      <c r="A32" s="11" t="s">
        <v>400</v>
      </c>
      <c r="B32" s="12"/>
      <c r="C32" s="12"/>
      <c r="D32" s="12"/>
      <c r="E32" s="13"/>
      <c r="F32" s="14"/>
      <c r="G32" s="38"/>
      <c r="H32" s="11" t="s">
        <v>389</v>
      </c>
      <c r="I32" s="12"/>
      <c r="J32" s="12"/>
      <c r="K32" s="13"/>
      <c r="L32" s="86"/>
      <c r="M32" s="19"/>
    </row>
    <row r="33" customFormat="1" ht="16.5" spans="1:13">
      <c r="A33" s="106" t="s">
        <v>401</v>
      </c>
      <c r="B33" s="10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</sheetData>
  <mergeCells count="17">
    <mergeCell ref="A1:M1"/>
    <mergeCell ref="G2:H2"/>
    <mergeCell ref="I2:J2"/>
    <mergeCell ref="A32:E32"/>
    <mergeCell ref="F32:G32"/>
    <mergeCell ref="H32:K32"/>
    <mergeCell ref="L32:M32"/>
    <mergeCell ref="A33:M3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topLeftCell="A14" workbookViewId="0">
      <selection activeCell="F14" sqref="F14:F25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403</v>
      </c>
      <c r="B2" s="5" t="s">
        <v>368</v>
      </c>
      <c r="C2" s="5" t="s">
        <v>364</v>
      </c>
      <c r="D2" s="17" t="s">
        <v>365</v>
      </c>
      <c r="E2" s="5" t="s">
        <v>366</v>
      </c>
      <c r="F2" s="5" t="s">
        <v>367</v>
      </c>
      <c r="G2" s="63" t="s">
        <v>404</v>
      </c>
      <c r="H2" s="64"/>
      <c r="I2" s="90"/>
      <c r="J2" s="63" t="s">
        <v>405</v>
      </c>
      <c r="K2" s="64"/>
      <c r="L2" s="90"/>
      <c r="M2" s="63" t="s">
        <v>406</v>
      </c>
      <c r="N2" s="64"/>
      <c r="O2" s="90"/>
      <c r="P2" s="63" t="s">
        <v>407</v>
      </c>
      <c r="Q2" s="64"/>
      <c r="R2" s="90"/>
      <c r="S2" s="64" t="s">
        <v>408</v>
      </c>
      <c r="T2" s="64"/>
      <c r="U2" s="90"/>
      <c r="V2" s="43" t="s">
        <v>409</v>
      </c>
      <c r="W2" s="43" t="s">
        <v>377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410</v>
      </c>
      <c r="H3" s="4" t="s">
        <v>69</v>
      </c>
      <c r="I3" s="4" t="s">
        <v>368</v>
      </c>
      <c r="J3" s="4" t="s">
        <v>410</v>
      </c>
      <c r="K3" s="4" t="s">
        <v>69</v>
      </c>
      <c r="L3" s="4" t="s">
        <v>368</v>
      </c>
      <c r="M3" s="4" t="s">
        <v>410</v>
      </c>
      <c r="N3" s="4" t="s">
        <v>69</v>
      </c>
      <c r="O3" s="4" t="s">
        <v>368</v>
      </c>
      <c r="P3" s="4" t="s">
        <v>410</v>
      </c>
      <c r="Q3" s="4" t="s">
        <v>69</v>
      </c>
      <c r="R3" s="4" t="s">
        <v>368</v>
      </c>
      <c r="S3" s="4" t="s">
        <v>410</v>
      </c>
      <c r="T3" s="4" t="s">
        <v>69</v>
      </c>
      <c r="U3" s="4" t="s">
        <v>368</v>
      </c>
      <c r="V3" s="91"/>
      <c r="W3" s="91"/>
    </row>
    <row r="4" s="58" customFormat="1" ht="42.75" customHeight="1" spans="1:23">
      <c r="A4" s="67" t="s">
        <v>411</v>
      </c>
      <c r="B4" s="67" t="s">
        <v>412</v>
      </c>
      <c r="C4" s="67" t="s">
        <v>379</v>
      </c>
      <c r="D4" s="68" t="s">
        <v>413</v>
      </c>
      <c r="E4" s="67" t="s">
        <v>123</v>
      </c>
      <c r="F4" s="68" t="s">
        <v>63</v>
      </c>
      <c r="G4" s="69"/>
      <c r="H4" s="70" t="s">
        <v>414</v>
      </c>
      <c r="I4" s="69" t="s">
        <v>412</v>
      </c>
      <c r="J4" s="69"/>
      <c r="K4" s="69" t="s">
        <v>415</v>
      </c>
      <c r="L4" s="69" t="s">
        <v>412</v>
      </c>
      <c r="M4" s="69"/>
      <c r="N4" s="70" t="s">
        <v>416</v>
      </c>
      <c r="O4" s="69" t="s">
        <v>412</v>
      </c>
      <c r="P4" s="67"/>
      <c r="Q4" s="68" t="s">
        <v>417</v>
      </c>
      <c r="R4" s="69" t="s">
        <v>418</v>
      </c>
      <c r="S4" s="68"/>
      <c r="T4" s="70" t="s">
        <v>419</v>
      </c>
      <c r="U4" s="69" t="s">
        <v>418</v>
      </c>
      <c r="V4" s="92" t="s">
        <v>420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421</v>
      </c>
      <c r="H5" s="64"/>
      <c r="I5" s="90"/>
      <c r="J5" s="63" t="s">
        <v>422</v>
      </c>
      <c r="K5" s="64"/>
      <c r="L5" s="90"/>
      <c r="M5" s="63" t="s">
        <v>423</v>
      </c>
      <c r="N5" s="64"/>
      <c r="O5" s="90"/>
      <c r="P5" s="63" t="s">
        <v>424</v>
      </c>
      <c r="Q5" s="64"/>
      <c r="R5" s="90"/>
      <c r="S5" s="64" t="s">
        <v>425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410</v>
      </c>
      <c r="H6" s="4" t="s">
        <v>69</v>
      </c>
      <c r="I6" s="4" t="s">
        <v>368</v>
      </c>
      <c r="J6" s="4" t="s">
        <v>410</v>
      </c>
      <c r="K6" s="4" t="s">
        <v>69</v>
      </c>
      <c r="L6" s="4" t="s">
        <v>368</v>
      </c>
      <c r="M6" s="4" t="s">
        <v>410</v>
      </c>
      <c r="N6" s="4" t="s">
        <v>69</v>
      </c>
      <c r="O6" s="4" t="s">
        <v>368</v>
      </c>
      <c r="P6" s="4" t="s">
        <v>410</v>
      </c>
      <c r="Q6" s="4" t="s">
        <v>69</v>
      </c>
      <c r="R6" s="4" t="s">
        <v>368</v>
      </c>
      <c r="S6" s="4" t="s">
        <v>410</v>
      </c>
      <c r="T6" s="4" t="s">
        <v>69</v>
      </c>
      <c r="U6" s="4" t="s">
        <v>368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426</v>
      </c>
      <c r="I7" s="69" t="s">
        <v>427</v>
      </c>
      <c r="J7" s="69"/>
      <c r="K7" s="70" t="s">
        <v>428</v>
      </c>
      <c r="L7" s="69" t="s">
        <v>54</v>
      </c>
      <c r="M7" s="69"/>
      <c r="N7" s="70" t="s">
        <v>429</v>
      </c>
      <c r="O7" s="69" t="s">
        <v>418</v>
      </c>
      <c r="P7" s="67"/>
      <c r="Q7" s="68" t="s">
        <v>430</v>
      </c>
      <c r="R7" s="69" t="s">
        <v>54</v>
      </c>
      <c r="S7" s="68"/>
      <c r="T7" s="68" t="s">
        <v>431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432</v>
      </c>
      <c r="H8" s="64"/>
      <c r="I8" s="90"/>
      <c r="J8" s="63" t="s">
        <v>433</v>
      </c>
      <c r="K8" s="64"/>
      <c r="L8" s="90"/>
      <c r="M8" s="63" t="s">
        <v>434</v>
      </c>
      <c r="N8" s="64"/>
      <c r="O8" s="90"/>
      <c r="P8" s="63" t="s">
        <v>435</v>
      </c>
      <c r="Q8" s="64"/>
      <c r="R8" s="90"/>
      <c r="S8" s="64" t="s">
        <v>436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410</v>
      </c>
      <c r="H9" s="4" t="s">
        <v>69</v>
      </c>
      <c r="I9" s="4" t="s">
        <v>368</v>
      </c>
      <c r="J9" s="4" t="s">
        <v>410</v>
      </c>
      <c r="K9" s="4" t="s">
        <v>69</v>
      </c>
      <c r="L9" s="4" t="s">
        <v>368</v>
      </c>
      <c r="M9" s="4" t="s">
        <v>410</v>
      </c>
      <c r="N9" s="4" t="s">
        <v>69</v>
      </c>
      <c r="O9" s="4" t="s">
        <v>368</v>
      </c>
      <c r="P9" s="4" t="s">
        <v>410</v>
      </c>
      <c r="Q9" s="4" t="s">
        <v>69</v>
      </c>
      <c r="R9" s="4" t="s">
        <v>368</v>
      </c>
      <c r="S9" s="4" t="s">
        <v>410</v>
      </c>
      <c r="T9" s="4" t="s">
        <v>69</v>
      </c>
      <c r="U9" s="4" t="s">
        <v>368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8" t="s">
        <v>437</v>
      </c>
      <c r="I10" s="69" t="s">
        <v>54</v>
      </c>
      <c r="J10" s="67"/>
      <c r="K10" s="67" t="s">
        <v>438</v>
      </c>
      <c r="L10" s="69" t="s">
        <v>54</v>
      </c>
      <c r="M10" s="69" t="s">
        <v>54</v>
      </c>
      <c r="N10" s="67" t="s">
        <v>439</v>
      </c>
      <c r="O10" s="69"/>
      <c r="P10" s="67"/>
      <c r="Q10" s="67" t="s">
        <v>440</v>
      </c>
      <c r="R10" s="69"/>
      <c r="S10" s="67"/>
      <c r="T10" s="68" t="s">
        <v>441</v>
      </c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442</v>
      </c>
      <c r="H11" s="64"/>
      <c r="I11" s="90"/>
      <c r="J11" s="63" t="s">
        <v>443</v>
      </c>
      <c r="K11" s="64"/>
      <c r="L11" s="90"/>
      <c r="M11" s="63" t="s">
        <v>444</v>
      </c>
      <c r="N11" s="64"/>
      <c r="O11" s="90"/>
      <c r="P11" s="63" t="s">
        <v>445</v>
      </c>
      <c r="Q11" s="64"/>
      <c r="R11" s="90"/>
      <c r="S11" s="64" t="s">
        <v>446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410</v>
      </c>
      <c r="H12" s="4" t="s">
        <v>69</v>
      </c>
      <c r="I12" s="4" t="s">
        <v>368</v>
      </c>
      <c r="J12" s="4" t="s">
        <v>410</v>
      </c>
      <c r="K12" s="4" t="s">
        <v>69</v>
      </c>
      <c r="L12" s="4" t="s">
        <v>368</v>
      </c>
      <c r="M12" s="4" t="s">
        <v>410</v>
      </c>
      <c r="N12" s="4" t="s">
        <v>69</v>
      </c>
      <c r="O12" s="4" t="s">
        <v>368</v>
      </c>
      <c r="P12" s="4" t="s">
        <v>410</v>
      </c>
      <c r="Q12" s="4" t="s">
        <v>69</v>
      </c>
      <c r="R12" s="4" t="s">
        <v>368</v>
      </c>
      <c r="S12" s="4" t="s">
        <v>410</v>
      </c>
      <c r="T12" s="4" t="s">
        <v>69</v>
      </c>
      <c r="U12" s="4" t="s">
        <v>368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7" t="s">
        <v>447</v>
      </c>
      <c r="I13" s="69" t="s">
        <v>54</v>
      </c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 t="s">
        <v>387</v>
      </c>
      <c r="D14" s="68"/>
      <c r="E14" s="71" t="s">
        <v>448</v>
      </c>
      <c r="F14" s="72" t="s">
        <v>63</v>
      </c>
      <c r="G14" s="63" t="s">
        <v>404</v>
      </c>
      <c r="H14" s="64"/>
      <c r="I14" s="90"/>
      <c r="J14" s="63" t="s">
        <v>405</v>
      </c>
      <c r="K14" s="64"/>
      <c r="L14" s="90"/>
      <c r="M14" s="63" t="s">
        <v>406</v>
      </c>
      <c r="N14" s="64"/>
      <c r="O14" s="90"/>
      <c r="P14" s="63" t="s">
        <v>407</v>
      </c>
      <c r="Q14" s="64"/>
      <c r="R14" s="90"/>
      <c r="S14" s="64" t="s">
        <v>408</v>
      </c>
      <c r="T14" s="64"/>
      <c r="U14" s="90"/>
      <c r="V14" s="93" t="s">
        <v>420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410</v>
      </c>
      <c r="H15" s="4" t="s">
        <v>69</v>
      </c>
      <c r="I15" s="4" t="s">
        <v>368</v>
      </c>
      <c r="J15" s="4" t="s">
        <v>410</v>
      </c>
      <c r="K15" s="4" t="s">
        <v>69</v>
      </c>
      <c r="L15" s="4" t="s">
        <v>368</v>
      </c>
      <c r="M15" s="4" t="s">
        <v>410</v>
      </c>
      <c r="N15" s="4" t="s">
        <v>69</v>
      </c>
      <c r="O15" s="4" t="s">
        <v>368</v>
      </c>
      <c r="P15" s="4" t="s">
        <v>410</v>
      </c>
      <c r="Q15" s="4" t="s">
        <v>69</v>
      </c>
      <c r="R15" s="4" t="s">
        <v>368</v>
      </c>
      <c r="S15" s="4" t="s">
        <v>410</v>
      </c>
      <c r="T15" s="4" t="s">
        <v>69</v>
      </c>
      <c r="U15" s="4" t="s">
        <v>368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414</v>
      </c>
      <c r="I16" s="69" t="s">
        <v>412</v>
      </c>
      <c r="J16" s="69"/>
      <c r="K16" s="69" t="s">
        <v>415</v>
      </c>
      <c r="L16" s="69" t="s">
        <v>412</v>
      </c>
      <c r="M16" s="69"/>
      <c r="N16" s="70" t="s">
        <v>416</v>
      </c>
      <c r="O16" s="69" t="s">
        <v>412</v>
      </c>
      <c r="P16" s="67"/>
      <c r="Q16" s="68" t="s">
        <v>417</v>
      </c>
      <c r="R16" s="69" t="s">
        <v>418</v>
      </c>
      <c r="S16" s="68"/>
      <c r="T16" s="70" t="s">
        <v>419</v>
      </c>
      <c r="U16" s="69" t="s">
        <v>418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421</v>
      </c>
      <c r="H17" s="64"/>
      <c r="I17" s="90"/>
      <c r="J17" s="63" t="s">
        <v>422</v>
      </c>
      <c r="K17" s="64"/>
      <c r="L17" s="90"/>
      <c r="M17" s="63" t="s">
        <v>423</v>
      </c>
      <c r="N17" s="64"/>
      <c r="O17" s="90"/>
      <c r="P17" s="63" t="s">
        <v>424</v>
      </c>
      <c r="Q17" s="64"/>
      <c r="R17" s="90"/>
      <c r="S17" s="64" t="s">
        <v>425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410</v>
      </c>
      <c r="H18" s="4" t="s">
        <v>69</v>
      </c>
      <c r="I18" s="4" t="s">
        <v>368</v>
      </c>
      <c r="J18" s="4" t="s">
        <v>410</v>
      </c>
      <c r="K18" s="4" t="s">
        <v>69</v>
      </c>
      <c r="L18" s="4" t="s">
        <v>368</v>
      </c>
      <c r="M18" s="4" t="s">
        <v>410</v>
      </c>
      <c r="N18" s="4" t="s">
        <v>69</v>
      </c>
      <c r="O18" s="4" t="s">
        <v>368</v>
      </c>
      <c r="P18" s="4" t="s">
        <v>410</v>
      </c>
      <c r="Q18" s="4" t="s">
        <v>69</v>
      </c>
      <c r="R18" s="4" t="s">
        <v>368</v>
      </c>
      <c r="S18" s="4" t="s">
        <v>410</v>
      </c>
      <c r="T18" s="4" t="s">
        <v>69</v>
      </c>
      <c r="U18" s="4" t="s">
        <v>368</v>
      </c>
      <c r="V18" s="93"/>
      <c r="W18" s="84"/>
    </row>
    <row r="19" customFormat="1" ht="27" spans="1:23">
      <c r="A19" s="67"/>
      <c r="B19" s="67"/>
      <c r="C19" s="67"/>
      <c r="D19" s="68"/>
      <c r="E19" s="71"/>
      <c r="F19" s="73"/>
      <c r="G19" s="69"/>
      <c r="H19" s="70" t="s">
        <v>426</v>
      </c>
      <c r="I19" s="69" t="s">
        <v>427</v>
      </c>
      <c r="J19" s="69"/>
      <c r="K19" s="70" t="s">
        <v>428</v>
      </c>
      <c r="L19" s="69" t="s">
        <v>54</v>
      </c>
      <c r="M19" s="69"/>
      <c r="N19" s="70" t="s">
        <v>429</v>
      </c>
      <c r="O19" s="69" t="s">
        <v>418</v>
      </c>
      <c r="P19" s="67"/>
      <c r="Q19" s="68" t="s">
        <v>430</v>
      </c>
      <c r="R19" s="69" t="s">
        <v>54</v>
      </c>
      <c r="S19" s="68"/>
      <c r="T19" s="68" t="s">
        <v>431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432</v>
      </c>
      <c r="H20" s="64"/>
      <c r="I20" s="90"/>
      <c r="J20" s="63" t="s">
        <v>433</v>
      </c>
      <c r="K20" s="64"/>
      <c r="L20" s="90"/>
      <c r="M20" s="63" t="s">
        <v>434</v>
      </c>
      <c r="N20" s="64"/>
      <c r="O20" s="90"/>
      <c r="P20" s="63" t="s">
        <v>435</v>
      </c>
      <c r="Q20" s="64"/>
      <c r="R20" s="90"/>
      <c r="S20" s="64" t="s">
        <v>436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410</v>
      </c>
      <c r="H21" s="4" t="s">
        <v>69</v>
      </c>
      <c r="I21" s="4" t="s">
        <v>368</v>
      </c>
      <c r="J21" s="4" t="s">
        <v>410</v>
      </c>
      <c r="K21" s="4" t="s">
        <v>69</v>
      </c>
      <c r="L21" s="4" t="s">
        <v>368</v>
      </c>
      <c r="M21" s="4" t="s">
        <v>410</v>
      </c>
      <c r="N21" s="4" t="s">
        <v>69</v>
      </c>
      <c r="O21" s="4" t="s">
        <v>368</v>
      </c>
      <c r="P21" s="4" t="s">
        <v>410</v>
      </c>
      <c r="Q21" s="4" t="s">
        <v>69</v>
      </c>
      <c r="R21" s="4" t="s">
        <v>368</v>
      </c>
      <c r="S21" s="4" t="s">
        <v>410</v>
      </c>
      <c r="T21" s="4" t="s">
        <v>69</v>
      </c>
      <c r="U21" s="4" t="s">
        <v>368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8" t="s">
        <v>437</v>
      </c>
      <c r="I22" s="69" t="s">
        <v>54</v>
      </c>
      <c r="J22" s="67"/>
      <c r="K22" s="67" t="s">
        <v>438</v>
      </c>
      <c r="L22" s="69" t="s">
        <v>54</v>
      </c>
      <c r="M22" s="69" t="s">
        <v>54</v>
      </c>
      <c r="N22" s="67" t="s">
        <v>439</v>
      </c>
      <c r="O22" s="69"/>
      <c r="P22" s="67"/>
      <c r="Q22" s="67" t="s">
        <v>440</v>
      </c>
      <c r="R22" s="69"/>
      <c r="S22" s="67"/>
      <c r="T22" s="68" t="s">
        <v>441</v>
      </c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442</v>
      </c>
      <c r="H23" s="64"/>
      <c r="I23" s="90"/>
      <c r="J23" s="63" t="s">
        <v>443</v>
      </c>
      <c r="K23" s="64"/>
      <c r="L23" s="90"/>
      <c r="M23" s="63" t="s">
        <v>444</v>
      </c>
      <c r="N23" s="64"/>
      <c r="O23" s="90"/>
      <c r="P23" s="63" t="s">
        <v>445</v>
      </c>
      <c r="Q23" s="64"/>
      <c r="R23" s="90"/>
      <c r="S23" s="64" t="s">
        <v>446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410</v>
      </c>
      <c r="H24" s="4" t="s">
        <v>69</v>
      </c>
      <c r="I24" s="4" t="s">
        <v>368</v>
      </c>
      <c r="J24" s="4" t="s">
        <v>410</v>
      </c>
      <c r="K24" s="4" t="s">
        <v>69</v>
      </c>
      <c r="L24" s="4" t="s">
        <v>368</v>
      </c>
      <c r="M24" s="4" t="s">
        <v>410</v>
      </c>
      <c r="N24" s="4" t="s">
        <v>69</v>
      </c>
      <c r="O24" s="4" t="s">
        <v>368</v>
      </c>
      <c r="P24" s="4" t="s">
        <v>410</v>
      </c>
      <c r="Q24" s="4" t="s">
        <v>69</v>
      </c>
      <c r="R24" s="4" t="s">
        <v>368</v>
      </c>
      <c r="S24" s="4" t="s">
        <v>410</v>
      </c>
      <c r="T24" s="4" t="s">
        <v>69</v>
      </c>
      <c r="U24" s="4" t="s">
        <v>368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7" t="s">
        <v>447</v>
      </c>
      <c r="I25" s="69" t="s">
        <v>54</v>
      </c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/>
      <c r="B26" s="75"/>
      <c r="C26" s="75"/>
      <c r="D26" s="76"/>
      <c r="E26" s="75"/>
      <c r="F26" s="77"/>
      <c r="G26" s="63" t="s">
        <v>404</v>
      </c>
      <c r="H26" s="64"/>
      <c r="I26" s="90"/>
      <c r="J26" s="63" t="s">
        <v>405</v>
      </c>
      <c r="K26" s="64"/>
      <c r="L26" s="90"/>
      <c r="M26" s="63" t="s">
        <v>406</v>
      </c>
      <c r="N26" s="64"/>
      <c r="O26" s="90"/>
      <c r="P26" s="63" t="s">
        <v>407</v>
      </c>
      <c r="Q26" s="64"/>
      <c r="R26" s="90"/>
      <c r="S26" s="64" t="s">
        <v>408</v>
      </c>
      <c r="T26" s="64"/>
      <c r="U26" s="90"/>
      <c r="V26" s="75" t="s">
        <v>420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410</v>
      </c>
      <c r="H27" s="4" t="s">
        <v>69</v>
      </c>
      <c r="I27" s="4" t="s">
        <v>368</v>
      </c>
      <c r="J27" s="4" t="s">
        <v>410</v>
      </c>
      <c r="K27" s="4" t="s">
        <v>69</v>
      </c>
      <c r="L27" s="4" t="s">
        <v>368</v>
      </c>
      <c r="M27" s="4" t="s">
        <v>410</v>
      </c>
      <c r="N27" s="4" t="s">
        <v>69</v>
      </c>
      <c r="O27" s="4" t="s">
        <v>368</v>
      </c>
      <c r="P27" s="4" t="s">
        <v>410</v>
      </c>
      <c r="Q27" s="4" t="s">
        <v>69</v>
      </c>
      <c r="R27" s="4" t="s">
        <v>368</v>
      </c>
      <c r="S27" s="4" t="s">
        <v>410</v>
      </c>
      <c r="T27" s="4" t="s">
        <v>69</v>
      </c>
      <c r="U27" s="4" t="s">
        <v>368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421</v>
      </c>
      <c r="H29" s="64"/>
      <c r="I29" s="90"/>
      <c r="J29" s="63" t="s">
        <v>422</v>
      </c>
      <c r="K29" s="64"/>
      <c r="L29" s="90"/>
      <c r="M29" s="63" t="s">
        <v>423</v>
      </c>
      <c r="N29" s="64"/>
      <c r="O29" s="90"/>
      <c r="P29" s="63" t="s">
        <v>424</v>
      </c>
      <c r="Q29" s="64"/>
      <c r="R29" s="90"/>
      <c r="S29" s="64" t="s">
        <v>425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410</v>
      </c>
      <c r="H30" s="4" t="s">
        <v>69</v>
      </c>
      <c r="I30" s="4" t="s">
        <v>368</v>
      </c>
      <c r="J30" s="4" t="s">
        <v>410</v>
      </c>
      <c r="K30" s="4" t="s">
        <v>69</v>
      </c>
      <c r="L30" s="4" t="s">
        <v>368</v>
      </c>
      <c r="M30" s="4" t="s">
        <v>410</v>
      </c>
      <c r="N30" s="4" t="s">
        <v>69</v>
      </c>
      <c r="O30" s="4" t="s">
        <v>368</v>
      </c>
      <c r="P30" s="4" t="s">
        <v>410</v>
      </c>
      <c r="Q30" s="4" t="s">
        <v>69</v>
      </c>
      <c r="R30" s="4" t="s">
        <v>368</v>
      </c>
      <c r="S30" s="4" t="s">
        <v>410</v>
      </c>
      <c r="T30" s="4" t="s">
        <v>69</v>
      </c>
      <c r="U30" s="4" t="s">
        <v>368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432</v>
      </c>
      <c r="H32" s="64"/>
      <c r="I32" s="90"/>
      <c r="J32" s="63" t="s">
        <v>433</v>
      </c>
      <c r="K32" s="64"/>
      <c r="L32" s="90"/>
      <c r="M32" s="63" t="s">
        <v>434</v>
      </c>
      <c r="N32" s="64"/>
      <c r="O32" s="90"/>
      <c r="P32" s="63" t="s">
        <v>435</v>
      </c>
      <c r="Q32" s="64"/>
      <c r="R32" s="90"/>
      <c r="S32" s="64" t="s">
        <v>436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410</v>
      </c>
      <c r="H33" s="4" t="s">
        <v>69</v>
      </c>
      <c r="I33" s="4" t="s">
        <v>368</v>
      </c>
      <c r="J33" s="4" t="s">
        <v>410</v>
      </c>
      <c r="K33" s="4" t="s">
        <v>69</v>
      </c>
      <c r="L33" s="4" t="s">
        <v>368</v>
      </c>
      <c r="M33" s="4" t="s">
        <v>410</v>
      </c>
      <c r="N33" s="4" t="s">
        <v>69</v>
      </c>
      <c r="O33" s="4" t="s">
        <v>368</v>
      </c>
      <c r="P33" s="4" t="s">
        <v>410</v>
      </c>
      <c r="Q33" s="4" t="s">
        <v>69</v>
      </c>
      <c r="R33" s="4" t="s">
        <v>368</v>
      </c>
      <c r="S33" s="4" t="s">
        <v>410</v>
      </c>
      <c r="T33" s="4" t="s">
        <v>69</v>
      </c>
      <c r="U33" s="4" t="s">
        <v>368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8"/>
      <c r="I34" s="67"/>
      <c r="J34" s="67"/>
      <c r="K34" s="67"/>
      <c r="L34" s="69"/>
      <c r="M34" s="67"/>
      <c r="N34" s="67"/>
      <c r="O34" s="69"/>
      <c r="P34" s="67"/>
      <c r="Q34" s="68"/>
      <c r="R34" s="69"/>
      <c r="S34" s="67"/>
      <c r="T34" s="68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442</v>
      </c>
      <c r="H35" s="64"/>
      <c r="I35" s="90"/>
      <c r="J35" s="63" t="s">
        <v>443</v>
      </c>
      <c r="K35" s="64"/>
      <c r="L35" s="90"/>
      <c r="M35" s="63" t="s">
        <v>444</v>
      </c>
      <c r="N35" s="64"/>
      <c r="O35" s="90"/>
      <c r="P35" s="63" t="s">
        <v>445</v>
      </c>
      <c r="Q35" s="64"/>
      <c r="R35" s="90"/>
      <c r="S35" s="64" t="s">
        <v>446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410</v>
      </c>
      <c r="H36" s="4" t="s">
        <v>69</v>
      </c>
      <c r="I36" s="4" t="s">
        <v>368</v>
      </c>
      <c r="J36" s="4" t="s">
        <v>410</v>
      </c>
      <c r="K36" s="4" t="s">
        <v>69</v>
      </c>
      <c r="L36" s="4" t="s">
        <v>368</v>
      </c>
      <c r="M36" s="4" t="s">
        <v>410</v>
      </c>
      <c r="N36" s="4" t="s">
        <v>69</v>
      </c>
      <c r="O36" s="4" t="s">
        <v>368</v>
      </c>
      <c r="P36" s="4" t="s">
        <v>410</v>
      </c>
      <c r="Q36" s="4" t="s">
        <v>69</v>
      </c>
      <c r="R36" s="4" t="s">
        <v>368</v>
      </c>
      <c r="S36" s="4" t="s">
        <v>410</v>
      </c>
      <c r="T36" s="4" t="s">
        <v>69</v>
      </c>
      <c r="U36" s="4" t="s">
        <v>368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7"/>
      <c r="I37" s="69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449</v>
      </c>
      <c r="B40" s="87"/>
      <c r="C40" s="87"/>
      <c r="D40" s="87"/>
      <c r="E40" s="19"/>
      <c r="F40" s="14"/>
      <c r="G40" s="38"/>
      <c r="H40" s="55"/>
      <c r="I40" s="55"/>
      <c r="J40" s="86" t="s">
        <v>450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451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E3" sqref="E3:E15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453</v>
      </c>
      <c r="B2" s="41" t="s">
        <v>454</v>
      </c>
      <c r="C2" s="42" t="s">
        <v>410</v>
      </c>
      <c r="D2" s="42" t="s">
        <v>366</v>
      </c>
      <c r="E2" s="43" t="s">
        <v>367</v>
      </c>
      <c r="F2" s="43" t="s">
        <v>368</v>
      </c>
      <c r="G2" s="44" t="s">
        <v>455</v>
      </c>
      <c r="H2" s="44" t="s">
        <v>456</v>
      </c>
      <c r="I2" s="44" t="s">
        <v>457</v>
      </c>
      <c r="J2" s="44" t="s">
        <v>456</v>
      </c>
      <c r="K2" s="44" t="s">
        <v>458</v>
      </c>
      <c r="L2" s="44" t="s">
        <v>456</v>
      </c>
      <c r="M2" s="43" t="s">
        <v>409</v>
      </c>
      <c r="N2" s="43" t="s">
        <v>377</v>
      </c>
    </row>
    <row r="3" s="20" customFormat="1" ht="16.5" spans="1:14">
      <c r="A3" s="45">
        <v>44986</v>
      </c>
      <c r="B3" s="25" t="s">
        <v>379</v>
      </c>
      <c r="C3" s="26" t="s">
        <v>380</v>
      </c>
      <c r="D3" s="26" t="s">
        <v>123</v>
      </c>
      <c r="E3" s="28" t="s">
        <v>63</v>
      </c>
      <c r="F3" s="27" t="s">
        <v>54</v>
      </c>
      <c r="G3" s="46">
        <v>0.388888888888889</v>
      </c>
      <c r="H3" s="47" t="s">
        <v>459</v>
      </c>
      <c r="I3" s="46">
        <v>0.625</v>
      </c>
      <c r="J3" s="47" t="s">
        <v>459</v>
      </c>
      <c r="K3" s="27"/>
      <c r="L3" s="27"/>
      <c r="M3" s="27" t="s">
        <v>420</v>
      </c>
      <c r="N3" s="27"/>
    </row>
    <row r="4" s="20" customFormat="1" ht="16.5" spans="1:14">
      <c r="A4" s="45">
        <v>44987</v>
      </c>
      <c r="B4" s="25" t="s">
        <v>382</v>
      </c>
      <c r="C4" s="26" t="s">
        <v>380</v>
      </c>
      <c r="D4" s="26" t="s">
        <v>123</v>
      </c>
      <c r="E4" s="28" t="s">
        <v>63</v>
      </c>
      <c r="F4" s="27" t="s">
        <v>54</v>
      </c>
      <c r="G4" s="46">
        <v>0.375</v>
      </c>
      <c r="H4" s="47" t="s">
        <v>459</v>
      </c>
      <c r="I4" s="46">
        <v>0.635416666666667</v>
      </c>
      <c r="J4" s="47" t="s">
        <v>459</v>
      </c>
      <c r="K4" s="27"/>
      <c r="L4" s="27"/>
      <c r="M4" s="27" t="s">
        <v>420</v>
      </c>
      <c r="N4" s="27"/>
    </row>
    <row r="5" s="20" customFormat="1" ht="16.5" spans="1:14">
      <c r="A5" s="45">
        <v>44988</v>
      </c>
      <c r="B5" s="25" t="s">
        <v>383</v>
      </c>
      <c r="C5" s="26" t="s">
        <v>380</v>
      </c>
      <c r="D5" s="26" t="s">
        <v>123</v>
      </c>
      <c r="E5" s="28" t="s">
        <v>63</v>
      </c>
      <c r="F5" s="27" t="s">
        <v>54</v>
      </c>
      <c r="G5" s="46">
        <v>0.385416666666667</v>
      </c>
      <c r="H5" s="47" t="s">
        <v>459</v>
      </c>
      <c r="I5" s="46">
        <v>0.604166666666667</v>
      </c>
      <c r="J5" s="47" t="s">
        <v>459</v>
      </c>
      <c r="K5" s="27"/>
      <c r="L5" s="27"/>
      <c r="M5" s="27" t="s">
        <v>420</v>
      </c>
      <c r="N5" s="27"/>
    </row>
    <row r="6" s="20" customFormat="1" ht="16.5" spans="1:14">
      <c r="A6" s="45">
        <v>44989</v>
      </c>
      <c r="B6" s="25" t="s">
        <v>384</v>
      </c>
      <c r="C6" s="26" t="s">
        <v>380</v>
      </c>
      <c r="D6" s="26" t="s">
        <v>123</v>
      </c>
      <c r="E6" s="28" t="s">
        <v>63</v>
      </c>
      <c r="F6" s="27" t="s">
        <v>54</v>
      </c>
      <c r="G6" s="46">
        <v>0.395833333333333</v>
      </c>
      <c r="H6" s="47" t="s">
        <v>459</v>
      </c>
      <c r="I6" s="46">
        <v>0.645833333333333</v>
      </c>
      <c r="J6" s="47" t="s">
        <v>459</v>
      </c>
      <c r="K6" s="27"/>
      <c r="L6" s="27"/>
      <c r="M6" s="27" t="s">
        <v>420</v>
      </c>
      <c r="N6" s="27"/>
    </row>
    <row r="7" s="20" customFormat="1" ht="16.5" spans="1:14">
      <c r="A7" s="45">
        <v>44990</v>
      </c>
      <c r="B7" s="25" t="s">
        <v>385</v>
      </c>
      <c r="C7" s="26" t="s">
        <v>380</v>
      </c>
      <c r="D7" s="26" t="s">
        <v>123</v>
      </c>
      <c r="E7" s="28" t="s">
        <v>63</v>
      </c>
      <c r="F7" s="27" t="s">
        <v>54</v>
      </c>
      <c r="G7" s="46">
        <v>0.388888888888889</v>
      </c>
      <c r="H7" s="47" t="s">
        <v>459</v>
      </c>
      <c r="I7" s="46">
        <v>0.666666666666667</v>
      </c>
      <c r="J7" s="47" t="s">
        <v>459</v>
      </c>
      <c r="K7" s="27"/>
      <c r="L7" s="27"/>
      <c r="M7" s="27" t="s">
        <v>420</v>
      </c>
      <c r="N7" s="27"/>
    </row>
    <row r="8" s="20" customFormat="1" ht="16.5" spans="1:14">
      <c r="A8" s="45">
        <v>44991</v>
      </c>
      <c r="B8" s="25" t="s">
        <v>386</v>
      </c>
      <c r="C8" s="26" t="s">
        <v>380</v>
      </c>
      <c r="D8" s="26" t="s">
        <v>123</v>
      </c>
      <c r="E8" s="28" t="s">
        <v>63</v>
      </c>
      <c r="F8" s="27" t="s">
        <v>54</v>
      </c>
      <c r="G8" s="46">
        <v>0.40625</v>
      </c>
      <c r="H8" s="47" t="s">
        <v>459</v>
      </c>
      <c r="I8" s="46">
        <v>0.604166666666667</v>
      </c>
      <c r="J8" s="47" t="s">
        <v>459</v>
      </c>
      <c r="K8" s="27"/>
      <c r="L8" s="27"/>
      <c r="M8" s="27" t="s">
        <v>420</v>
      </c>
      <c r="N8" s="27"/>
    </row>
    <row r="9" s="20" customFormat="1" ht="16.5" spans="1:14">
      <c r="A9" s="45">
        <v>44992</v>
      </c>
      <c r="B9" s="25" t="s">
        <v>387</v>
      </c>
      <c r="C9" s="26" t="s">
        <v>380</v>
      </c>
      <c r="D9" s="26" t="s">
        <v>123</v>
      </c>
      <c r="E9" s="28" t="s">
        <v>63</v>
      </c>
      <c r="F9" s="27" t="s">
        <v>54</v>
      </c>
      <c r="G9" s="46">
        <v>0.385416666666667</v>
      </c>
      <c r="H9" s="47" t="s">
        <v>459</v>
      </c>
      <c r="I9" s="46">
        <v>0.625</v>
      </c>
      <c r="J9" s="47" t="s">
        <v>459</v>
      </c>
      <c r="K9" s="27"/>
      <c r="L9" s="27"/>
      <c r="M9" s="27" t="s">
        <v>420</v>
      </c>
      <c r="N9" s="27"/>
    </row>
    <row r="10" s="20" customFormat="1" ht="16.5" spans="1:14">
      <c r="A10" s="45">
        <v>44993</v>
      </c>
      <c r="B10" s="25" t="s">
        <v>387</v>
      </c>
      <c r="C10" s="26" t="s">
        <v>380</v>
      </c>
      <c r="D10" s="26" t="s">
        <v>123</v>
      </c>
      <c r="E10" s="28" t="s">
        <v>63</v>
      </c>
      <c r="F10" s="27" t="s">
        <v>54</v>
      </c>
      <c r="G10" s="46">
        <v>0.388888888888889</v>
      </c>
      <c r="H10" s="47" t="s">
        <v>459</v>
      </c>
      <c r="I10" s="46">
        <v>0.645833333333333</v>
      </c>
      <c r="J10" s="47" t="s">
        <v>459</v>
      </c>
      <c r="K10" s="27"/>
      <c r="L10" s="27"/>
      <c r="M10" s="27" t="s">
        <v>420</v>
      </c>
      <c r="N10" s="27"/>
    </row>
    <row r="11" s="20" customFormat="1" ht="16.5" spans="1:14">
      <c r="A11" s="45">
        <v>44994</v>
      </c>
      <c r="B11" s="25" t="s">
        <v>387</v>
      </c>
      <c r="C11" s="26" t="s">
        <v>380</v>
      </c>
      <c r="D11" s="26" t="s">
        <v>123</v>
      </c>
      <c r="E11" s="28" t="s">
        <v>63</v>
      </c>
      <c r="F11" s="27" t="s">
        <v>54</v>
      </c>
      <c r="G11" s="48">
        <v>0.458333333333333</v>
      </c>
      <c r="H11" s="47" t="s">
        <v>459</v>
      </c>
      <c r="I11" s="49">
        <v>0.673611111111111</v>
      </c>
      <c r="J11" s="47" t="s">
        <v>459</v>
      </c>
      <c r="K11" s="27"/>
      <c r="L11" s="27"/>
      <c r="M11" s="27" t="s">
        <v>420</v>
      </c>
      <c r="N11" s="27"/>
    </row>
    <row r="12" s="20" customFormat="1" ht="16.5" spans="1:14">
      <c r="A12" s="45">
        <v>44995</v>
      </c>
      <c r="B12" s="25" t="s">
        <v>387</v>
      </c>
      <c r="C12" s="26" t="s">
        <v>380</v>
      </c>
      <c r="D12" s="26" t="s">
        <v>123</v>
      </c>
      <c r="E12" s="28" t="s">
        <v>63</v>
      </c>
      <c r="F12" s="27" t="s">
        <v>54</v>
      </c>
      <c r="G12" s="48">
        <v>0.472222222222222</v>
      </c>
      <c r="H12" s="47" t="s">
        <v>459</v>
      </c>
      <c r="I12" s="49">
        <v>0.6875</v>
      </c>
      <c r="J12" s="47" t="s">
        <v>459</v>
      </c>
      <c r="K12" s="27"/>
      <c r="L12" s="27"/>
      <c r="M12" s="27" t="s">
        <v>420</v>
      </c>
      <c r="N12" s="27"/>
    </row>
    <row r="13" s="20" customFormat="1" ht="16.5" spans="1:14">
      <c r="A13" s="45">
        <v>44996</v>
      </c>
      <c r="B13" s="25" t="s">
        <v>387</v>
      </c>
      <c r="C13" s="26" t="s">
        <v>380</v>
      </c>
      <c r="D13" s="26" t="s">
        <v>123</v>
      </c>
      <c r="E13" s="28" t="s">
        <v>63</v>
      </c>
      <c r="F13" s="27" t="s">
        <v>54</v>
      </c>
      <c r="G13" s="48">
        <v>0.322916666666667</v>
      </c>
      <c r="H13" s="47" t="s">
        <v>459</v>
      </c>
      <c r="I13" s="49">
        <v>0.548611111111111</v>
      </c>
      <c r="J13" s="47" t="s">
        <v>459</v>
      </c>
      <c r="K13" s="27"/>
      <c r="L13" s="27"/>
      <c r="M13" s="27" t="s">
        <v>420</v>
      </c>
      <c r="N13" s="27"/>
    </row>
    <row r="14" s="20" customFormat="1" ht="16.5" spans="1:14">
      <c r="A14" s="45">
        <v>44997</v>
      </c>
      <c r="B14" s="25" t="s">
        <v>387</v>
      </c>
      <c r="C14" s="26" t="s">
        <v>380</v>
      </c>
      <c r="D14" s="26" t="s">
        <v>123</v>
      </c>
      <c r="E14" s="28" t="s">
        <v>63</v>
      </c>
      <c r="F14" s="27" t="s">
        <v>54</v>
      </c>
      <c r="G14" s="49">
        <v>0.34375</v>
      </c>
      <c r="H14" s="47" t="s">
        <v>459</v>
      </c>
      <c r="I14" s="49">
        <v>0.5625</v>
      </c>
      <c r="J14" s="47" t="s">
        <v>459</v>
      </c>
      <c r="K14" s="27"/>
      <c r="L14" s="27"/>
      <c r="M14" s="27" t="s">
        <v>420</v>
      </c>
      <c r="N14" s="27"/>
    </row>
    <row r="15" s="20" customFormat="1" ht="16.5" spans="1:14">
      <c r="A15" s="45">
        <v>44998</v>
      </c>
      <c r="B15" s="25" t="s">
        <v>387</v>
      </c>
      <c r="C15" s="26" t="s">
        <v>380</v>
      </c>
      <c r="D15" s="26" t="s">
        <v>123</v>
      </c>
      <c r="E15" s="28" t="s">
        <v>63</v>
      </c>
      <c r="F15" s="27" t="s">
        <v>54</v>
      </c>
      <c r="G15" s="49">
        <v>0.375</v>
      </c>
      <c r="H15" s="47" t="s">
        <v>459</v>
      </c>
      <c r="I15" s="46">
        <v>0.625</v>
      </c>
      <c r="J15" s="47" t="s">
        <v>459</v>
      </c>
      <c r="K15" s="27"/>
      <c r="L15" s="27"/>
      <c r="M15" s="27" t="s">
        <v>420</v>
      </c>
      <c r="N15" s="27"/>
    </row>
    <row r="16" s="20" customFormat="1" ht="16.5" spans="1:14">
      <c r="A16" s="50"/>
      <c r="B16" s="31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50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50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50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50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460</v>
      </c>
      <c r="C21" s="26" t="s">
        <v>461</v>
      </c>
      <c r="D21" s="26" t="s">
        <v>448</v>
      </c>
      <c r="E21" s="28" t="s">
        <v>462</v>
      </c>
      <c r="F21" s="27" t="s">
        <v>54</v>
      </c>
      <c r="G21" s="49">
        <v>0.333333333333333</v>
      </c>
      <c r="H21" s="47" t="s">
        <v>459</v>
      </c>
      <c r="I21" s="46">
        <v>0.625</v>
      </c>
      <c r="J21" s="47" t="s">
        <v>459</v>
      </c>
      <c r="K21" s="27"/>
      <c r="L21" s="27"/>
      <c r="M21" s="27" t="s">
        <v>420</v>
      </c>
      <c r="N21" s="27"/>
    </row>
    <row r="22" s="20" customFormat="1" ht="16.5" hidden="1" spans="1:14">
      <c r="A22" s="50">
        <v>44326</v>
      </c>
      <c r="B22" s="31" t="s">
        <v>463</v>
      </c>
      <c r="C22" s="26" t="s">
        <v>461</v>
      </c>
      <c r="D22" s="26" t="s">
        <v>448</v>
      </c>
      <c r="E22" s="28" t="s">
        <v>462</v>
      </c>
      <c r="F22" s="27" t="s">
        <v>54</v>
      </c>
      <c r="G22" s="49">
        <v>0.319444444444444</v>
      </c>
      <c r="H22" s="47" t="s">
        <v>459</v>
      </c>
      <c r="I22" s="46">
        <v>0.635416666666667</v>
      </c>
      <c r="J22" s="47" t="s">
        <v>459</v>
      </c>
      <c r="K22" s="27"/>
      <c r="L22" s="27"/>
      <c r="M22" s="27" t="s">
        <v>420</v>
      </c>
      <c r="N22" s="27"/>
    </row>
    <row r="23" s="20" customFormat="1" ht="16.5" hidden="1" spans="1:14">
      <c r="A23" s="50">
        <v>44328</v>
      </c>
      <c r="B23" s="51"/>
      <c r="C23" s="26" t="s">
        <v>464</v>
      </c>
      <c r="D23" s="27"/>
      <c r="E23" s="52" t="s">
        <v>465</v>
      </c>
      <c r="F23" s="27" t="s">
        <v>54</v>
      </c>
      <c r="G23" s="49">
        <v>0.420138888888889</v>
      </c>
      <c r="H23" s="47" t="s">
        <v>459</v>
      </c>
      <c r="I23" s="46">
        <v>0.604166666666667</v>
      </c>
      <c r="J23" s="47" t="s">
        <v>459</v>
      </c>
      <c r="K23" s="27"/>
      <c r="L23" s="27"/>
      <c r="M23" s="27" t="s">
        <v>420</v>
      </c>
      <c r="N23" s="27"/>
    </row>
    <row r="24" s="20" customFormat="1" ht="16.5" hidden="1" spans="1:14">
      <c r="A24" s="50">
        <v>44331</v>
      </c>
      <c r="B24" s="51"/>
      <c r="C24" s="26" t="s">
        <v>464</v>
      </c>
      <c r="D24" s="27"/>
      <c r="E24" s="52" t="s">
        <v>465</v>
      </c>
      <c r="F24" s="27" t="s">
        <v>54</v>
      </c>
      <c r="G24" s="49">
        <v>0.350694444444444</v>
      </c>
      <c r="H24" s="47" t="s">
        <v>459</v>
      </c>
      <c r="I24" s="46">
        <v>0.645833333333333</v>
      </c>
      <c r="J24" s="47" t="s">
        <v>459</v>
      </c>
      <c r="K24" s="27"/>
      <c r="L24" s="27"/>
      <c r="M24" s="27" t="s">
        <v>420</v>
      </c>
      <c r="N24" s="27"/>
    </row>
    <row r="25" s="20" customFormat="1" ht="16.5" hidden="1" spans="1:14">
      <c r="A25" s="50">
        <v>44333</v>
      </c>
      <c r="B25" s="51"/>
      <c r="C25" s="26" t="s">
        <v>464</v>
      </c>
      <c r="D25" s="27"/>
      <c r="E25" s="52" t="s">
        <v>465</v>
      </c>
      <c r="F25" s="27" t="s">
        <v>54</v>
      </c>
      <c r="G25" s="49">
        <v>0.385416666666667</v>
      </c>
      <c r="H25" s="47" t="s">
        <v>459</v>
      </c>
      <c r="I25" s="46">
        <v>0.666666666666667</v>
      </c>
      <c r="J25" s="47" t="s">
        <v>459</v>
      </c>
      <c r="K25" s="27"/>
      <c r="L25" s="27"/>
      <c r="M25" s="27" t="s">
        <v>420</v>
      </c>
      <c r="N25" s="27"/>
    </row>
    <row r="26" s="20" customFormat="1" ht="16.5" hidden="1" spans="1:14">
      <c r="A26" s="50">
        <v>44338</v>
      </c>
      <c r="B26" s="51"/>
      <c r="C26" s="26" t="s">
        <v>464</v>
      </c>
      <c r="D26" s="27"/>
      <c r="E26" s="52" t="s">
        <v>465</v>
      </c>
      <c r="F26" s="27" t="s">
        <v>54</v>
      </c>
      <c r="G26" s="49">
        <v>0.357638888888889</v>
      </c>
      <c r="H26" s="47" t="s">
        <v>459</v>
      </c>
      <c r="I26" s="46">
        <v>0.604166666666667</v>
      </c>
      <c r="J26" s="47" t="s">
        <v>459</v>
      </c>
      <c r="K26" s="27"/>
      <c r="L26" s="27"/>
      <c r="M26" s="27" t="s">
        <v>420</v>
      </c>
      <c r="N26" s="27"/>
    </row>
    <row r="27" s="20" customFormat="1" ht="16.5" hidden="1" spans="1:14">
      <c r="A27" s="50">
        <v>44340</v>
      </c>
      <c r="B27" s="51"/>
      <c r="C27" s="26" t="s">
        <v>464</v>
      </c>
      <c r="D27" s="27"/>
      <c r="E27" s="52" t="s">
        <v>465</v>
      </c>
      <c r="F27" s="27" t="s">
        <v>54</v>
      </c>
      <c r="G27" s="49">
        <v>0.427083333333333</v>
      </c>
      <c r="H27" s="47" t="s">
        <v>459</v>
      </c>
      <c r="I27" s="46">
        <v>0.625</v>
      </c>
      <c r="J27" s="47" t="s">
        <v>459</v>
      </c>
      <c r="K27" s="27"/>
      <c r="L27" s="27"/>
      <c r="M27" s="27" t="s">
        <v>420</v>
      </c>
      <c r="N27" s="27"/>
    </row>
    <row r="28" s="20" customFormat="1" ht="16.5" hidden="1" spans="1:14">
      <c r="A28" s="50">
        <v>44342</v>
      </c>
      <c r="B28" s="53"/>
      <c r="C28" s="26" t="s">
        <v>464</v>
      </c>
      <c r="D28" s="27"/>
      <c r="E28" s="52" t="s">
        <v>465</v>
      </c>
      <c r="F28" s="27" t="s">
        <v>54</v>
      </c>
      <c r="G28" s="49">
        <v>0.357638888888889</v>
      </c>
      <c r="H28" s="47" t="s">
        <v>459</v>
      </c>
      <c r="I28" s="46">
        <v>0.645833333333333</v>
      </c>
      <c r="J28" s="47" t="s">
        <v>459</v>
      </c>
      <c r="K28" s="27"/>
      <c r="L28" s="27"/>
      <c r="M28" s="27" t="s">
        <v>420</v>
      </c>
      <c r="N28" s="27"/>
    </row>
    <row r="29" s="20" customFormat="1" ht="16.5" hidden="1" spans="1:14">
      <c r="A29" s="50">
        <v>44348</v>
      </c>
      <c r="B29" s="53"/>
      <c r="C29" s="26" t="s">
        <v>464</v>
      </c>
      <c r="D29" s="27"/>
      <c r="E29" s="52" t="s">
        <v>465</v>
      </c>
      <c r="F29" s="27" t="s">
        <v>54</v>
      </c>
      <c r="G29" s="49">
        <v>0.375</v>
      </c>
      <c r="H29" s="47" t="s">
        <v>459</v>
      </c>
      <c r="I29" s="49">
        <v>0.597222222222222</v>
      </c>
      <c r="J29" s="47" t="s">
        <v>459</v>
      </c>
      <c r="K29" s="27"/>
      <c r="L29" s="27"/>
      <c r="M29" s="27" t="s">
        <v>420</v>
      </c>
      <c r="N29" s="27"/>
    </row>
    <row r="30" s="20" customFormat="1" ht="16.5" hidden="1" spans="1:14">
      <c r="A30" s="50">
        <v>44352</v>
      </c>
      <c r="B30" s="51"/>
      <c r="C30" s="26" t="s">
        <v>464</v>
      </c>
      <c r="D30" s="27"/>
      <c r="E30" s="52" t="s">
        <v>465</v>
      </c>
      <c r="F30" s="27" t="s">
        <v>54</v>
      </c>
      <c r="G30" s="49">
        <v>0.388888888888889</v>
      </c>
      <c r="H30" s="47" t="s">
        <v>459</v>
      </c>
      <c r="I30" s="46">
        <v>0.625</v>
      </c>
      <c r="J30" s="47" t="s">
        <v>459</v>
      </c>
      <c r="K30" s="27"/>
      <c r="L30" s="27"/>
      <c r="M30" s="27" t="s">
        <v>420</v>
      </c>
      <c r="N30" s="27"/>
    </row>
    <row r="31" s="20" customFormat="1" ht="16.5" hidden="1" spans="1:14">
      <c r="A31" s="50">
        <v>44355</v>
      </c>
      <c r="B31" s="51"/>
      <c r="C31" s="26" t="s">
        <v>464</v>
      </c>
      <c r="D31" s="27"/>
      <c r="E31" s="52" t="s">
        <v>465</v>
      </c>
      <c r="F31" s="27" t="s">
        <v>54</v>
      </c>
      <c r="G31" s="49">
        <v>0.340277777777778</v>
      </c>
      <c r="H31" s="47" t="s">
        <v>459</v>
      </c>
      <c r="I31" s="46">
        <v>0.635416666666667</v>
      </c>
      <c r="J31" s="47" t="s">
        <v>459</v>
      </c>
      <c r="K31" s="27"/>
      <c r="L31" s="27"/>
      <c r="M31" s="27" t="s">
        <v>420</v>
      </c>
      <c r="N31" s="27"/>
    </row>
    <row r="32" s="20" customFormat="1" ht="16.5" hidden="1" spans="1:14">
      <c r="A32" s="50">
        <v>44357</v>
      </c>
      <c r="B32" s="51"/>
      <c r="C32" s="26" t="s">
        <v>464</v>
      </c>
      <c r="D32" s="27"/>
      <c r="E32" s="52" t="s">
        <v>465</v>
      </c>
      <c r="F32" s="27" t="s">
        <v>54</v>
      </c>
      <c r="G32" s="49">
        <v>0.326388888888889</v>
      </c>
      <c r="H32" s="47" t="s">
        <v>459</v>
      </c>
      <c r="I32" s="46">
        <v>0.604166666666667</v>
      </c>
      <c r="J32" s="47" t="s">
        <v>459</v>
      </c>
      <c r="K32" s="27"/>
      <c r="L32" s="27"/>
      <c r="M32" s="27" t="s">
        <v>420</v>
      </c>
      <c r="N32" s="27"/>
    </row>
    <row r="33" s="20" customFormat="1" ht="16.5" hidden="1" spans="1:14">
      <c r="A33" s="50">
        <v>44359</v>
      </c>
      <c r="B33" s="51"/>
      <c r="C33" s="26" t="s">
        <v>464</v>
      </c>
      <c r="D33" s="27"/>
      <c r="E33" s="52" t="s">
        <v>465</v>
      </c>
      <c r="F33" s="27" t="s">
        <v>54</v>
      </c>
      <c r="G33" s="49">
        <v>0.319444444444444</v>
      </c>
      <c r="H33" s="47" t="s">
        <v>459</v>
      </c>
      <c r="I33" s="46">
        <v>0.645833333333333</v>
      </c>
      <c r="J33" s="47" t="s">
        <v>459</v>
      </c>
      <c r="K33" s="27"/>
      <c r="L33" s="27"/>
      <c r="M33" s="27" t="s">
        <v>420</v>
      </c>
      <c r="N33" s="27"/>
    </row>
    <row r="34" s="20" customFormat="1" ht="16.5" hidden="1" spans="1:14">
      <c r="A34" s="50">
        <v>44361</v>
      </c>
      <c r="B34" s="51"/>
      <c r="C34" s="26" t="s">
        <v>464</v>
      </c>
      <c r="D34" s="27"/>
      <c r="E34" s="52" t="s">
        <v>465</v>
      </c>
      <c r="F34" s="27" t="s">
        <v>54</v>
      </c>
      <c r="G34" s="49">
        <v>0.336805555555556</v>
      </c>
      <c r="H34" s="47" t="s">
        <v>459</v>
      </c>
      <c r="I34" s="46">
        <v>0.666666666666667</v>
      </c>
      <c r="J34" s="47" t="s">
        <v>459</v>
      </c>
      <c r="K34" s="27"/>
      <c r="L34" s="27"/>
      <c r="M34" s="27" t="s">
        <v>420</v>
      </c>
      <c r="N34" s="27"/>
    </row>
    <row r="35" s="20" customFormat="1" ht="16.5" hidden="1" spans="1:14">
      <c r="A35" s="50">
        <v>44363</v>
      </c>
      <c r="B35" s="51"/>
      <c r="C35" s="26" t="s">
        <v>464</v>
      </c>
      <c r="D35" s="27"/>
      <c r="E35" s="52" t="s">
        <v>465</v>
      </c>
      <c r="F35" s="27" t="s">
        <v>54</v>
      </c>
      <c r="G35" s="49">
        <v>0.350694444444444</v>
      </c>
      <c r="H35" s="47" t="s">
        <v>459</v>
      </c>
      <c r="I35" s="46">
        <v>0.604166666666667</v>
      </c>
      <c r="J35" s="47" t="s">
        <v>459</v>
      </c>
      <c r="K35" s="27"/>
      <c r="L35" s="27"/>
      <c r="M35" s="27" t="s">
        <v>420</v>
      </c>
      <c r="N35" s="27"/>
    </row>
    <row r="36" s="20" customFormat="1" ht="16.5" hidden="1" spans="1:14">
      <c r="A36" s="50">
        <v>44367</v>
      </c>
      <c r="B36" s="51"/>
      <c r="C36" s="26" t="s">
        <v>464</v>
      </c>
      <c r="D36" s="27"/>
      <c r="E36" s="52" t="s">
        <v>465</v>
      </c>
      <c r="F36" s="27" t="s">
        <v>54</v>
      </c>
      <c r="G36" s="49">
        <v>0.364583333333333</v>
      </c>
      <c r="H36" s="47" t="s">
        <v>459</v>
      </c>
      <c r="I36" s="46">
        <v>0.625</v>
      </c>
      <c r="J36" s="47" t="s">
        <v>459</v>
      </c>
      <c r="K36" s="27"/>
      <c r="L36" s="27"/>
      <c r="M36" s="27" t="s">
        <v>420</v>
      </c>
      <c r="N36" s="27"/>
    </row>
    <row r="37" s="20" customFormat="1" ht="16.5" hidden="1" spans="1:14">
      <c r="A37" s="50">
        <v>44372</v>
      </c>
      <c r="B37" s="54"/>
      <c r="C37" s="26" t="s">
        <v>464</v>
      </c>
      <c r="D37" s="27"/>
      <c r="E37" s="52" t="s">
        <v>465</v>
      </c>
      <c r="F37" s="27" t="s">
        <v>54</v>
      </c>
      <c r="G37" s="49">
        <v>0.385416666666667</v>
      </c>
      <c r="H37" s="47" t="s">
        <v>459</v>
      </c>
      <c r="I37" s="46">
        <v>0.645833333333333</v>
      </c>
      <c r="J37" s="47" t="s">
        <v>459</v>
      </c>
      <c r="K37" s="27"/>
      <c r="L37" s="27"/>
      <c r="M37" s="27" t="s">
        <v>420</v>
      </c>
      <c r="N37" s="27"/>
    </row>
    <row r="38" s="20" customFormat="1" ht="16.5" hidden="1" spans="1:14">
      <c r="A38" s="50">
        <v>44373</v>
      </c>
      <c r="B38" s="54"/>
      <c r="C38" s="26" t="s">
        <v>464</v>
      </c>
      <c r="D38" s="27"/>
      <c r="E38" s="52" t="s">
        <v>465</v>
      </c>
      <c r="F38" s="27" t="s">
        <v>54</v>
      </c>
      <c r="G38" s="49">
        <v>0.420138888888889</v>
      </c>
      <c r="H38" s="47" t="s">
        <v>459</v>
      </c>
      <c r="I38" s="49">
        <v>0.715277777777778</v>
      </c>
      <c r="J38" s="47" t="s">
        <v>459</v>
      </c>
      <c r="K38" s="27"/>
      <c r="L38" s="27"/>
      <c r="M38" s="27" t="s">
        <v>420</v>
      </c>
      <c r="N38" s="27"/>
    </row>
    <row r="39" s="20" customFormat="1" ht="16.5" hidden="1" spans="1:14">
      <c r="A39" s="50">
        <v>44378</v>
      </c>
      <c r="B39" s="51"/>
      <c r="C39" s="26" t="s">
        <v>464</v>
      </c>
      <c r="D39" s="27"/>
      <c r="E39" s="52" t="s">
        <v>465</v>
      </c>
      <c r="F39" s="27" t="s">
        <v>54</v>
      </c>
      <c r="G39" s="49">
        <v>0.465277777777778</v>
      </c>
      <c r="H39" s="47" t="s">
        <v>459</v>
      </c>
      <c r="I39" s="49">
        <v>0.680555555555555</v>
      </c>
      <c r="J39" s="47" t="s">
        <v>459</v>
      </c>
      <c r="K39" s="27"/>
      <c r="L39" s="27"/>
      <c r="M39" s="27" t="s">
        <v>420</v>
      </c>
      <c r="N39" s="27"/>
    </row>
    <row r="40" s="20" customFormat="1" ht="16.5" hidden="1" spans="1:14">
      <c r="A40" s="50">
        <v>44382</v>
      </c>
      <c r="B40" s="51"/>
      <c r="C40" s="26" t="s">
        <v>464</v>
      </c>
      <c r="D40" s="27"/>
      <c r="E40" s="52" t="s">
        <v>465</v>
      </c>
      <c r="F40" s="27" t="s">
        <v>54</v>
      </c>
      <c r="G40" s="49">
        <v>0.451388888888889</v>
      </c>
      <c r="H40" s="47" t="s">
        <v>459</v>
      </c>
      <c r="I40" s="49">
        <v>0.732638888888889</v>
      </c>
      <c r="J40" s="47" t="s">
        <v>459</v>
      </c>
      <c r="K40" s="27"/>
      <c r="L40" s="27"/>
      <c r="M40" s="27" t="s">
        <v>420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420</v>
      </c>
      <c r="N41" s="27"/>
    </row>
    <row r="42" s="2" customFormat="1" ht="18.75" spans="1:14">
      <c r="A42" s="11" t="s">
        <v>466</v>
      </c>
      <c r="B42" s="12"/>
      <c r="C42" s="12"/>
      <c r="D42" s="13"/>
      <c r="E42" s="14"/>
      <c r="F42" s="55"/>
      <c r="G42" s="38"/>
      <c r="H42" s="55"/>
      <c r="I42" s="11" t="s">
        <v>450</v>
      </c>
      <c r="J42" s="12"/>
      <c r="K42" s="12"/>
      <c r="L42" s="12"/>
      <c r="M42" s="12"/>
      <c r="N42" s="19"/>
    </row>
    <row r="43" ht="53" customHeight="1" spans="1:14">
      <c r="A43" s="15" t="s">
        <v>467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0" sqref="G10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468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403</v>
      </c>
      <c r="B2" s="5" t="s">
        <v>368</v>
      </c>
      <c r="C2" s="23" t="s">
        <v>364</v>
      </c>
      <c r="D2" s="5" t="s">
        <v>365</v>
      </c>
      <c r="E2" s="5" t="s">
        <v>366</v>
      </c>
      <c r="F2" s="5" t="s">
        <v>367</v>
      </c>
      <c r="G2" s="4" t="s">
        <v>469</v>
      </c>
      <c r="H2" s="4" t="s">
        <v>470</v>
      </c>
      <c r="I2" s="4" t="s">
        <v>471</v>
      </c>
      <c r="J2" s="4" t="s">
        <v>472</v>
      </c>
      <c r="K2" s="5" t="s">
        <v>409</v>
      </c>
      <c r="L2" s="5" t="s">
        <v>377</v>
      </c>
    </row>
    <row r="3" s="20" customFormat="1" ht="16.5" spans="1:12">
      <c r="A3" s="24" t="s">
        <v>411</v>
      </c>
      <c r="B3" s="24" t="s">
        <v>54</v>
      </c>
      <c r="C3" s="25" t="s">
        <v>385</v>
      </c>
      <c r="D3" s="26" t="s">
        <v>413</v>
      </c>
      <c r="E3" s="27" t="s">
        <v>123</v>
      </c>
      <c r="F3" s="28" t="s">
        <v>63</v>
      </c>
      <c r="G3" s="27" t="s">
        <v>473</v>
      </c>
      <c r="H3" s="27" t="s">
        <v>474</v>
      </c>
      <c r="I3" s="27"/>
      <c r="J3" s="27"/>
      <c r="K3" s="27" t="s">
        <v>420</v>
      </c>
      <c r="L3" s="27"/>
    </row>
    <row r="4" s="20" customFormat="1" ht="16.5" spans="1:12">
      <c r="A4" s="29"/>
      <c r="B4" s="29"/>
      <c r="C4" s="25" t="s">
        <v>386</v>
      </c>
      <c r="D4" s="26" t="s">
        <v>413</v>
      </c>
      <c r="E4" s="27" t="s">
        <v>123</v>
      </c>
      <c r="F4" s="28" t="s">
        <v>63</v>
      </c>
      <c r="G4" s="27" t="s">
        <v>473</v>
      </c>
      <c r="H4" s="27" t="s">
        <v>474</v>
      </c>
      <c r="I4" s="27"/>
      <c r="J4" s="27"/>
      <c r="K4" s="27" t="s">
        <v>420</v>
      </c>
      <c r="L4" s="27"/>
    </row>
    <row r="5" s="20" customFormat="1" ht="16.5" spans="1:12">
      <c r="A5" s="29"/>
      <c r="B5" s="29"/>
      <c r="C5" s="25" t="s">
        <v>387</v>
      </c>
      <c r="D5" s="26" t="s">
        <v>413</v>
      </c>
      <c r="E5" s="27" t="s">
        <v>123</v>
      </c>
      <c r="F5" s="28" t="s">
        <v>63</v>
      </c>
      <c r="G5" s="27" t="s">
        <v>473</v>
      </c>
      <c r="H5" s="27" t="s">
        <v>474</v>
      </c>
      <c r="I5" s="27"/>
      <c r="J5" s="27"/>
      <c r="K5" s="27" t="s">
        <v>420</v>
      </c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475</v>
      </c>
      <c r="B11" s="12"/>
      <c r="C11" s="37"/>
      <c r="D11" s="12"/>
      <c r="E11" s="13"/>
      <c r="F11" s="14"/>
      <c r="G11" s="38"/>
      <c r="H11" s="11" t="s">
        <v>450</v>
      </c>
      <c r="I11" s="12"/>
      <c r="J11" s="12"/>
      <c r="K11" s="12"/>
      <c r="L11" s="19"/>
    </row>
    <row r="12" ht="69" customHeight="1" spans="1:12">
      <c r="A12" s="15" t="s">
        <v>476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477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363</v>
      </c>
      <c r="B2" s="5" t="s">
        <v>368</v>
      </c>
      <c r="C2" s="5" t="s">
        <v>410</v>
      </c>
      <c r="D2" s="5" t="s">
        <v>366</v>
      </c>
      <c r="E2" s="5" t="s">
        <v>367</v>
      </c>
      <c r="F2" s="4" t="s">
        <v>478</v>
      </c>
      <c r="G2" s="4" t="s">
        <v>393</v>
      </c>
      <c r="H2" s="6" t="s">
        <v>394</v>
      </c>
      <c r="I2" s="17" t="s">
        <v>396</v>
      </c>
    </row>
    <row r="3" s="1" customFormat="1" ht="16.5" spans="1:9">
      <c r="A3" s="4"/>
      <c r="B3" s="7"/>
      <c r="C3" s="7"/>
      <c r="D3" s="7"/>
      <c r="E3" s="7"/>
      <c r="F3" s="4" t="s">
        <v>479</v>
      </c>
      <c r="G3" s="4" t="s">
        <v>397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480</v>
      </c>
      <c r="B12" s="12"/>
      <c r="C12" s="12"/>
      <c r="D12" s="13"/>
      <c r="E12" s="14"/>
      <c r="F12" s="11" t="s">
        <v>481</v>
      </c>
      <c r="G12" s="12"/>
      <c r="H12" s="13"/>
      <c r="I12" s="19"/>
    </row>
    <row r="13" ht="16.5" spans="1:9">
      <c r="A13" s="15" t="s">
        <v>482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96" t="s">
        <v>35</v>
      </c>
      <c r="C2" s="497"/>
      <c r="D2" s="497"/>
      <c r="E2" s="497"/>
      <c r="F2" s="497"/>
      <c r="G2" s="497"/>
      <c r="H2" s="497"/>
      <c r="I2" s="511"/>
    </row>
    <row r="3" ht="27.95" customHeight="1" spans="2:9">
      <c r="B3" s="498"/>
      <c r="C3" s="499"/>
      <c r="D3" s="500" t="s">
        <v>36</v>
      </c>
      <c r="E3" s="501"/>
      <c r="F3" s="502" t="s">
        <v>37</v>
      </c>
      <c r="G3" s="503"/>
      <c r="H3" s="500" t="s">
        <v>38</v>
      </c>
      <c r="I3" s="512"/>
    </row>
    <row r="4" ht="27.95" customHeight="1" spans="2:9">
      <c r="B4" s="498" t="s">
        <v>39</v>
      </c>
      <c r="C4" s="499" t="s">
        <v>40</v>
      </c>
      <c r="D4" s="499" t="s">
        <v>41</v>
      </c>
      <c r="E4" s="499" t="s">
        <v>42</v>
      </c>
      <c r="F4" s="504" t="s">
        <v>41</v>
      </c>
      <c r="G4" s="504" t="s">
        <v>42</v>
      </c>
      <c r="H4" s="499" t="s">
        <v>41</v>
      </c>
      <c r="I4" s="513" t="s">
        <v>42</v>
      </c>
    </row>
    <row r="5" ht="27.95" customHeight="1" spans="2:9">
      <c r="B5" s="505" t="s">
        <v>43</v>
      </c>
      <c r="C5" s="9">
        <v>13</v>
      </c>
      <c r="D5" s="9">
        <v>0</v>
      </c>
      <c r="E5" s="9">
        <v>1</v>
      </c>
      <c r="F5" s="506">
        <v>0</v>
      </c>
      <c r="G5" s="506">
        <v>1</v>
      </c>
      <c r="H5" s="9">
        <v>1</v>
      </c>
      <c r="I5" s="514">
        <v>2</v>
      </c>
    </row>
    <row r="6" ht="27.95" customHeight="1" spans="2:9">
      <c r="B6" s="505" t="s">
        <v>44</v>
      </c>
      <c r="C6" s="9">
        <v>20</v>
      </c>
      <c r="D6" s="9">
        <v>0</v>
      </c>
      <c r="E6" s="9">
        <v>1</v>
      </c>
      <c r="F6" s="506">
        <v>1</v>
      </c>
      <c r="G6" s="506">
        <v>2</v>
      </c>
      <c r="H6" s="9">
        <v>2</v>
      </c>
      <c r="I6" s="514">
        <v>3</v>
      </c>
    </row>
    <row r="7" ht="27.95" customHeight="1" spans="2:9">
      <c r="B7" s="505" t="s">
        <v>45</v>
      </c>
      <c r="C7" s="9">
        <v>32</v>
      </c>
      <c r="D7" s="9">
        <v>0</v>
      </c>
      <c r="E7" s="9">
        <v>1</v>
      </c>
      <c r="F7" s="506">
        <v>2</v>
      </c>
      <c r="G7" s="506">
        <v>3</v>
      </c>
      <c r="H7" s="9">
        <v>3</v>
      </c>
      <c r="I7" s="514">
        <v>4</v>
      </c>
    </row>
    <row r="8" ht="27.95" customHeight="1" spans="2:9">
      <c r="B8" s="505" t="s">
        <v>46</v>
      </c>
      <c r="C8" s="9">
        <v>50</v>
      </c>
      <c r="D8" s="9">
        <v>1</v>
      </c>
      <c r="E8" s="9">
        <v>2</v>
      </c>
      <c r="F8" s="506">
        <v>3</v>
      </c>
      <c r="G8" s="506">
        <v>4</v>
      </c>
      <c r="H8" s="9">
        <v>5</v>
      </c>
      <c r="I8" s="514">
        <v>6</v>
      </c>
    </row>
    <row r="9" ht="27.95" customHeight="1" spans="2:9">
      <c r="B9" s="505" t="s">
        <v>47</v>
      </c>
      <c r="C9" s="9">
        <v>80</v>
      </c>
      <c r="D9" s="9">
        <v>2</v>
      </c>
      <c r="E9" s="9">
        <v>3</v>
      </c>
      <c r="F9" s="506">
        <v>5</v>
      </c>
      <c r="G9" s="506">
        <v>6</v>
      </c>
      <c r="H9" s="9">
        <v>7</v>
      </c>
      <c r="I9" s="514">
        <v>8</v>
      </c>
    </row>
    <row r="10" ht="27.95" customHeight="1" spans="2:9">
      <c r="B10" s="505" t="s">
        <v>48</v>
      </c>
      <c r="C10" s="9">
        <v>125</v>
      </c>
      <c r="D10" s="9">
        <v>3</v>
      </c>
      <c r="E10" s="9">
        <v>4</v>
      </c>
      <c r="F10" s="506">
        <v>7</v>
      </c>
      <c r="G10" s="506">
        <v>8</v>
      </c>
      <c r="H10" s="9">
        <v>10</v>
      </c>
      <c r="I10" s="514">
        <v>11</v>
      </c>
    </row>
    <row r="11" ht="27.95" customHeight="1" spans="2:9">
      <c r="B11" s="505" t="s">
        <v>49</v>
      </c>
      <c r="C11" s="9">
        <v>200</v>
      </c>
      <c r="D11" s="9">
        <v>5</v>
      </c>
      <c r="E11" s="9">
        <v>6</v>
      </c>
      <c r="F11" s="506">
        <v>10</v>
      </c>
      <c r="G11" s="506">
        <v>11</v>
      </c>
      <c r="H11" s="9">
        <v>14</v>
      </c>
      <c r="I11" s="514">
        <v>15</v>
      </c>
    </row>
    <row r="12" ht="27.95" customHeight="1" spans="2:9">
      <c r="B12" s="507" t="s">
        <v>50</v>
      </c>
      <c r="C12" s="508">
        <v>315</v>
      </c>
      <c r="D12" s="508">
        <v>7</v>
      </c>
      <c r="E12" s="508">
        <v>8</v>
      </c>
      <c r="F12" s="509">
        <v>14</v>
      </c>
      <c r="G12" s="509">
        <v>15</v>
      </c>
      <c r="H12" s="508">
        <v>21</v>
      </c>
      <c r="I12" s="515">
        <v>22</v>
      </c>
    </row>
    <row r="14" spans="2:4">
      <c r="B14" s="510" t="s">
        <v>51</v>
      </c>
      <c r="C14" s="510"/>
      <c r="D14" s="51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C6" sqref="C6"/>
    </sheetView>
  </sheetViews>
  <sheetFormatPr defaultColWidth="10.375" defaultRowHeight="16.5" customHeight="1"/>
  <cols>
    <col min="1" max="1" width="11.125" style="308" customWidth="1"/>
    <col min="2" max="6" width="10.375" style="308"/>
    <col min="7" max="7" width="11.75" style="308" customWidth="1"/>
    <col min="8" max="9" width="10.375" style="308"/>
    <col min="10" max="10" width="8.875" style="308" customWidth="1"/>
    <col min="11" max="11" width="12" style="308" customWidth="1"/>
    <col min="12" max="16384" width="10.375" style="308"/>
  </cols>
  <sheetData>
    <row r="1" ht="21" spans="1:11">
      <c r="A1" s="431" t="s">
        <v>52</v>
      </c>
      <c r="B1" s="431"/>
      <c r="C1" s="431"/>
      <c r="D1" s="431"/>
      <c r="E1" s="431"/>
      <c r="F1" s="431"/>
      <c r="G1" s="431"/>
      <c r="H1" s="431"/>
      <c r="I1" s="431"/>
      <c r="J1" s="431"/>
      <c r="K1" s="431"/>
    </row>
    <row r="2" ht="15" spans="1:11">
      <c r="A2" s="310" t="s">
        <v>53</v>
      </c>
      <c r="B2" s="311" t="s">
        <v>54</v>
      </c>
      <c r="C2" s="311"/>
      <c r="D2" s="312" t="s">
        <v>55</v>
      </c>
      <c r="E2" s="312"/>
      <c r="F2" s="311" t="s">
        <v>56</v>
      </c>
      <c r="G2" s="311"/>
      <c r="H2" s="313" t="s">
        <v>57</v>
      </c>
      <c r="I2" s="389" t="s">
        <v>58</v>
      </c>
      <c r="J2" s="389"/>
      <c r="K2" s="390"/>
    </row>
    <row r="3" ht="14.25" spans="1:11">
      <c r="A3" s="314" t="s">
        <v>59</v>
      </c>
      <c r="B3" s="315"/>
      <c r="C3" s="316"/>
      <c r="D3" s="317" t="s">
        <v>60</v>
      </c>
      <c r="E3" s="318"/>
      <c r="F3" s="318"/>
      <c r="G3" s="319"/>
      <c r="H3" s="320" t="s">
        <v>61</v>
      </c>
      <c r="I3" s="391"/>
      <c r="J3" s="391"/>
      <c r="K3" s="392"/>
    </row>
    <row r="4" ht="14.25" spans="1:11">
      <c r="A4" s="321" t="s">
        <v>62</v>
      </c>
      <c r="B4" s="322" t="s">
        <v>63</v>
      </c>
      <c r="C4" s="323"/>
      <c r="D4" s="321" t="s">
        <v>64</v>
      </c>
      <c r="E4" s="324"/>
      <c r="F4" s="325" t="s">
        <v>65</v>
      </c>
      <c r="G4" s="326"/>
      <c r="H4" s="327" t="s">
        <v>66</v>
      </c>
      <c r="I4" s="393"/>
      <c r="J4" s="362" t="s">
        <v>67</v>
      </c>
      <c r="K4" s="394" t="s">
        <v>68</v>
      </c>
    </row>
    <row r="5" ht="14.25" spans="1:11">
      <c r="A5" s="328" t="s">
        <v>69</v>
      </c>
      <c r="B5" s="322" t="s">
        <v>70</v>
      </c>
      <c r="C5" s="323"/>
      <c r="D5" s="321" t="s">
        <v>71</v>
      </c>
      <c r="E5" s="324"/>
      <c r="F5" s="325" t="s">
        <v>72</v>
      </c>
      <c r="G5" s="326"/>
      <c r="H5" s="327" t="s">
        <v>73</v>
      </c>
      <c r="I5" s="393"/>
      <c r="J5" s="362" t="s">
        <v>67</v>
      </c>
      <c r="K5" s="394" t="s">
        <v>68</v>
      </c>
    </row>
    <row r="6" ht="14.25" spans="1:11">
      <c r="A6" s="321" t="s">
        <v>74</v>
      </c>
      <c r="B6" s="329">
        <v>1</v>
      </c>
      <c r="C6" s="330">
        <v>5</v>
      </c>
      <c r="D6" s="328" t="s">
        <v>75</v>
      </c>
      <c r="E6" s="331"/>
      <c r="F6" s="332" t="s">
        <v>76</v>
      </c>
      <c r="G6" s="333"/>
      <c r="H6" s="327" t="s">
        <v>77</v>
      </c>
      <c r="I6" s="393"/>
      <c r="J6" s="362" t="s">
        <v>67</v>
      </c>
      <c r="K6" s="394" t="s">
        <v>68</v>
      </c>
    </row>
    <row r="7" ht="14.25" spans="1:11">
      <c r="A7" s="321" t="s">
        <v>78</v>
      </c>
      <c r="B7" s="334">
        <v>297</v>
      </c>
      <c r="C7" s="335"/>
      <c r="D7" s="328" t="s">
        <v>79</v>
      </c>
      <c r="E7" s="336"/>
      <c r="F7" s="332" t="s">
        <v>80</v>
      </c>
      <c r="G7" s="333"/>
      <c r="H7" s="327" t="s">
        <v>81</v>
      </c>
      <c r="I7" s="393"/>
      <c r="J7" s="362" t="s">
        <v>67</v>
      </c>
      <c r="K7" s="394" t="s">
        <v>68</v>
      </c>
    </row>
    <row r="8" ht="15" spans="1:11">
      <c r="A8" s="337" t="s">
        <v>82</v>
      </c>
      <c r="B8" s="338"/>
      <c r="C8" s="339"/>
      <c r="D8" s="340" t="s">
        <v>83</v>
      </c>
      <c r="E8" s="341"/>
      <c r="F8" s="342" t="s">
        <v>80</v>
      </c>
      <c r="G8" s="343"/>
      <c r="H8" s="344" t="s">
        <v>84</v>
      </c>
      <c r="I8" s="395"/>
      <c r="J8" s="396" t="s">
        <v>67</v>
      </c>
      <c r="K8" s="397" t="s">
        <v>68</v>
      </c>
    </row>
    <row r="9" ht="15" spans="1:11">
      <c r="A9" s="432" t="s">
        <v>85</v>
      </c>
      <c r="B9" s="433"/>
      <c r="C9" s="433"/>
      <c r="D9" s="433"/>
      <c r="E9" s="433"/>
      <c r="F9" s="433"/>
      <c r="G9" s="433"/>
      <c r="H9" s="433"/>
      <c r="I9" s="433"/>
      <c r="J9" s="433"/>
      <c r="K9" s="477"/>
    </row>
    <row r="10" ht="15" spans="1:11">
      <c r="A10" s="434" t="s">
        <v>86</v>
      </c>
      <c r="B10" s="435"/>
      <c r="C10" s="435"/>
      <c r="D10" s="435"/>
      <c r="E10" s="435"/>
      <c r="F10" s="435"/>
      <c r="G10" s="435"/>
      <c r="H10" s="435"/>
      <c r="I10" s="435"/>
      <c r="J10" s="435"/>
      <c r="K10" s="478"/>
    </row>
    <row r="11" ht="14.25" spans="1:11">
      <c r="A11" s="436" t="s">
        <v>87</v>
      </c>
      <c r="B11" s="437" t="s">
        <v>88</v>
      </c>
      <c r="C11" s="438" t="s">
        <v>89</v>
      </c>
      <c r="D11" s="439"/>
      <c r="E11" s="440" t="s">
        <v>90</v>
      </c>
      <c r="F11" s="437" t="s">
        <v>88</v>
      </c>
      <c r="G11" s="438" t="s">
        <v>89</v>
      </c>
      <c r="H11" s="438" t="s">
        <v>91</v>
      </c>
      <c r="I11" s="440" t="s">
        <v>92</v>
      </c>
      <c r="J11" s="437" t="s">
        <v>88</v>
      </c>
      <c r="K11" s="479" t="s">
        <v>89</v>
      </c>
    </row>
    <row r="12" ht="14.25" spans="1:11">
      <c r="A12" s="328" t="s">
        <v>93</v>
      </c>
      <c r="B12" s="351" t="s">
        <v>88</v>
      </c>
      <c r="C12" s="322" t="s">
        <v>89</v>
      </c>
      <c r="D12" s="336"/>
      <c r="E12" s="331" t="s">
        <v>94</v>
      </c>
      <c r="F12" s="351" t="s">
        <v>88</v>
      </c>
      <c r="G12" s="322" t="s">
        <v>89</v>
      </c>
      <c r="H12" s="322" t="s">
        <v>91</v>
      </c>
      <c r="I12" s="331" t="s">
        <v>95</v>
      </c>
      <c r="J12" s="351" t="s">
        <v>88</v>
      </c>
      <c r="K12" s="323" t="s">
        <v>89</v>
      </c>
    </row>
    <row r="13" ht="14.25" spans="1:11">
      <c r="A13" s="328" t="s">
        <v>96</v>
      </c>
      <c r="B13" s="351" t="s">
        <v>88</v>
      </c>
      <c r="C13" s="322" t="s">
        <v>89</v>
      </c>
      <c r="D13" s="336"/>
      <c r="E13" s="331" t="s">
        <v>97</v>
      </c>
      <c r="F13" s="322" t="s">
        <v>98</v>
      </c>
      <c r="G13" s="322" t="s">
        <v>99</v>
      </c>
      <c r="H13" s="322" t="s">
        <v>91</v>
      </c>
      <c r="I13" s="331" t="s">
        <v>100</v>
      </c>
      <c r="J13" s="351" t="s">
        <v>88</v>
      </c>
      <c r="K13" s="323" t="s">
        <v>89</v>
      </c>
    </row>
    <row r="14" ht="15" spans="1:11">
      <c r="A14" s="340" t="s">
        <v>101</v>
      </c>
      <c r="B14" s="341"/>
      <c r="C14" s="341"/>
      <c r="D14" s="341"/>
      <c r="E14" s="341"/>
      <c r="F14" s="341"/>
      <c r="G14" s="341"/>
      <c r="H14" s="341"/>
      <c r="I14" s="341"/>
      <c r="J14" s="341"/>
      <c r="K14" s="399"/>
    </row>
    <row r="15" ht="15" spans="1:11">
      <c r="A15" s="434" t="s">
        <v>102</v>
      </c>
      <c r="B15" s="435"/>
      <c r="C15" s="435"/>
      <c r="D15" s="435"/>
      <c r="E15" s="435"/>
      <c r="F15" s="435"/>
      <c r="G15" s="435"/>
      <c r="H15" s="435"/>
      <c r="I15" s="435"/>
      <c r="J15" s="435"/>
      <c r="K15" s="478"/>
    </row>
    <row r="16" ht="14.25" spans="1:11">
      <c r="A16" s="441" t="s">
        <v>103</v>
      </c>
      <c r="B16" s="438" t="s">
        <v>98</v>
      </c>
      <c r="C16" s="438" t="s">
        <v>99</v>
      </c>
      <c r="D16" s="442"/>
      <c r="E16" s="443" t="s">
        <v>104</v>
      </c>
      <c r="F16" s="438" t="s">
        <v>98</v>
      </c>
      <c r="G16" s="438" t="s">
        <v>99</v>
      </c>
      <c r="H16" s="444"/>
      <c r="I16" s="443" t="s">
        <v>105</v>
      </c>
      <c r="J16" s="438" t="s">
        <v>98</v>
      </c>
      <c r="K16" s="479" t="s">
        <v>99</v>
      </c>
    </row>
    <row r="17" customHeight="1" spans="1:22">
      <c r="A17" s="365" t="s">
        <v>106</v>
      </c>
      <c r="B17" s="322" t="s">
        <v>98</v>
      </c>
      <c r="C17" s="322" t="s">
        <v>99</v>
      </c>
      <c r="D17" s="445"/>
      <c r="E17" s="366" t="s">
        <v>107</v>
      </c>
      <c r="F17" s="322" t="s">
        <v>98</v>
      </c>
      <c r="G17" s="322" t="s">
        <v>99</v>
      </c>
      <c r="H17" s="446"/>
      <c r="I17" s="366" t="s">
        <v>108</v>
      </c>
      <c r="J17" s="322" t="s">
        <v>98</v>
      </c>
      <c r="K17" s="323" t="s">
        <v>99</v>
      </c>
      <c r="L17" s="480"/>
      <c r="M17" s="480"/>
      <c r="N17" s="480"/>
      <c r="O17" s="480"/>
      <c r="P17" s="480"/>
      <c r="Q17" s="480"/>
      <c r="R17" s="480"/>
      <c r="S17" s="480"/>
      <c r="T17" s="480"/>
      <c r="U17" s="480"/>
      <c r="V17" s="480"/>
    </row>
    <row r="18" ht="18" customHeight="1" spans="1:11">
      <c r="A18" s="447" t="s">
        <v>109</v>
      </c>
      <c r="B18" s="448"/>
      <c r="C18" s="448"/>
      <c r="D18" s="448"/>
      <c r="E18" s="448"/>
      <c r="F18" s="448"/>
      <c r="G18" s="448"/>
      <c r="H18" s="448"/>
      <c r="I18" s="448"/>
      <c r="J18" s="448"/>
      <c r="K18" s="481"/>
    </row>
    <row r="19" s="430" customFormat="1" ht="18" customHeight="1" spans="1:11">
      <c r="A19" s="434" t="s">
        <v>110</v>
      </c>
      <c r="B19" s="435"/>
      <c r="C19" s="435"/>
      <c r="D19" s="435"/>
      <c r="E19" s="435"/>
      <c r="F19" s="435"/>
      <c r="G19" s="435"/>
      <c r="H19" s="435"/>
      <c r="I19" s="435"/>
      <c r="J19" s="435"/>
      <c r="K19" s="478"/>
    </row>
    <row r="20" customHeight="1" spans="1:11">
      <c r="A20" s="449" t="s">
        <v>111</v>
      </c>
      <c r="B20" s="450"/>
      <c r="C20" s="450"/>
      <c r="D20" s="450"/>
      <c r="E20" s="450"/>
      <c r="F20" s="450"/>
      <c r="G20" s="450"/>
      <c r="H20" s="450"/>
      <c r="I20" s="450"/>
      <c r="J20" s="450"/>
      <c r="K20" s="482"/>
    </row>
    <row r="21" ht="21.75" customHeight="1" spans="1:11">
      <c r="A21" s="451" t="s">
        <v>112</v>
      </c>
      <c r="B21" s="366" t="s">
        <v>113</v>
      </c>
      <c r="C21" s="366" t="s">
        <v>114</v>
      </c>
      <c r="D21" s="366" t="s">
        <v>115</v>
      </c>
      <c r="E21" s="366" t="s">
        <v>116</v>
      </c>
      <c r="F21" s="366" t="s">
        <v>117</v>
      </c>
      <c r="G21" s="366" t="s">
        <v>118</v>
      </c>
      <c r="H21" s="366" t="s">
        <v>119</v>
      </c>
      <c r="I21" s="366" t="s">
        <v>120</v>
      </c>
      <c r="J21" s="366" t="s">
        <v>121</v>
      </c>
      <c r="K21" s="407" t="s">
        <v>122</v>
      </c>
    </row>
    <row r="22" customHeight="1" spans="1:11">
      <c r="A22" s="452" t="s">
        <v>123</v>
      </c>
      <c r="B22" s="453"/>
      <c r="C22" s="453"/>
      <c r="D22" s="453">
        <v>1</v>
      </c>
      <c r="E22" s="453">
        <v>1</v>
      </c>
      <c r="F22" s="453">
        <v>1</v>
      </c>
      <c r="G22" s="453">
        <v>1</v>
      </c>
      <c r="H22" s="453">
        <v>1</v>
      </c>
      <c r="I22" s="453"/>
      <c r="J22" s="453"/>
      <c r="K22" s="483"/>
    </row>
    <row r="23" customHeight="1" spans="1:11">
      <c r="A23" s="452"/>
      <c r="B23" s="453"/>
      <c r="C23" s="453"/>
      <c r="D23" s="453"/>
      <c r="E23" s="453"/>
      <c r="F23" s="453"/>
      <c r="G23" s="453"/>
      <c r="H23" s="453"/>
      <c r="I23" s="453"/>
      <c r="J23" s="453"/>
      <c r="K23" s="484"/>
    </row>
    <row r="24" customHeight="1" spans="1:11">
      <c r="A24" s="452"/>
      <c r="B24" s="453"/>
      <c r="C24" s="453"/>
      <c r="D24" s="453"/>
      <c r="E24" s="453"/>
      <c r="F24" s="453"/>
      <c r="G24" s="453"/>
      <c r="H24" s="453"/>
      <c r="I24" s="453"/>
      <c r="J24" s="453"/>
      <c r="K24" s="484"/>
    </row>
    <row r="25" customHeight="1" spans="1:11">
      <c r="A25" s="452"/>
      <c r="B25" s="453"/>
      <c r="C25" s="453"/>
      <c r="D25" s="453"/>
      <c r="E25" s="453"/>
      <c r="F25" s="453"/>
      <c r="G25" s="453"/>
      <c r="H25" s="453"/>
      <c r="I25" s="453"/>
      <c r="J25" s="453"/>
      <c r="K25" s="484"/>
    </row>
    <row r="26" customHeight="1" spans="1:11">
      <c r="A26" s="452"/>
      <c r="B26" s="453"/>
      <c r="C26" s="453"/>
      <c r="D26" s="453"/>
      <c r="E26" s="453"/>
      <c r="F26" s="453"/>
      <c r="G26" s="453"/>
      <c r="H26" s="453"/>
      <c r="I26" s="453"/>
      <c r="J26" s="453"/>
      <c r="K26" s="484"/>
    </row>
    <row r="27" customHeight="1" spans="1:11">
      <c r="A27" s="452"/>
      <c r="B27" s="453"/>
      <c r="C27" s="453"/>
      <c r="D27" s="453"/>
      <c r="E27" s="453"/>
      <c r="F27" s="453"/>
      <c r="G27" s="453"/>
      <c r="H27" s="453"/>
      <c r="I27" s="453"/>
      <c r="J27" s="453"/>
      <c r="K27" s="485"/>
    </row>
    <row r="28" customHeight="1" spans="1:11">
      <c r="A28" s="452"/>
      <c r="B28" s="453"/>
      <c r="C28" s="453"/>
      <c r="D28" s="453"/>
      <c r="E28" s="453"/>
      <c r="F28" s="453"/>
      <c r="G28" s="453"/>
      <c r="H28" s="453"/>
      <c r="I28" s="453"/>
      <c r="J28" s="453"/>
      <c r="K28" s="485"/>
    </row>
    <row r="29" ht="18" customHeight="1" spans="1:11">
      <c r="A29" s="454" t="s">
        <v>124</v>
      </c>
      <c r="B29" s="455"/>
      <c r="C29" s="455"/>
      <c r="D29" s="455"/>
      <c r="E29" s="455"/>
      <c r="F29" s="455"/>
      <c r="G29" s="455"/>
      <c r="H29" s="455"/>
      <c r="I29" s="455"/>
      <c r="J29" s="455"/>
      <c r="K29" s="486"/>
    </row>
    <row r="30" ht="18.75" customHeight="1" spans="1:11">
      <c r="A30" s="456" t="s">
        <v>125</v>
      </c>
      <c r="B30" s="457"/>
      <c r="C30" s="457"/>
      <c r="D30" s="457"/>
      <c r="E30" s="457"/>
      <c r="F30" s="457"/>
      <c r="G30" s="457"/>
      <c r="H30" s="457"/>
      <c r="I30" s="457"/>
      <c r="J30" s="457"/>
      <c r="K30" s="487"/>
    </row>
    <row r="31" ht="18.75" customHeight="1" spans="1:11">
      <c r="A31" s="458"/>
      <c r="B31" s="459"/>
      <c r="C31" s="459"/>
      <c r="D31" s="459"/>
      <c r="E31" s="459"/>
      <c r="F31" s="459"/>
      <c r="G31" s="459"/>
      <c r="H31" s="459"/>
      <c r="I31" s="459"/>
      <c r="J31" s="459"/>
      <c r="K31" s="488"/>
    </row>
    <row r="32" ht="18" customHeight="1" spans="1:11">
      <c r="A32" s="454" t="s">
        <v>126</v>
      </c>
      <c r="B32" s="455"/>
      <c r="C32" s="455"/>
      <c r="D32" s="455"/>
      <c r="E32" s="455"/>
      <c r="F32" s="455"/>
      <c r="G32" s="455"/>
      <c r="H32" s="455"/>
      <c r="I32" s="455"/>
      <c r="J32" s="455"/>
      <c r="K32" s="486"/>
    </row>
    <row r="33" ht="14.25" spans="1:11">
      <c r="A33" s="460" t="s">
        <v>127</v>
      </c>
      <c r="B33" s="461"/>
      <c r="C33" s="461"/>
      <c r="D33" s="461"/>
      <c r="E33" s="461"/>
      <c r="F33" s="461"/>
      <c r="G33" s="461"/>
      <c r="H33" s="461"/>
      <c r="I33" s="461"/>
      <c r="J33" s="461"/>
      <c r="K33" s="489"/>
    </row>
    <row r="34" ht="15" spans="1:11">
      <c r="A34" s="188" t="s">
        <v>128</v>
      </c>
      <c r="B34" s="190"/>
      <c r="C34" s="322" t="s">
        <v>67</v>
      </c>
      <c r="D34" s="322" t="s">
        <v>68</v>
      </c>
      <c r="E34" s="462" t="s">
        <v>129</v>
      </c>
      <c r="F34" s="463"/>
      <c r="G34" s="463"/>
      <c r="H34" s="463"/>
      <c r="I34" s="463"/>
      <c r="J34" s="463"/>
      <c r="K34" s="490"/>
    </row>
    <row r="35" ht="15" spans="1:11">
      <c r="A35" s="464" t="s">
        <v>130</v>
      </c>
      <c r="B35" s="464"/>
      <c r="C35" s="464"/>
      <c r="D35" s="464"/>
      <c r="E35" s="464"/>
      <c r="F35" s="464"/>
      <c r="G35" s="464"/>
      <c r="H35" s="464"/>
      <c r="I35" s="464"/>
      <c r="J35" s="464"/>
      <c r="K35" s="464"/>
    </row>
    <row r="36" ht="14.25" spans="1:11">
      <c r="A36" s="465" t="s">
        <v>131</v>
      </c>
      <c r="B36" s="466"/>
      <c r="C36" s="466"/>
      <c r="D36" s="466"/>
      <c r="E36" s="466"/>
      <c r="F36" s="466"/>
      <c r="G36" s="466"/>
      <c r="H36" s="466"/>
      <c r="I36" s="466"/>
      <c r="J36" s="466"/>
      <c r="K36" s="491"/>
    </row>
    <row r="37" ht="14.25" spans="1:11">
      <c r="A37" s="373" t="s">
        <v>132</v>
      </c>
      <c r="B37" s="374"/>
      <c r="C37" s="374"/>
      <c r="D37" s="374"/>
      <c r="E37" s="374"/>
      <c r="F37" s="374"/>
      <c r="G37" s="374"/>
      <c r="H37" s="374"/>
      <c r="I37" s="374"/>
      <c r="J37" s="374"/>
      <c r="K37" s="411"/>
    </row>
    <row r="38" ht="14.25" spans="1:11">
      <c r="A38" s="373"/>
      <c r="B38" s="374"/>
      <c r="C38" s="374"/>
      <c r="D38" s="374"/>
      <c r="E38" s="374"/>
      <c r="F38" s="374"/>
      <c r="G38" s="374"/>
      <c r="H38" s="374"/>
      <c r="I38" s="374"/>
      <c r="J38" s="374"/>
      <c r="K38" s="411"/>
    </row>
    <row r="39" ht="14.25" spans="1:11">
      <c r="A39" s="373"/>
      <c r="B39" s="374"/>
      <c r="C39" s="374"/>
      <c r="D39" s="374"/>
      <c r="E39" s="374"/>
      <c r="F39" s="374"/>
      <c r="G39" s="374"/>
      <c r="H39" s="374"/>
      <c r="I39" s="374"/>
      <c r="J39" s="374"/>
      <c r="K39" s="411"/>
    </row>
    <row r="40" ht="14.25" spans="1:11">
      <c r="A40" s="373"/>
      <c r="B40" s="374"/>
      <c r="C40" s="374"/>
      <c r="D40" s="374"/>
      <c r="E40" s="374"/>
      <c r="F40" s="374"/>
      <c r="G40" s="374"/>
      <c r="H40" s="374"/>
      <c r="I40" s="374"/>
      <c r="J40" s="374"/>
      <c r="K40" s="411"/>
    </row>
    <row r="41" ht="14.25" spans="1:11">
      <c r="A41" s="373"/>
      <c r="B41" s="374"/>
      <c r="C41" s="374"/>
      <c r="D41" s="374"/>
      <c r="E41" s="374"/>
      <c r="F41" s="374"/>
      <c r="G41" s="374"/>
      <c r="H41" s="374"/>
      <c r="I41" s="374"/>
      <c r="J41" s="374"/>
      <c r="K41" s="411"/>
    </row>
    <row r="42" ht="14.25" spans="1:11">
      <c r="A42" s="373"/>
      <c r="B42" s="374"/>
      <c r="C42" s="374"/>
      <c r="D42" s="374"/>
      <c r="E42" s="374"/>
      <c r="F42" s="374"/>
      <c r="G42" s="374"/>
      <c r="H42" s="374"/>
      <c r="I42" s="374"/>
      <c r="J42" s="374"/>
      <c r="K42" s="411"/>
    </row>
    <row r="43" ht="15" spans="1:11">
      <c r="A43" s="368" t="s">
        <v>133</v>
      </c>
      <c r="B43" s="369"/>
      <c r="C43" s="369"/>
      <c r="D43" s="369"/>
      <c r="E43" s="369"/>
      <c r="F43" s="369"/>
      <c r="G43" s="369"/>
      <c r="H43" s="369"/>
      <c r="I43" s="369"/>
      <c r="J43" s="369"/>
      <c r="K43" s="408"/>
    </row>
    <row r="44" ht="15" spans="1:11">
      <c r="A44" s="434" t="s">
        <v>134</v>
      </c>
      <c r="B44" s="435"/>
      <c r="C44" s="435"/>
      <c r="D44" s="435"/>
      <c r="E44" s="435"/>
      <c r="F44" s="435"/>
      <c r="G44" s="435"/>
      <c r="H44" s="435"/>
      <c r="I44" s="435"/>
      <c r="J44" s="435"/>
      <c r="K44" s="478"/>
    </row>
    <row r="45" ht="14.25" spans="1:11">
      <c r="A45" s="441" t="s">
        <v>135</v>
      </c>
      <c r="B45" s="438" t="s">
        <v>98</v>
      </c>
      <c r="C45" s="438" t="s">
        <v>99</v>
      </c>
      <c r="D45" s="438" t="s">
        <v>91</v>
      </c>
      <c r="E45" s="443" t="s">
        <v>136</v>
      </c>
      <c r="F45" s="438" t="s">
        <v>98</v>
      </c>
      <c r="G45" s="438" t="s">
        <v>99</v>
      </c>
      <c r="H45" s="438" t="s">
        <v>91</v>
      </c>
      <c r="I45" s="443" t="s">
        <v>137</v>
      </c>
      <c r="J45" s="438" t="s">
        <v>98</v>
      </c>
      <c r="K45" s="479" t="s">
        <v>99</v>
      </c>
    </row>
    <row r="46" ht="14.25" spans="1:11">
      <c r="A46" s="365" t="s">
        <v>90</v>
      </c>
      <c r="B46" s="322" t="s">
        <v>98</v>
      </c>
      <c r="C46" s="322" t="s">
        <v>99</v>
      </c>
      <c r="D46" s="322" t="s">
        <v>91</v>
      </c>
      <c r="E46" s="366" t="s">
        <v>97</v>
      </c>
      <c r="F46" s="322" t="s">
        <v>98</v>
      </c>
      <c r="G46" s="322" t="s">
        <v>99</v>
      </c>
      <c r="H46" s="322" t="s">
        <v>91</v>
      </c>
      <c r="I46" s="366" t="s">
        <v>108</v>
      </c>
      <c r="J46" s="322" t="s">
        <v>98</v>
      </c>
      <c r="K46" s="323" t="s">
        <v>99</v>
      </c>
    </row>
    <row r="47" ht="15" spans="1:11">
      <c r="A47" s="340" t="s">
        <v>101</v>
      </c>
      <c r="B47" s="341"/>
      <c r="C47" s="341"/>
      <c r="D47" s="341"/>
      <c r="E47" s="341"/>
      <c r="F47" s="341"/>
      <c r="G47" s="341"/>
      <c r="H47" s="341"/>
      <c r="I47" s="341"/>
      <c r="J47" s="341"/>
      <c r="K47" s="399"/>
    </row>
    <row r="48" ht="15" spans="1:11">
      <c r="A48" s="464" t="s">
        <v>138</v>
      </c>
      <c r="B48" s="464"/>
      <c r="C48" s="464"/>
      <c r="D48" s="464"/>
      <c r="E48" s="464"/>
      <c r="F48" s="464"/>
      <c r="G48" s="464"/>
      <c r="H48" s="464"/>
      <c r="I48" s="464"/>
      <c r="J48" s="464"/>
      <c r="K48" s="464"/>
    </row>
    <row r="49" ht="15" spans="1:11">
      <c r="A49" s="465"/>
      <c r="B49" s="466"/>
      <c r="C49" s="466"/>
      <c r="D49" s="466"/>
      <c r="E49" s="466"/>
      <c r="F49" s="466"/>
      <c r="G49" s="466"/>
      <c r="H49" s="466"/>
      <c r="I49" s="466"/>
      <c r="J49" s="466"/>
      <c r="K49" s="491"/>
    </row>
    <row r="50" ht="15" spans="1:11">
      <c r="A50" s="467" t="s">
        <v>139</v>
      </c>
      <c r="B50" s="468" t="s">
        <v>140</v>
      </c>
      <c r="C50" s="468"/>
      <c r="D50" s="469" t="s">
        <v>141</v>
      </c>
      <c r="E50" s="470" t="s">
        <v>142</v>
      </c>
      <c r="F50" s="471" t="s">
        <v>143</v>
      </c>
      <c r="G50" s="472">
        <v>45031</v>
      </c>
      <c r="H50" s="473" t="s">
        <v>144</v>
      </c>
      <c r="I50" s="492"/>
      <c r="J50" s="493" t="s">
        <v>145</v>
      </c>
      <c r="K50" s="494"/>
    </row>
    <row r="51" ht="15" spans="1:11">
      <c r="A51" s="464" t="s">
        <v>146</v>
      </c>
      <c r="B51" s="464"/>
      <c r="C51" s="464"/>
      <c r="D51" s="464"/>
      <c r="E51" s="464"/>
      <c r="F51" s="464"/>
      <c r="G51" s="464"/>
      <c r="H51" s="464"/>
      <c r="I51" s="464"/>
      <c r="J51" s="464"/>
      <c r="K51" s="464"/>
    </row>
    <row r="52" ht="15" spans="1:11">
      <c r="A52" s="474"/>
      <c r="B52" s="475"/>
      <c r="C52" s="475"/>
      <c r="D52" s="475"/>
      <c r="E52" s="475"/>
      <c r="F52" s="475"/>
      <c r="G52" s="475"/>
      <c r="H52" s="475"/>
      <c r="I52" s="475"/>
      <c r="J52" s="475"/>
      <c r="K52" s="495"/>
    </row>
    <row r="53" ht="15" spans="1:11">
      <c r="A53" s="467" t="s">
        <v>139</v>
      </c>
      <c r="B53" s="468" t="s">
        <v>140</v>
      </c>
      <c r="C53" s="468"/>
      <c r="D53" s="469" t="s">
        <v>141</v>
      </c>
      <c r="E53" s="476"/>
      <c r="F53" s="471" t="s">
        <v>147</v>
      </c>
      <c r="G53" s="472"/>
      <c r="H53" s="473" t="s">
        <v>144</v>
      </c>
      <c r="I53" s="492"/>
      <c r="J53" s="493"/>
      <c r="K53" s="49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zoomScale="80" zoomScaleNormal="80" topLeftCell="A16" workbookViewId="0">
      <selection activeCell="A2" sqref="A2:H44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96" t="s">
        <v>148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149</v>
      </c>
      <c r="F2" s="117"/>
      <c r="G2" s="117"/>
      <c r="H2" s="117"/>
      <c r="I2" s="299"/>
      <c r="J2" s="300" t="s">
        <v>57</v>
      </c>
      <c r="K2" s="117" t="s">
        <v>58</v>
      </c>
      <c r="L2" s="117"/>
      <c r="M2" s="117"/>
      <c r="N2" s="117"/>
      <c r="O2" s="301"/>
    </row>
    <row r="3" s="112" customFormat="1" ht="16" customHeight="1" spans="1:15">
      <c r="A3" s="119" t="s">
        <v>150</v>
      </c>
      <c r="B3" s="120" t="s">
        <v>151</v>
      </c>
      <c r="C3" s="120"/>
      <c r="D3" s="120"/>
      <c r="E3" s="120"/>
      <c r="F3" s="120"/>
      <c r="G3" s="120"/>
      <c r="H3" s="120"/>
      <c r="I3" s="146"/>
      <c r="J3" s="157" t="s">
        <v>152</v>
      </c>
      <c r="K3" s="157"/>
      <c r="L3" s="157"/>
      <c r="M3" s="157"/>
      <c r="N3" s="157"/>
      <c r="O3" s="302"/>
    </row>
    <row r="4" s="112" customFormat="1" ht="16" customHeight="1" spans="1:15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6"/>
      <c r="J4" s="160" t="s">
        <v>117</v>
      </c>
      <c r="K4" s="160" t="s">
        <v>118</v>
      </c>
      <c r="L4" s="160" t="s">
        <v>119</v>
      </c>
      <c r="M4" s="160"/>
      <c r="N4" s="160"/>
      <c r="O4" s="420"/>
    </row>
    <row r="5" s="112" customFormat="1" ht="16" customHeight="1" spans="1:15">
      <c r="A5" s="119"/>
      <c r="B5" s="251" t="s">
        <v>153</v>
      </c>
      <c r="C5" s="251" t="s">
        <v>154</v>
      </c>
      <c r="D5" s="251" t="s">
        <v>155</v>
      </c>
      <c r="E5" s="251" t="s">
        <v>156</v>
      </c>
      <c r="F5" s="251" t="s">
        <v>157</v>
      </c>
      <c r="G5" s="251" t="s">
        <v>158</v>
      </c>
      <c r="H5" s="251" t="s">
        <v>159</v>
      </c>
      <c r="I5" s="146"/>
      <c r="J5" s="421" t="s">
        <v>160</v>
      </c>
      <c r="K5" s="421" t="s">
        <v>160</v>
      </c>
      <c r="L5" s="421" t="s">
        <v>160</v>
      </c>
      <c r="M5" s="421"/>
      <c r="N5" s="421"/>
      <c r="O5" s="422"/>
    </row>
    <row r="6" s="112" customFormat="1" ht="16" customHeight="1" spans="1:15">
      <c r="A6" s="252" t="s">
        <v>161</v>
      </c>
      <c r="B6" s="253">
        <f t="shared" ref="B6:B8" si="0">C6-1</f>
        <v>65</v>
      </c>
      <c r="C6" s="253">
        <f t="shared" ref="C6:C8" si="1">D6-2</f>
        <v>66</v>
      </c>
      <c r="D6" s="254">
        <v>68</v>
      </c>
      <c r="E6" s="253">
        <f t="shared" ref="E6:E8" si="2">D6+2</f>
        <v>70</v>
      </c>
      <c r="F6" s="253">
        <f t="shared" ref="F6:F8" si="3">E6+2</f>
        <v>72</v>
      </c>
      <c r="G6" s="253">
        <f t="shared" ref="G6:G8" si="4">F6+1</f>
        <v>73</v>
      </c>
      <c r="H6" s="253">
        <f t="shared" ref="H6:H8" si="5">G6+1</f>
        <v>74</v>
      </c>
      <c r="I6" s="146"/>
      <c r="J6" s="144" t="s">
        <v>162</v>
      </c>
      <c r="K6" s="144" t="s">
        <v>163</v>
      </c>
      <c r="L6" s="144" t="s">
        <v>162</v>
      </c>
      <c r="M6" s="165"/>
      <c r="N6" s="165"/>
      <c r="O6" s="423"/>
    </row>
    <row r="7" s="112" customFormat="1" ht="16" customHeight="1" spans="1:15">
      <c r="A7" s="122" t="s">
        <v>164</v>
      </c>
      <c r="B7" s="253">
        <f t="shared" si="0"/>
        <v>64</v>
      </c>
      <c r="C7" s="253">
        <f t="shared" si="1"/>
        <v>65</v>
      </c>
      <c r="D7" s="254">
        <v>67</v>
      </c>
      <c r="E7" s="253">
        <f t="shared" si="2"/>
        <v>69</v>
      </c>
      <c r="F7" s="253">
        <f t="shared" si="3"/>
        <v>71</v>
      </c>
      <c r="G7" s="253">
        <f t="shared" si="4"/>
        <v>72</v>
      </c>
      <c r="H7" s="253">
        <f t="shared" si="5"/>
        <v>73</v>
      </c>
      <c r="I7" s="146"/>
      <c r="J7" s="144" t="s">
        <v>165</v>
      </c>
      <c r="K7" s="144" t="s">
        <v>166</v>
      </c>
      <c r="L7" s="144" t="s">
        <v>163</v>
      </c>
      <c r="M7" s="144"/>
      <c r="N7" s="144"/>
      <c r="O7" s="305"/>
    </row>
    <row r="8" s="112" customFormat="1" ht="16" customHeight="1" spans="1:15">
      <c r="A8" s="122" t="s">
        <v>167</v>
      </c>
      <c r="B8" s="255">
        <f t="shared" si="0"/>
        <v>58</v>
      </c>
      <c r="C8" s="255">
        <f t="shared" si="1"/>
        <v>59</v>
      </c>
      <c r="D8" s="256">
        <v>61</v>
      </c>
      <c r="E8" s="255">
        <f t="shared" si="2"/>
        <v>63</v>
      </c>
      <c r="F8" s="255">
        <f t="shared" si="3"/>
        <v>65</v>
      </c>
      <c r="G8" s="255">
        <f t="shared" si="4"/>
        <v>66</v>
      </c>
      <c r="H8" s="255">
        <f t="shared" si="5"/>
        <v>67</v>
      </c>
      <c r="I8" s="146"/>
      <c r="J8" s="144" t="s">
        <v>163</v>
      </c>
      <c r="K8" s="144" t="s">
        <v>168</v>
      </c>
      <c r="L8" s="144" t="s">
        <v>168</v>
      </c>
      <c r="M8" s="144"/>
      <c r="N8" s="144"/>
      <c r="O8" s="305"/>
    </row>
    <row r="9" s="112" customFormat="1" ht="16" customHeight="1" spans="1:15">
      <c r="A9" s="122" t="s">
        <v>169</v>
      </c>
      <c r="B9" s="253">
        <f t="shared" ref="B9:B11" si="6">C9-4</f>
        <v>100</v>
      </c>
      <c r="C9" s="253">
        <f t="shared" ref="C9:C11" si="7">D9-4</f>
        <v>104</v>
      </c>
      <c r="D9" s="257" t="s">
        <v>170</v>
      </c>
      <c r="E9" s="253">
        <f t="shared" ref="E9:E11" si="8">D9+4</f>
        <v>112</v>
      </c>
      <c r="F9" s="253">
        <f>E9+4</f>
        <v>116</v>
      </c>
      <c r="G9" s="253">
        <f t="shared" ref="G9:G11" si="9">F9+6</f>
        <v>122</v>
      </c>
      <c r="H9" s="253">
        <f>G9+6</f>
        <v>128</v>
      </c>
      <c r="I9" s="146"/>
      <c r="J9" s="144" t="s">
        <v>171</v>
      </c>
      <c r="K9" s="144" t="s">
        <v>172</v>
      </c>
      <c r="L9" s="144" t="s">
        <v>163</v>
      </c>
      <c r="M9" s="165"/>
      <c r="N9" s="165"/>
      <c r="O9" s="423"/>
    </row>
    <row r="10" s="112" customFormat="1" ht="16" customHeight="1" spans="1:15">
      <c r="A10" s="122" t="s">
        <v>173</v>
      </c>
      <c r="B10" s="253">
        <f t="shared" si="6"/>
        <v>92</v>
      </c>
      <c r="C10" s="253">
        <f t="shared" si="7"/>
        <v>96</v>
      </c>
      <c r="D10" s="257" t="s">
        <v>174</v>
      </c>
      <c r="E10" s="253">
        <f t="shared" si="8"/>
        <v>104</v>
      </c>
      <c r="F10" s="253">
        <f>E10+5</f>
        <v>109</v>
      </c>
      <c r="G10" s="253">
        <f t="shared" si="9"/>
        <v>115</v>
      </c>
      <c r="H10" s="253">
        <f>G10+7</f>
        <v>122</v>
      </c>
      <c r="I10" s="146"/>
      <c r="J10" s="144" t="s">
        <v>172</v>
      </c>
      <c r="K10" s="144" t="s">
        <v>175</v>
      </c>
      <c r="L10" s="144" t="s">
        <v>176</v>
      </c>
      <c r="M10" s="165"/>
      <c r="N10" s="165"/>
      <c r="O10" s="423"/>
    </row>
    <row r="11" s="112" customFormat="1" ht="16" customHeight="1" spans="1:15">
      <c r="A11" s="122" t="s">
        <v>177</v>
      </c>
      <c r="B11" s="258">
        <f t="shared" si="6"/>
        <v>102</v>
      </c>
      <c r="C11" s="258">
        <f t="shared" si="7"/>
        <v>106</v>
      </c>
      <c r="D11" s="259" t="s">
        <v>178</v>
      </c>
      <c r="E11" s="258">
        <f t="shared" si="8"/>
        <v>114</v>
      </c>
      <c r="F11" s="258">
        <f>E11+5</f>
        <v>119</v>
      </c>
      <c r="G11" s="258">
        <f t="shared" si="9"/>
        <v>125</v>
      </c>
      <c r="H11" s="258">
        <f>G11+7</f>
        <v>132</v>
      </c>
      <c r="I11" s="146"/>
      <c r="J11" s="144" t="s">
        <v>179</v>
      </c>
      <c r="K11" s="144" t="s">
        <v>180</v>
      </c>
      <c r="L11" s="144" t="s">
        <v>181</v>
      </c>
      <c r="M11" s="165"/>
      <c r="N11" s="165"/>
      <c r="O11" s="423"/>
    </row>
    <row r="12" s="112" customFormat="1" ht="16" customHeight="1" spans="1:15">
      <c r="A12" s="260" t="s">
        <v>182</v>
      </c>
      <c r="B12" s="253">
        <f>C12-1.2</f>
        <v>38.6</v>
      </c>
      <c r="C12" s="253">
        <f>D12-1.2</f>
        <v>39.8</v>
      </c>
      <c r="D12" s="261">
        <v>41</v>
      </c>
      <c r="E12" s="253">
        <f>D12+1.2</f>
        <v>42.2</v>
      </c>
      <c r="F12" s="253">
        <f>E12+1.2</f>
        <v>43.4</v>
      </c>
      <c r="G12" s="253">
        <f>F12+1.4</f>
        <v>44.8</v>
      </c>
      <c r="H12" s="253">
        <f>G12+1.4</f>
        <v>46.2</v>
      </c>
      <c r="I12" s="146"/>
      <c r="J12" s="144" t="s">
        <v>183</v>
      </c>
      <c r="K12" s="144" t="s">
        <v>184</v>
      </c>
      <c r="L12" s="144" t="s">
        <v>185</v>
      </c>
      <c r="M12" s="165"/>
      <c r="N12" s="165"/>
      <c r="O12" s="423"/>
    </row>
    <row r="13" s="112" customFormat="1" ht="16" customHeight="1" spans="1:15">
      <c r="A13" s="260" t="s">
        <v>186</v>
      </c>
      <c r="B13" s="253">
        <f>C13-0.6</f>
        <v>61.2</v>
      </c>
      <c r="C13" s="253">
        <f>D13-1.2</f>
        <v>61.8</v>
      </c>
      <c r="D13" s="261">
        <v>63</v>
      </c>
      <c r="E13" s="253">
        <f>D13+1.2</f>
        <v>64.2</v>
      </c>
      <c r="F13" s="253">
        <f>E13+1.2</f>
        <v>65.4</v>
      </c>
      <c r="G13" s="253">
        <f>F13+0.6</f>
        <v>66</v>
      </c>
      <c r="H13" s="253">
        <f>G13+0.6</f>
        <v>66.6</v>
      </c>
      <c r="I13" s="146"/>
      <c r="J13" s="144" t="s">
        <v>183</v>
      </c>
      <c r="K13" s="144" t="s">
        <v>183</v>
      </c>
      <c r="L13" s="144" t="s">
        <v>187</v>
      </c>
      <c r="M13" s="165"/>
      <c r="N13" s="165"/>
      <c r="O13" s="423"/>
    </row>
    <row r="14" s="112" customFormat="1" ht="16" customHeight="1" spans="1:15">
      <c r="A14" s="122" t="s">
        <v>188</v>
      </c>
      <c r="B14" s="253">
        <f>C14-0.8</f>
        <v>19.9</v>
      </c>
      <c r="C14" s="253">
        <f>D14-0.8</f>
        <v>20.7</v>
      </c>
      <c r="D14" s="254">
        <v>21.5</v>
      </c>
      <c r="E14" s="253">
        <f>D14+0.8</f>
        <v>22.3</v>
      </c>
      <c r="F14" s="253">
        <f>E14+0.8</f>
        <v>23.1</v>
      </c>
      <c r="G14" s="253">
        <f>F14+1.3</f>
        <v>24.4</v>
      </c>
      <c r="H14" s="253">
        <f>G14+1.3</f>
        <v>25.7</v>
      </c>
      <c r="I14" s="146"/>
      <c r="J14" s="144" t="s">
        <v>189</v>
      </c>
      <c r="K14" s="144" t="s">
        <v>189</v>
      </c>
      <c r="L14" s="144" t="s">
        <v>163</v>
      </c>
      <c r="M14" s="165"/>
      <c r="N14" s="165"/>
      <c r="O14" s="423"/>
    </row>
    <row r="15" s="112" customFormat="1" ht="16" customHeight="1" spans="1:15">
      <c r="A15" s="122" t="s">
        <v>190</v>
      </c>
      <c r="B15" s="253">
        <f>C15-0.7</f>
        <v>17.1</v>
      </c>
      <c r="C15" s="253">
        <f>D15-0.7</f>
        <v>17.8</v>
      </c>
      <c r="D15" s="254">
        <v>18.5</v>
      </c>
      <c r="E15" s="253">
        <f>D15+0.7</f>
        <v>19.2</v>
      </c>
      <c r="F15" s="253">
        <f>E15+0.7</f>
        <v>19.9</v>
      </c>
      <c r="G15" s="253">
        <f>F15+1</f>
        <v>20.9</v>
      </c>
      <c r="H15" s="253">
        <f>G15+1</f>
        <v>21.9</v>
      </c>
      <c r="I15" s="146"/>
      <c r="J15" s="144" t="s">
        <v>183</v>
      </c>
      <c r="K15" s="144" t="s">
        <v>184</v>
      </c>
      <c r="L15" s="144" t="s">
        <v>185</v>
      </c>
      <c r="M15" s="165"/>
      <c r="N15" s="165"/>
      <c r="O15" s="423"/>
    </row>
    <row r="16" s="112" customFormat="1" ht="16" customHeight="1" spans="1:15">
      <c r="A16" s="122" t="s">
        <v>191</v>
      </c>
      <c r="B16" s="253">
        <f t="shared" ref="B16:B21" si="10">C16-0.5</f>
        <v>12.5</v>
      </c>
      <c r="C16" s="253">
        <f t="shared" ref="C16:C21" si="11">D16-0.5</f>
        <v>13</v>
      </c>
      <c r="D16" s="254">
        <v>13.5</v>
      </c>
      <c r="E16" s="253">
        <f>D16+0.5</f>
        <v>14</v>
      </c>
      <c r="F16" s="253">
        <f>E16+0.5</f>
        <v>14.5</v>
      </c>
      <c r="G16" s="253">
        <f>F16+0.7</f>
        <v>15.2</v>
      </c>
      <c r="H16" s="253">
        <f>G16+0.7</f>
        <v>15.9</v>
      </c>
      <c r="I16" s="146"/>
      <c r="J16" s="144" t="s">
        <v>183</v>
      </c>
      <c r="K16" s="144" t="s">
        <v>183</v>
      </c>
      <c r="L16" s="144" t="s">
        <v>183</v>
      </c>
      <c r="M16" s="165"/>
      <c r="N16" s="165"/>
      <c r="O16" s="423"/>
    </row>
    <row r="17" s="112" customFormat="1" ht="16" customHeight="1" spans="1:15">
      <c r="A17" s="122" t="s">
        <v>192</v>
      </c>
      <c r="B17" s="253">
        <f>C17</f>
        <v>9.5</v>
      </c>
      <c r="C17" s="253">
        <f>D17</f>
        <v>9.5</v>
      </c>
      <c r="D17" s="254">
        <v>9.5</v>
      </c>
      <c r="E17" s="253">
        <f t="shared" ref="E17:H17" si="12">D17</f>
        <v>9.5</v>
      </c>
      <c r="F17" s="253">
        <f t="shared" si="12"/>
        <v>9.5</v>
      </c>
      <c r="G17" s="253">
        <f t="shared" si="12"/>
        <v>9.5</v>
      </c>
      <c r="H17" s="253">
        <f t="shared" si="12"/>
        <v>9.5</v>
      </c>
      <c r="I17" s="146"/>
      <c r="J17" s="144" t="s">
        <v>193</v>
      </c>
      <c r="K17" s="144" t="s">
        <v>194</v>
      </c>
      <c r="L17" s="144" t="s">
        <v>195</v>
      </c>
      <c r="M17" s="165"/>
      <c r="N17" s="165"/>
      <c r="O17" s="423"/>
    </row>
    <row r="18" s="112" customFormat="1" ht="16" customHeight="1" spans="1:15">
      <c r="A18" s="122" t="s">
        <v>196</v>
      </c>
      <c r="B18" s="125">
        <f>C18-1</f>
        <v>53</v>
      </c>
      <c r="C18" s="125">
        <f t="shared" ref="C18:C22" si="13">D18-1</f>
        <v>54</v>
      </c>
      <c r="D18" s="254">
        <v>55</v>
      </c>
      <c r="E18" s="125">
        <f>D18+1</f>
        <v>56</v>
      </c>
      <c r="F18" s="125">
        <f>E18+1</f>
        <v>57</v>
      </c>
      <c r="G18" s="125">
        <f>F18+1.5</f>
        <v>58.5</v>
      </c>
      <c r="H18" s="125">
        <f>G18+1.5</f>
        <v>60</v>
      </c>
      <c r="I18" s="146"/>
      <c r="J18" s="144" t="s">
        <v>183</v>
      </c>
      <c r="K18" s="144" t="s">
        <v>183</v>
      </c>
      <c r="L18" s="144" t="s">
        <v>183</v>
      </c>
      <c r="M18" s="165"/>
      <c r="N18" s="165"/>
      <c r="O18" s="423"/>
    </row>
    <row r="19" s="112" customFormat="1" ht="16" customHeight="1" spans="1:15">
      <c r="A19" s="122" t="s">
        <v>197</v>
      </c>
      <c r="B19" s="125">
        <f>C19-1</f>
        <v>52</v>
      </c>
      <c r="C19" s="125">
        <f t="shared" si="13"/>
        <v>53</v>
      </c>
      <c r="D19" s="254">
        <v>54</v>
      </c>
      <c r="E19" s="125">
        <f>D19+1</f>
        <v>55</v>
      </c>
      <c r="F19" s="125">
        <f>E19+1</f>
        <v>56</v>
      </c>
      <c r="G19" s="125">
        <f>F19+1.5</f>
        <v>57.5</v>
      </c>
      <c r="H19" s="125">
        <f>G19+1.5</f>
        <v>59</v>
      </c>
      <c r="I19" s="146"/>
      <c r="J19" s="144" t="s">
        <v>184</v>
      </c>
      <c r="K19" s="144" t="s">
        <v>198</v>
      </c>
      <c r="L19" s="144" t="s">
        <v>185</v>
      </c>
      <c r="M19" s="165"/>
      <c r="N19" s="165"/>
      <c r="O19" s="423"/>
    </row>
    <row r="20" s="112" customFormat="1" ht="16" customHeight="1" spans="1:15">
      <c r="A20" s="122" t="s">
        <v>199</v>
      </c>
      <c r="B20" s="125">
        <f t="shared" si="10"/>
        <v>33</v>
      </c>
      <c r="C20" s="125">
        <f t="shared" si="11"/>
        <v>33.5</v>
      </c>
      <c r="D20" s="262">
        <v>34</v>
      </c>
      <c r="E20" s="125">
        <f t="shared" ref="E20:G20" si="14">D20+0.5</f>
        <v>34.5</v>
      </c>
      <c r="F20" s="125">
        <f t="shared" si="14"/>
        <v>35</v>
      </c>
      <c r="G20" s="125">
        <f t="shared" si="14"/>
        <v>35.5</v>
      </c>
      <c r="H20" s="125">
        <f t="shared" ref="H20:H22" si="15">G20</f>
        <v>35.5</v>
      </c>
      <c r="I20" s="146"/>
      <c r="J20" s="144" t="s">
        <v>183</v>
      </c>
      <c r="K20" s="144" t="s">
        <v>183</v>
      </c>
      <c r="L20" s="144" t="s">
        <v>183</v>
      </c>
      <c r="M20" s="165"/>
      <c r="N20" s="165"/>
      <c r="O20" s="423"/>
    </row>
    <row r="21" s="112" customFormat="1" ht="16" customHeight="1" spans="1:15">
      <c r="A21" s="122" t="s">
        <v>200</v>
      </c>
      <c r="B21" s="125">
        <f t="shared" si="10"/>
        <v>23</v>
      </c>
      <c r="C21" s="125">
        <f t="shared" si="11"/>
        <v>23.5</v>
      </c>
      <c r="D21" s="254">
        <v>24</v>
      </c>
      <c r="E21" s="125">
        <f>D21+0.5</f>
        <v>24.5</v>
      </c>
      <c r="F21" s="125">
        <f>E21+0.5</f>
        <v>25</v>
      </c>
      <c r="G21" s="135">
        <f>F21+0.75</f>
        <v>25.75</v>
      </c>
      <c r="H21" s="135">
        <f t="shared" si="15"/>
        <v>25.75</v>
      </c>
      <c r="I21" s="146"/>
      <c r="J21" s="144" t="s">
        <v>194</v>
      </c>
      <c r="K21" s="144" t="s">
        <v>180</v>
      </c>
      <c r="L21" s="144" t="s">
        <v>201</v>
      </c>
      <c r="M21" s="165"/>
      <c r="N21" s="165"/>
      <c r="O21" s="423"/>
    </row>
    <row r="22" s="112" customFormat="1" ht="16" customHeight="1" spans="1:15">
      <c r="A22" s="122" t="s">
        <v>202</v>
      </c>
      <c r="B22" s="253">
        <f>C22</f>
        <v>16</v>
      </c>
      <c r="C22" s="253">
        <f t="shared" si="13"/>
        <v>16</v>
      </c>
      <c r="D22" s="254">
        <v>17</v>
      </c>
      <c r="E22" s="253">
        <f>D22</f>
        <v>17</v>
      </c>
      <c r="F22" s="253">
        <f>E22+1.5</f>
        <v>18.5</v>
      </c>
      <c r="G22" s="253">
        <f>F22</f>
        <v>18.5</v>
      </c>
      <c r="H22" s="253">
        <f t="shared" si="15"/>
        <v>18.5</v>
      </c>
      <c r="I22" s="146"/>
      <c r="J22" s="144" t="s">
        <v>183</v>
      </c>
      <c r="K22" s="144" t="s">
        <v>203</v>
      </c>
      <c r="L22" s="144" t="s">
        <v>185</v>
      </c>
      <c r="M22" s="165"/>
      <c r="N22" s="165"/>
      <c r="O22" s="423"/>
    </row>
    <row r="23" s="112" customFormat="1" ht="16" customHeight="1" spans="1:15">
      <c r="A23" s="263"/>
      <c r="B23" s="264"/>
      <c r="C23" s="264"/>
      <c r="D23" s="265"/>
      <c r="E23" s="264"/>
      <c r="F23" s="264"/>
      <c r="G23" s="264"/>
      <c r="H23" s="266"/>
      <c r="I23" s="146"/>
      <c r="J23" s="144"/>
      <c r="K23" s="144"/>
      <c r="L23" s="144"/>
      <c r="M23" s="165"/>
      <c r="N23" s="165"/>
      <c r="O23" s="423"/>
    </row>
    <row r="24" s="112" customFormat="1" ht="16" customHeight="1" spans="1:15">
      <c r="A24" s="116" t="s">
        <v>62</v>
      </c>
      <c r="B24" s="249" t="s">
        <v>204</v>
      </c>
      <c r="C24" s="250"/>
      <c r="D24" s="118" t="s">
        <v>69</v>
      </c>
      <c r="E24" s="117" t="s">
        <v>205</v>
      </c>
      <c r="F24" s="117"/>
      <c r="G24" s="117"/>
      <c r="H24" s="117"/>
      <c r="I24" s="424"/>
      <c r="J24" s="144"/>
      <c r="K24" s="144"/>
      <c r="L24" s="144"/>
      <c r="M24" s="425"/>
      <c r="N24" s="425"/>
      <c r="O24" s="426"/>
    </row>
    <row r="25" s="112" customFormat="1" ht="16" customHeight="1" spans="1:15">
      <c r="A25" s="119" t="s">
        <v>150</v>
      </c>
      <c r="B25" s="120" t="s">
        <v>151</v>
      </c>
      <c r="C25" s="120"/>
      <c r="D25" s="120"/>
      <c r="E25" s="120"/>
      <c r="F25" s="120"/>
      <c r="G25" s="120"/>
      <c r="H25" s="120"/>
      <c r="I25" s="424"/>
      <c r="J25" s="144"/>
      <c r="K25" s="144"/>
      <c r="L25" s="144"/>
      <c r="M25" s="425"/>
      <c r="N25" s="425"/>
      <c r="O25" s="426"/>
    </row>
    <row r="26" s="112" customFormat="1" ht="16" customHeight="1" spans="1:15">
      <c r="A26" s="119"/>
      <c r="B26" s="267" t="s">
        <v>115</v>
      </c>
      <c r="C26" s="267" t="s">
        <v>116</v>
      </c>
      <c r="D26" s="268" t="s">
        <v>117</v>
      </c>
      <c r="E26" s="267" t="s">
        <v>118</v>
      </c>
      <c r="F26" s="267" t="s">
        <v>119</v>
      </c>
      <c r="G26" s="267" t="s">
        <v>120</v>
      </c>
      <c r="H26" s="267" t="s">
        <v>121</v>
      </c>
      <c r="I26" s="424"/>
      <c r="J26" s="160" t="s">
        <v>117</v>
      </c>
      <c r="K26" s="160" t="s">
        <v>118</v>
      </c>
      <c r="L26" s="160" t="s">
        <v>119</v>
      </c>
      <c r="M26" s="425"/>
      <c r="N26" s="425"/>
      <c r="O26" s="426"/>
    </row>
    <row r="27" s="112" customFormat="1" ht="16" customHeight="1" spans="1:15">
      <c r="A27" s="119"/>
      <c r="B27" s="267" t="s">
        <v>153</v>
      </c>
      <c r="C27" s="267" t="s">
        <v>154</v>
      </c>
      <c r="D27" s="268" t="s">
        <v>155</v>
      </c>
      <c r="E27" s="267" t="s">
        <v>156</v>
      </c>
      <c r="F27" s="267" t="s">
        <v>157</v>
      </c>
      <c r="G27" s="267" t="s">
        <v>158</v>
      </c>
      <c r="H27" s="267" t="s">
        <v>159</v>
      </c>
      <c r="I27" s="424"/>
      <c r="J27" s="421" t="s">
        <v>160</v>
      </c>
      <c r="K27" s="421" t="s">
        <v>160</v>
      </c>
      <c r="L27" s="421" t="s">
        <v>160</v>
      </c>
      <c r="M27" s="425"/>
      <c r="N27" s="425"/>
      <c r="O27" s="426"/>
    </row>
    <row r="28" s="112" customFormat="1" ht="16" customHeight="1" spans="1:15">
      <c r="A28" s="269" t="s">
        <v>161</v>
      </c>
      <c r="B28" s="270">
        <f>C28-1</f>
        <v>59</v>
      </c>
      <c r="C28" s="270">
        <f>D28-2</f>
        <v>60</v>
      </c>
      <c r="D28" s="271">
        <v>62</v>
      </c>
      <c r="E28" s="270">
        <f>D28+2</f>
        <v>64</v>
      </c>
      <c r="F28" s="270">
        <f>E28+2</f>
        <v>66</v>
      </c>
      <c r="G28" s="270">
        <f>F28+1</f>
        <v>67</v>
      </c>
      <c r="H28" s="270">
        <f>G28+1</f>
        <v>68</v>
      </c>
      <c r="I28" s="424"/>
      <c r="J28" s="144" t="s">
        <v>179</v>
      </c>
      <c r="K28" s="144" t="s">
        <v>163</v>
      </c>
      <c r="L28" s="144" t="s">
        <v>162</v>
      </c>
      <c r="M28" s="425"/>
      <c r="N28" s="425"/>
      <c r="O28" s="426"/>
    </row>
    <row r="29" s="112" customFormat="1" ht="16" customHeight="1" spans="1:15">
      <c r="A29" s="269" t="s">
        <v>164</v>
      </c>
      <c r="B29" s="270">
        <f>C29-1</f>
        <v>58</v>
      </c>
      <c r="C29" s="270">
        <f>D29-2</f>
        <v>59</v>
      </c>
      <c r="D29" s="271">
        <v>61</v>
      </c>
      <c r="E29" s="270">
        <f>D29+2</f>
        <v>63</v>
      </c>
      <c r="F29" s="270">
        <f>E29+2</f>
        <v>65</v>
      </c>
      <c r="G29" s="270">
        <f>F29+1</f>
        <v>66</v>
      </c>
      <c r="H29" s="270">
        <f>G29+1</f>
        <v>67</v>
      </c>
      <c r="I29" s="424"/>
      <c r="J29" s="144" t="s">
        <v>165</v>
      </c>
      <c r="K29" s="144" t="s">
        <v>179</v>
      </c>
      <c r="L29" s="144" t="s">
        <v>163</v>
      </c>
      <c r="M29" s="425"/>
      <c r="N29" s="425"/>
      <c r="O29" s="426"/>
    </row>
    <row r="30" s="112" customFormat="1" ht="16" customHeight="1" spans="1:15">
      <c r="A30" s="269" t="s">
        <v>169</v>
      </c>
      <c r="B30" s="270">
        <f t="shared" ref="B30:B32" si="16">C30-4</f>
        <v>90</v>
      </c>
      <c r="C30" s="270">
        <f t="shared" ref="C30:C32" si="17">D30-4</f>
        <v>94</v>
      </c>
      <c r="D30" s="272">
        <v>98</v>
      </c>
      <c r="E30" s="270">
        <f t="shared" ref="E30:E32" si="18">D30+4</f>
        <v>102</v>
      </c>
      <c r="F30" s="270">
        <f>E30+4</f>
        <v>106</v>
      </c>
      <c r="G30" s="270">
        <f t="shared" ref="G30:G32" si="19">F30+6</f>
        <v>112</v>
      </c>
      <c r="H30" s="270">
        <f>G30+6</f>
        <v>118</v>
      </c>
      <c r="I30" s="424"/>
      <c r="J30" s="144" t="s">
        <v>163</v>
      </c>
      <c r="K30" s="144" t="s">
        <v>168</v>
      </c>
      <c r="L30" s="144" t="s">
        <v>179</v>
      </c>
      <c r="M30" s="425"/>
      <c r="N30" s="425"/>
      <c r="O30" s="426"/>
    </row>
    <row r="31" s="112" customFormat="1" ht="16" customHeight="1" spans="1:15">
      <c r="A31" s="269" t="s">
        <v>173</v>
      </c>
      <c r="B31" s="270">
        <f t="shared" si="16"/>
        <v>84</v>
      </c>
      <c r="C31" s="270">
        <f t="shared" si="17"/>
        <v>88</v>
      </c>
      <c r="D31" s="272">
        <v>92</v>
      </c>
      <c r="E31" s="270">
        <f t="shared" si="18"/>
        <v>96</v>
      </c>
      <c r="F31" s="270">
        <f>E31+5</f>
        <v>101</v>
      </c>
      <c r="G31" s="270">
        <f t="shared" si="19"/>
        <v>107</v>
      </c>
      <c r="H31" s="270">
        <f>G31+7</f>
        <v>114</v>
      </c>
      <c r="I31" s="424"/>
      <c r="J31" s="144" t="s">
        <v>179</v>
      </c>
      <c r="K31" s="144" t="s">
        <v>179</v>
      </c>
      <c r="L31" s="144" t="s">
        <v>163</v>
      </c>
      <c r="M31" s="425"/>
      <c r="N31" s="425"/>
      <c r="O31" s="426"/>
    </row>
    <row r="32" s="112" customFormat="1" ht="16" customHeight="1" spans="1:15">
      <c r="A32" s="269" t="s">
        <v>177</v>
      </c>
      <c r="B32" s="270">
        <f t="shared" si="16"/>
        <v>94</v>
      </c>
      <c r="C32" s="270">
        <f t="shared" si="17"/>
        <v>98</v>
      </c>
      <c r="D32" s="272">
        <v>102</v>
      </c>
      <c r="E32" s="270">
        <f t="shared" si="18"/>
        <v>106</v>
      </c>
      <c r="F32" s="270">
        <f>E32+5</f>
        <v>111</v>
      </c>
      <c r="G32" s="270">
        <f t="shared" si="19"/>
        <v>117</v>
      </c>
      <c r="H32" s="270">
        <f>G32+7</f>
        <v>124</v>
      </c>
      <c r="I32" s="424"/>
      <c r="J32" s="144" t="s">
        <v>179</v>
      </c>
      <c r="K32" s="144" t="s">
        <v>179</v>
      </c>
      <c r="L32" s="144" t="s">
        <v>176</v>
      </c>
      <c r="M32" s="425"/>
      <c r="N32" s="425"/>
      <c r="O32" s="426"/>
    </row>
    <row r="33" s="112" customFormat="1" ht="16" customHeight="1" spans="1:15">
      <c r="A33" s="269" t="s">
        <v>182</v>
      </c>
      <c r="B33" s="270">
        <f>C33-1.2</f>
        <v>36.6</v>
      </c>
      <c r="C33" s="270">
        <f>D33-1.2</f>
        <v>37.8</v>
      </c>
      <c r="D33" s="271">
        <v>39</v>
      </c>
      <c r="E33" s="270">
        <f>D33+1.2</f>
        <v>40.2</v>
      </c>
      <c r="F33" s="270">
        <f>E33+1.2</f>
        <v>41.4</v>
      </c>
      <c r="G33" s="270">
        <f>F33+1.4</f>
        <v>42.8</v>
      </c>
      <c r="H33" s="270">
        <f>G33+1.4</f>
        <v>44.2</v>
      </c>
      <c r="I33" s="424"/>
      <c r="J33" s="144" t="s">
        <v>179</v>
      </c>
      <c r="K33" s="144" t="s">
        <v>180</v>
      </c>
      <c r="L33" s="144" t="s">
        <v>181</v>
      </c>
      <c r="M33" s="425"/>
      <c r="N33" s="425"/>
      <c r="O33" s="426"/>
    </row>
    <row r="34" s="112" customFormat="1" ht="16" customHeight="1" spans="1:15">
      <c r="A34" s="269" t="s">
        <v>186</v>
      </c>
      <c r="B34" s="270">
        <f>C34-0.6</f>
        <v>57.2</v>
      </c>
      <c r="C34" s="270">
        <f>D34-1.2</f>
        <v>57.8</v>
      </c>
      <c r="D34" s="271">
        <v>59</v>
      </c>
      <c r="E34" s="270">
        <f>D34+1.2</f>
        <v>60.2</v>
      </c>
      <c r="F34" s="270">
        <f>E34+1.2</f>
        <v>61.4</v>
      </c>
      <c r="G34" s="270">
        <f t="shared" ref="G34:G38" si="20">F34+0.6</f>
        <v>62</v>
      </c>
      <c r="H34" s="270">
        <f t="shared" ref="H34:H38" si="21">G34+0.6</f>
        <v>62.6</v>
      </c>
      <c r="I34" s="424"/>
      <c r="J34" s="144" t="s">
        <v>183</v>
      </c>
      <c r="K34" s="144" t="s">
        <v>184</v>
      </c>
      <c r="L34" s="144" t="s">
        <v>185</v>
      </c>
      <c r="M34" s="425"/>
      <c r="N34" s="425"/>
      <c r="O34" s="426"/>
    </row>
    <row r="35" s="112" customFormat="1" ht="16" customHeight="1" spans="1:15">
      <c r="A35" s="269" t="s">
        <v>206</v>
      </c>
      <c r="B35" s="270">
        <f>C35-0.8</f>
        <v>16.4</v>
      </c>
      <c r="C35" s="270">
        <f>D35-0.8</f>
        <v>17.2</v>
      </c>
      <c r="D35" s="271">
        <v>18</v>
      </c>
      <c r="E35" s="270">
        <f>D35+0.8</f>
        <v>18.8</v>
      </c>
      <c r="F35" s="270">
        <f>E35+0.8</f>
        <v>19.6</v>
      </c>
      <c r="G35" s="270">
        <f>F35+1.3</f>
        <v>20.9</v>
      </c>
      <c r="H35" s="270">
        <f>G35+1.3</f>
        <v>22.2</v>
      </c>
      <c r="I35" s="424"/>
      <c r="J35" s="144" t="s">
        <v>183</v>
      </c>
      <c r="K35" s="144" t="s">
        <v>183</v>
      </c>
      <c r="L35" s="144" t="s">
        <v>187</v>
      </c>
      <c r="M35" s="425"/>
      <c r="N35" s="425"/>
      <c r="O35" s="426"/>
    </row>
    <row r="36" s="112" customFormat="1" ht="16" customHeight="1" spans="1:15">
      <c r="A36" s="269" t="s">
        <v>190</v>
      </c>
      <c r="B36" s="270">
        <f>C36-0.6</f>
        <v>15.3</v>
      </c>
      <c r="C36" s="270">
        <f>D36-0.6</f>
        <v>15.9</v>
      </c>
      <c r="D36" s="271">
        <v>16.5</v>
      </c>
      <c r="E36" s="270">
        <f>D36+0.6</f>
        <v>17.1</v>
      </c>
      <c r="F36" s="270">
        <f>E36+0.6</f>
        <v>17.7</v>
      </c>
      <c r="G36" s="270">
        <f>F36+0.95</f>
        <v>18.65</v>
      </c>
      <c r="H36" s="270">
        <f>G36+0.95</f>
        <v>19.6</v>
      </c>
      <c r="I36" s="424"/>
      <c r="J36" s="144" t="s">
        <v>189</v>
      </c>
      <c r="K36" s="144" t="s">
        <v>189</v>
      </c>
      <c r="L36" s="144" t="s">
        <v>179</v>
      </c>
      <c r="M36" s="425"/>
      <c r="N36" s="425"/>
      <c r="O36" s="426"/>
    </row>
    <row r="37" s="112" customFormat="1" ht="16" customHeight="1" spans="1:15">
      <c r="A37" s="269" t="s">
        <v>207</v>
      </c>
      <c r="B37" s="270">
        <f>C37-0.4</f>
        <v>12.2</v>
      </c>
      <c r="C37" s="270">
        <f>D37-0.4</f>
        <v>12.6</v>
      </c>
      <c r="D37" s="271">
        <v>13</v>
      </c>
      <c r="E37" s="270">
        <f>D37+0.4</f>
        <v>13.4</v>
      </c>
      <c r="F37" s="270">
        <f>E37+0.4</f>
        <v>13.8</v>
      </c>
      <c r="G37" s="270">
        <f t="shared" si="20"/>
        <v>14.4</v>
      </c>
      <c r="H37" s="270">
        <f t="shared" si="21"/>
        <v>15</v>
      </c>
      <c r="I37" s="424"/>
      <c r="J37" s="144" t="s">
        <v>183</v>
      </c>
      <c r="K37" s="144" t="s">
        <v>183</v>
      </c>
      <c r="L37" s="144" t="s">
        <v>187</v>
      </c>
      <c r="M37" s="425"/>
      <c r="N37" s="425"/>
      <c r="O37" s="426"/>
    </row>
    <row r="38" s="112" customFormat="1" ht="16" customHeight="1" spans="1:15">
      <c r="A38" s="269" t="s">
        <v>208</v>
      </c>
      <c r="B38" s="270">
        <f>C38-0.4</f>
        <v>8.7</v>
      </c>
      <c r="C38" s="270">
        <f>D38-0.4</f>
        <v>9.1</v>
      </c>
      <c r="D38" s="271">
        <v>9.5</v>
      </c>
      <c r="E38" s="270">
        <f>D38+0.4</f>
        <v>9.9</v>
      </c>
      <c r="F38" s="270">
        <f>E38+0.4</f>
        <v>10.3</v>
      </c>
      <c r="G38" s="270">
        <f t="shared" si="20"/>
        <v>10.9</v>
      </c>
      <c r="H38" s="270">
        <f t="shared" si="21"/>
        <v>11.5</v>
      </c>
      <c r="I38" s="424"/>
      <c r="J38" s="144" t="s">
        <v>183</v>
      </c>
      <c r="K38" s="144" t="s">
        <v>183</v>
      </c>
      <c r="L38" s="144" t="s">
        <v>183</v>
      </c>
      <c r="M38" s="425"/>
      <c r="N38" s="425"/>
      <c r="O38" s="426"/>
    </row>
    <row r="39" s="112" customFormat="1" ht="16" customHeight="1" spans="1:15">
      <c r="A39" s="269" t="s">
        <v>192</v>
      </c>
      <c r="B39" s="271">
        <f>C39</f>
        <v>7.5</v>
      </c>
      <c r="C39" s="271">
        <f>D39</f>
        <v>7.5</v>
      </c>
      <c r="D39" s="271">
        <v>7.5</v>
      </c>
      <c r="E39" s="271">
        <f t="shared" ref="E39:H39" si="22">D39</f>
        <v>7.5</v>
      </c>
      <c r="F39" s="271">
        <f t="shared" si="22"/>
        <v>7.5</v>
      </c>
      <c r="G39" s="271">
        <f t="shared" si="22"/>
        <v>7.5</v>
      </c>
      <c r="H39" s="271">
        <f t="shared" si="22"/>
        <v>7.5</v>
      </c>
      <c r="I39" s="424"/>
      <c r="J39" s="144" t="s">
        <v>193</v>
      </c>
      <c r="K39" s="144" t="s">
        <v>194</v>
      </c>
      <c r="L39" s="144" t="s">
        <v>195</v>
      </c>
      <c r="M39" s="425"/>
      <c r="N39" s="425"/>
      <c r="O39" s="426"/>
    </row>
    <row r="40" s="112" customFormat="1" ht="16" customHeight="1" spans="1:15">
      <c r="A40" s="269" t="s">
        <v>196</v>
      </c>
      <c r="B40" s="270">
        <f>C40-1</f>
        <v>42</v>
      </c>
      <c r="C40" s="270">
        <f t="shared" ref="C40:C42" si="23">D40-1</f>
        <v>43</v>
      </c>
      <c r="D40" s="271">
        <v>44</v>
      </c>
      <c r="E40" s="270">
        <f>D40+1</f>
        <v>45</v>
      </c>
      <c r="F40" s="270">
        <f>E40+1</f>
        <v>46</v>
      </c>
      <c r="G40" s="270">
        <f>F40+1.5</f>
        <v>47.5</v>
      </c>
      <c r="H40" s="270">
        <f>G40+1.5</f>
        <v>49</v>
      </c>
      <c r="I40" s="424"/>
      <c r="J40" s="144" t="s">
        <v>183</v>
      </c>
      <c r="K40" s="144" t="s">
        <v>183</v>
      </c>
      <c r="L40" s="144" t="s">
        <v>183</v>
      </c>
      <c r="M40" s="425"/>
      <c r="N40" s="425"/>
      <c r="O40" s="426"/>
    </row>
    <row r="41" s="112" customFormat="1" ht="16" customHeight="1" spans="1:15">
      <c r="A41" s="269" t="s">
        <v>197</v>
      </c>
      <c r="B41" s="273">
        <f>C41-1</f>
        <v>44</v>
      </c>
      <c r="C41" s="273">
        <f t="shared" si="23"/>
        <v>45</v>
      </c>
      <c r="D41" s="274">
        <v>46</v>
      </c>
      <c r="E41" s="273">
        <f>D41+1</f>
        <v>47</v>
      </c>
      <c r="F41" s="273">
        <f>E41+1</f>
        <v>48</v>
      </c>
      <c r="G41" s="273">
        <f>F41+1.5</f>
        <v>49.5</v>
      </c>
      <c r="H41" s="273">
        <f>G41+1.5</f>
        <v>51</v>
      </c>
      <c r="I41" s="424"/>
      <c r="J41" s="144" t="s">
        <v>179</v>
      </c>
      <c r="K41" s="144" t="s">
        <v>195</v>
      </c>
      <c r="L41" s="144" t="s">
        <v>209</v>
      </c>
      <c r="M41" s="425"/>
      <c r="N41" s="425"/>
      <c r="O41" s="426"/>
    </row>
    <row r="42" s="112" customFormat="1" ht="16" customHeight="1" spans="1:15">
      <c r="A42" s="269" t="s">
        <v>210</v>
      </c>
      <c r="B42" s="253">
        <f>C42</f>
        <v>17</v>
      </c>
      <c r="C42" s="253">
        <f t="shared" si="23"/>
        <v>17</v>
      </c>
      <c r="D42" s="275">
        <v>18</v>
      </c>
      <c r="E42" s="253">
        <f t="shared" ref="E42:H42" si="24">D42</f>
        <v>18</v>
      </c>
      <c r="F42" s="253">
        <f>E42+1.5</f>
        <v>19.5</v>
      </c>
      <c r="G42" s="253">
        <f t="shared" si="24"/>
        <v>19.5</v>
      </c>
      <c r="H42" s="253">
        <f t="shared" si="24"/>
        <v>19.5</v>
      </c>
      <c r="I42" s="424"/>
      <c r="J42" s="144" t="s">
        <v>183</v>
      </c>
      <c r="K42" s="144" t="s">
        <v>183</v>
      </c>
      <c r="L42" s="144" t="s">
        <v>183</v>
      </c>
      <c r="M42" s="425"/>
      <c r="N42" s="425"/>
      <c r="O42" s="426"/>
    </row>
    <row r="43" s="112" customFormat="1" ht="16" customHeight="1" spans="1:15">
      <c r="A43" s="276"/>
      <c r="B43" s="277"/>
      <c r="C43" s="277"/>
      <c r="D43" s="278"/>
      <c r="E43" s="277"/>
      <c r="F43" s="277"/>
      <c r="G43" s="277"/>
      <c r="H43" s="279"/>
      <c r="I43" s="424"/>
      <c r="J43" s="144"/>
      <c r="K43" s="144"/>
      <c r="L43" s="144"/>
      <c r="M43" s="425"/>
      <c r="N43" s="425"/>
      <c r="O43" s="426"/>
    </row>
    <row r="44" s="112" customFormat="1" ht="16" customHeight="1" spans="1:15">
      <c r="A44" s="280"/>
      <c r="B44" s="281"/>
      <c r="C44" s="281"/>
      <c r="D44" s="282"/>
      <c r="E44" s="281"/>
      <c r="F44" s="281"/>
      <c r="G44" s="281"/>
      <c r="H44" s="281"/>
      <c r="I44" s="427"/>
      <c r="J44" s="144"/>
      <c r="K44" s="144"/>
      <c r="L44" s="144"/>
      <c r="M44" s="428"/>
      <c r="N44" s="428"/>
      <c r="O44" s="429"/>
    </row>
    <row r="45" s="112" customFormat="1" ht="14.25" spans="1:15">
      <c r="A45" s="150" t="s">
        <v>211</v>
      </c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</row>
    <row r="46" s="112" customFormat="1" ht="14.25" spans="1:15">
      <c r="A46" s="112" t="s">
        <v>212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</row>
    <row r="47" s="112" customFormat="1" ht="14.25" spans="1:14">
      <c r="A47" s="151"/>
      <c r="B47" s="151"/>
      <c r="C47" s="151"/>
      <c r="D47" s="151"/>
      <c r="E47" s="151"/>
      <c r="F47" s="151"/>
      <c r="G47" s="151"/>
      <c r="H47" s="151"/>
      <c r="I47" s="151"/>
      <c r="J47" s="150" t="s">
        <v>213</v>
      </c>
      <c r="K47" s="307"/>
      <c r="L47" s="150" t="s">
        <v>214</v>
      </c>
      <c r="M47" s="150"/>
      <c r="N47" s="150" t="s">
        <v>215</v>
      </c>
    </row>
  </sheetData>
  <mergeCells count="11">
    <mergeCell ref="A1:O1"/>
    <mergeCell ref="B2:C2"/>
    <mergeCell ref="E2:H2"/>
    <mergeCell ref="K2:O2"/>
    <mergeCell ref="B3:H3"/>
    <mergeCell ref="J3:O3"/>
    <mergeCell ref="B24:C24"/>
    <mergeCell ref="E24:H24"/>
    <mergeCell ref="B25:H25"/>
    <mergeCell ref="A3:A5"/>
    <mergeCell ref="A25:A27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P18" sqref="P18"/>
    </sheetView>
  </sheetViews>
  <sheetFormatPr defaultColWidth="10" defaultRowHeight="16.5" customHeight="1"/>
  <cols>
    <col min="1" max="1" width="10.875" style="308" customWidth="1"/>
    <col min="2" max="16384" width="10" style="308"/>
  </cols>
  <sheetData>
    <row r="1" ht="22.5" customHeight="1" spans="1:11">
      <c r="A1" s="309" t="s">
        <v>216</v>
      </c>
      <c r="B1" s="309"/>
      <c r="C1" s="309"/>
      <c r="D1" s="309"/>
      <c r="E1" s="309"/>
      <c r="F1" s="309"/>
      <c r="G1" s="309"/>
      <c r="H1" s="309"/>
      <c r="I1" s="309"/>
      <c r="J1" s="309"/>
      <c r="K1" s="309"/>
    </row>
    <row r="2" ht="17.25" customHeight="1" spans="1:11">
      <c r="A2" s="310" t="s">
        <v>53</v>
      </c>
      <c r="B2" s="311"/>
      <c r="C2" s="311"/>
      <c r="D2" s="312" t="s">
        <v>55</v>
      </c>
      <c r="E2" s="312"/>
      <c r="F2" s="311"/>
      <c r="G2" s="311"/>
      <c r="H2" s="313" t="s">
        <v>57</v>
      </c>
      <c r="I2" s="389"/>
      <c r="J2" s="389"/>
      <c r="K2" s="390"/>
    </row>
    <row r="3" customHeight="1" spans="1:11">
      <c r="A3" s="314" t="s">
        <v>59</v>
      </c>
      <c r="B3" s="315"/>
      <c r="C3" s="316"/>
      <c r="D3" s="317" t="s">
        <v>60</v>
      </c>
      <c r="E3" s="318"/>
      <c r="F3" s="318"/>
      <c r="G3" s="319"/>
      <c r="H3" s="320" t="s">
        <v>61</v>
      </c>
      <c r="I3" s="391"/>
      <c r="J3" s="391"/>
      <c r="K3" s="392"/>
    </row>
    <row r="4" customHeight="1" spans="1:11">
      <c r="A4" s="321" t="s">
        <v>62</v>
      </c>
      <c r="B4" s="322" t="s">
        <v>63</v>
      </c>
      <c r="C4" s="323"/>
      <c r="D4" s="321" t="s">
        <v>64</v>
      </c>
      <c r="E4" s="324"/>
      <c r="F4" s="325" t="s">
        <v>65</v>
      </c>
      <c r="G4" s="326"/>
      <c r="H4" s="327" t="s">
        <v>66</v>
      </c>
      <c r="I4" s="393"/>
      <c r="J4" s="362" t="s">
        <v>67</v>
      </c>
      <c r="K4" s="394" t="s">
        <v>68</v>
      </c>
    </row>
    <row r="5" customHeight="1" spans="1:11">
      <c r="A5" s="328" t="s">
        <v>69</v>
      </c>
      <c r="B5" s="322" t="s">
        <v>70</v>
      </c>
      <c r="C5" s="323"/>
      <c r="D5" s="321" t="s">
        <v>71</v>
      </c>
      <c r="E5" s="324"/>
      <c r="F5" s="325" t="s">
        <v>72</v>
      </c>
      <c r="G5" s="326"/>
      <c r="H5" s="327" t="s">
        <v>73</v>
      </c>
      <c r="I5" s="393"/>
      <c r="J5" s="362" t="s">
        <v>67</v>
      </c>
      <c r="K5" s="394" t="s">
        <v>68</v>
      </c>
    </row>
    <row r="6" customHeight="1" spans="1:11">
      <c r="A6" s="321" t="s">
        <v>74</v>
      </c>
      <c r="B6" s="329">
        <v>1</v>
      </c>
      <c r="C6" s="330">
        <v>5</v>
      </c>
      <c r="D6" s="328" t="s">
        <v>75</v>
      </c>
      <c r="E6" s="331"/>
      <c r="F6" s="332" t="s">
        <v>76</v>
      </c>
      <c r="G6" s="333"/>
      <c r="H6" s="327" t="s">
        <v>77</v>
      </c>
      <c r="I6" s="393"/>
      <c r="J6" s="362" t="s">
        <v>67</v>
      </c>
      <c r="K6" s="394" t="s">
        <v>68</v>
      </c>
    </row>
    <row r="7" customHeight="1" spans="1:11">
      <c r="A7" s="321" t="s">
        <v>78</v>
      </c>
      <c r="B7" s="334">
        <v>297</v>
      </c>
      <c r="C7" s="335"/>
      <c r="D7" s="328" t="s">
        <v>79</v>
      </c>
      <c r="E7" s="336"/>
      <c r="F7" s="332" t="s">
        <v>80</v>
      </c>
      <c r="G7" s="333"/>
      <c r="H7" s="327" t="s">
        <v>81</v>
      </c>
      <c r="I7" s="393"/>
      <c r="J7" s="362" t="s">
        <v>67</v>
      </c>
      <c r="K7" s="394" t="s">
        <v>68</v>
      </c>
    </row>
    <row r="8" customHeight="1" spans="1:11">
      <c r="A8" s="337" t="s">
        <v>82</v>
      </c>
      <c r="B8" s="338"/>
      <c r="C8" s="339"/>
      <c r="D8" s="340" t="s">
        <v>83</v>
      </c>
      <c r="E8" s="341"/>
      <c r="F8" s="342" t="s">
        <v>80</v>
      </c>
      <c r="G8" s="343"/>
      <c r="H8" s="344" t="s">
        <v>84</v>
      </c>
      <c r="I8" s="395"/>
      <c r="J8" s="396" t="s">
        <v>67</v>
      </c>
      <c r="K8" s="397" t="s">
        <v>68</v>
      </c>
    </row>
    <row r="9" customHeight="1" spans="1:11">
      <c r="A9" s="345" t="s">
        <v>217</v>
      </c>
      <c r="B9" s="345"/>
      <c r="C9" s="345"/>
      <c r="D9" s="345"/>
      <c r="E9" s="345"/>
      <c r="F9" s="345"/>
      <c r="G9" s="345"/>
      <c r="H9" s="345"/>
      <c r="I9" s="345"/>
      <c r="J9" s="345"/>
      <c r="K9" s="345"/>
    </row>
    <row r="10" customHeight="1" spans="1:11">
      <c r="A10" s="346" t="s">
        <v>87</v>
      </c>
      <c r="B10" s="347" t="s">
        <v>88</v>
      </c>
      <c r="C10" s="348" t="s">
        <v>89</v>
      </c>
      <c r="D10" s="349"/>
      <c r="E10" s="350" t="s">
        <v>92</v>
      </c>
      <c r="F10" s="347" t="s">
        <v>88</v>
      </c>
      <c r="G10" s="348" t="s">
        <v>89</v>
      </c>
      <c r="H10" s="347"/>
      <c r="I10" s="350" t="s">
        <v>90</v>
      </c>
      <c r="J10" s="347" t="s">
        <v>88</v>
      </c>
      <c r="K10" s="398" t="s">
        <v>89</v>
      </c>
    </row>
    <row r="11" customHeight="1" spans="1:11">
      <c r="A11" s="328" t="s">
        <v>93</v>
      </c>
      <c r="B11" s="351" t="s">
        <v>88</v>
      </c>
      <c r="C11" s="322" t="s">
        <v>89</v>
      </c>
      <c r="D11" s="336"/>
      <c r="E11" s="331" t="s">
        <v>95</v>
      </c>
      <c r="F11" s="351" t="s">
        <v>88</v>
      </c>
      <c r="G11" s="322" t="s">
        <v>89</v>
      </c>
      <c r="H11" s="351"/>
      <c r="I11" s="331" t="s">
        <v>100</v>
      </c>
      <c r="J11" s="351" t="s">
        <v>88</v>
      </c>
      <c r="K11" s="323" t="s">
        <v>89</v>
      </c>
    </row>
    <row r="12" customHeight="1" spans="1:11">
      <c r="A12" s="340" t="s">
        <v>211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99"/>
    </row>
    <row r="13" customHeight="1" spans="1:11">
      <c r="A13" s="352" t="s">
        <v>218</v>
      </c>
      <c r="B13" s="352"/>
      <c r="C13" s="352"/>
      <c r="D13" s="352"/>
      <c r="E13" s="352"/>
      <c r="F13" s="352"/>
      <c r="G13" s="352"/>
      <c r="H13" s="352"/>
      <c r="I13" s="352"/>
      <c r="J13" s="352"/>
      <c r="K13" s="352"/>
    </row>
    <row r="14" customHeight="1" spans="1:11">
      <c r="A14" s="353" t="s">
        <v>219</v>
      </c>
      <c r="B14" s="354"/>
      <c r="C14" s="354"/>
      <c r="D14" s="354"/>
      <c r="E14" s="354"/>
      <c r="F14" s="354"/>
      <c r="G14" s="354"/>
      <c r="H14" s="354"/>
      <c r="I14" s="400"/>
      <c r="J14" s="400"/>
      <c r="K14" s="401"/>
    </row>
    <row r="15" customHeight="1" spans="1:11">
      <c r="A15" s="355"/>
      <c r="B15" s="356"/>
      <c r="C15" s="356"/>
      <c r="D15" s="357"/>
      <c r="E15" s="358"/>
      <c r="F15" s="356"/>
      <c r="G15" s="356"/>
      <c r="H15" s="357"/>
      <c r="I15" s="402"/>
      <c r="J15" s="403"/>
      <c r="K15" s="404"/>
    </row>
    <row r="16" customHeight="1" spans="1:11">
      <c r="A16" s="359"/>
      <c r="B16" s="360"/>
      <c r="C16" s="360"/>
      <c r="D16" s="360"/>
      <c r="E16" s="360"/>
      <c r="F16" s="360"/>
      <c r="G16" s="360"/>
      <c r="H16" s="360"/>
      <c r="I16" s="360"/>
      <c r="J16" s="360"/>
      <c r="K16" s="405"/>
    </row>
    <row r="17" customHeight="1" spans="1:11">
      <c r="A17" s="352" t="s">
        <v>220</v>
      </c>
      <c r="B17" s="352"/>
      <c r="C17" s="352"/>
      <c r="D17" s="352"/>
      <c r="E17" s="352"/>
      <c r="F17" s="352"/>
      <c r="G17" s="352"/>
      <c r="H17" s="352"/>
      <c r="I17" s="352"/>
      <c r="J17" s="352"/>
      <c r="K17" s="352"/>
    </row>
    <row r="18" customHeight="1" spans="1:11">
      <c r="A18" s="353" t="s">
        <v>221</v>
      </c>
      <c r="B18" s="354"/>
      <c r="C18" s="354"/>
      <c r="D18" s="354"/>
      <c r="E18" s="354"/>
      <c r="F18" s="354"/>
      <c r="G18" s="354"/>
      <c r="H18" s="354"/>
      <c r="I18" s="400"/>
      <c r="J18" s="400"/>
      <c r="K18" s="401"/>
    </row>
    <row r="19" customHeight="1" spans="1:11">
      <c r="A19" s="355"/>
      <c r="B19" s="356"/>
      <c r="C19" s="356"/>
      <c r="D19" s="357"/>
      <c r="E19" s="358"/>
      <c r="F19" s="356"/>
      <c r="G19" s="356"/>
      <c r="H19" s="357"/>
      <c r="I19" s="402"/>
      <c r="J19" s="403"/>
      <c r="K19" s="404"/>
    </row>
    <row r="20" customHeight="1" spans="1:11">
      <c r="A20" s="359"/>
      <c r="B20" s="360"/>
      <c r="C20" s="360"/>
      <c r="D20" s="360"/>
      <c r="E20" s="360"/>
      <c r="F20" s="360"/>
      <c r="G20" s="360"/>
      <c r="H20" s="360"/>
      <c r="I20" s="360"/>
      <c r="J20" s="360"/>
      <c r="K20" s="405"/>
    </row>
    <row r="21" customHeight="1" spans="1:11">
      <c r="A21" s="361" t="s">
        <v>126</v>
      </c>
      <c r="B21" s="361"/>
      <c r="C21" s="361"/>
      <c r="D21" s="361"/>
      <c r="E21" s="361"/>
      <c r="F21" s="361"/>
      <c r="G21" s="361"/>
      <c r="H21" s="361"/>
      <c r="I21" s="361"/>
      <c r="J21" s="361"/>
      <c r="K21" s="361"/>
    </row>
    <row r="22" customHeight="1" spans="1:11">
      <c r="A22" s="176" t="s">
        <v>127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128</v>
      </c>
      <c r="B23" s="190"/>
      <c r="C23" s="322" t="s">
        <v>67</v>
      </c>
      <c r="D23" s="322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27" t="s">
        <v>222</v>
      </c>
      <c r="B24" s="362"/>
      <c r="C24" s="362"/>
      <c r="D24" s="362"/>
      <c r="E24" s="362"/>
      <c r="F24" s="362"/>
      <c r="G24" s="362"/>
      <c r="H24" s="362"/>
      <c r="I24" s="362"/>
      <c r="J24" s="362"/>
      <c r="K24" s="394"/>
    </row>
    <row r="25" customHeight="1" spans="1:11">
      <c r="A25" s="363"/>
      <c r="B25" s="364"/>
      <c r="C25" s="364"/>
      <c r="D25" s="364"/>
      <c r="E25" s="364"/>
      <c r="F25" s="364"/>
      <c r="G25" s="364"/>
      <c r="H25" s="364"/>
      <c r="I25" s="364"/>
      <c r="J25" s="364"/>
      <c r="K25" s="406"/>
    </row>
    <row r="26" customHeight="1" spans="1:11">
      <c r="A26" s="345" t="s">
        <v>134</v>
      </c>
      <c r="B26" s="345"/>
      <c r="C26" s="345"/>
      <c r="D26" s="345"/>
      <c r="E26" s="345"/>
      <c r="F26" s="345"/>
      <c r="G26" s="345"/>
      <c r="H26" s="345"/>
      <c r="I26" s="345"/>
      <c r="J26" s="345"/>
      <c r="K26" s="345"/>
    </row>
    <row r="27" customHeight="1" spans="1:11">
      <c r="A27" s="314" t="s">
        <v>135</v>
      </c>
      <c r="B27" s="348" t="s">
        <v>98</v>
      </c>
      <c r="C27" s="348" t="s">
        <v>99</v>
      </c>
      <c r="D27" s="348" t="s">
        <v>91</v>
      </c>
      <c r="E27" s="315" t="s">
        <v>136</v>
      </c>
      <c r="F27" s="348" t="s">
        <v>98</v>
      </c>
      <c r="G27" s="348" t="s">
        <v>99</v>
      </c>
      <c r="H27" s="348" t="s">
        <v>91</v>
      </c>
      <c r="I27" s="315" t="s">
        <v>137</v>
      </c>
      <c r="J27" s="348" t="s">
        <v>98</v>
      </c>
      <c r="K27" s="398" t="s">
        <v>99</v>
      </c>
    </row>
    <row r="28" customHeight="1" spans="1:11">
      <c r="A28" s="365" t="s">
        <v>90</v>
      </c>
      <c r="B28" s="322" t="s">
        <v>98</v>
      </c>
      <c r="C28" s="322" t="s">
        <v>99</v>
      </c>
      <c r="D28" s="322" t="s">
        <v>91</v>
      </c>
      <c r="E28" s="366" t="s">
        <v>97</v>
      </c>
      <c r="F28" s="322" t="s">
        <v>98</v>
      </c>
      <c r="G28" s="322" t="s">
        <v>99</v>
      </c>
      <c r="H28" s="322" t="s">
        <v>91</v>
      </c>
      <c r="I28" s="366" t="s">
        <v>108</v>
      </c>
      <c r="J28" s="322" t="s">
        <v>98</v>
      </c>
      <c r="K28" s="323" t="s">
        <v>99</v>
      </c>
    </row>
    <row r="29" customHeight="1" spans="1:11">
      <c r="A29" s="321" t="s">
        <v>101</v>
      </c>
      <c r="B29" s="367"/>
      <c r="C29" s="367"/>
      <c r="D29" s="367"/>
      <c r="E29" s="367"/>
      <c r="F29" s="367"/>
      <c r="G29" s="367"/>
      <c r="H29" s="367"/>
      <c r="I29" s="367"/>
      <c r="J29" s="367"/>
      <c r="K29" s="407"/>
    </row>
    <row r="30" customHeight="1" spans="1:11">
      <c r="A30" s="368"/>
      <c r="B30" s="369"/>
      <c r="C30" s="369"/>
      <c r="D30" s="369"/>
      <c r="E30" s="369"/>
      <c r="F30" s="369"/>
      <c r="G30" s="369"/>
      <c r="H30" s="369"/>
      <c r="I30" s="369"/>
      <c r="J30" s="369"/>
      <c r="K30" s="408"/>
    </row>
    <row r="31" customHeight="1" spans="1:11">
      <c r="A31" s="370" t="s">
        <v>223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</row>
    <row r="32" ht="17.25" customHeight="1" spans="1:11">
      <c r="A32" s="371" t="s">
        <v>224</v>
      </c>
      <c r="B32" s="372"/>
      <c r="C32" s="372"/>
      <c r="D32" s="372"/>
      <c r="E32" s="372"/>
      <c r="F32" s="372"/>
      <c r="G32" s="372"/>
      <c r="H32" s="372"/>
      <c r="I32" s="372"/>
      <c r="J32" s="372"/>
      <c r="K32" s="409"/>
    </row>
    <row r="33" ht="17.25" customHeight="1" spans="1:11">
      <c r="A33" s="308" t="s">
        <v>225</v>
      </c>
      <c r="K33" s="410"/>
    </row>
    <row r="34" ht="17.25" customHeight="1" spans="1:11">
      <c r="A34" s="373" t="s">
        <v>226</v>
      </c>
      <c r="B34" s="374"/>
      <c r="C34" s="374"/>
      <c r="D34" s="374"/>
      <c r="E34" s="374"/>
      <c r="F34" s="374"/>
      <c r="G34" s="374"/>
      <c r="H34" s="374"/>
      <c r="I34" s="374"/>
      <c r="J34" s="374"/>
      <c r="K34" s="411"/>
    </row>
    <row r="35" ht="17.25" customHeight="1" spans="1:11">
      <c r="A35" s="373"/>
      <c r="B35" s="374"/>
      <c r="C35" s="374"/>
      <c r="D35" s="374"/>
      <c r="E35" s="374"/>
      <c r="F35" s="374"/>
      <c r="G35" s="374"/>
      <c r="H35" s="374"/>
      <c r="I35" s="374"/>
      <c r="J35" s="374"/>
      <c r="K35" s="411"/>
    </row>
    <row r="36" ht="17.25" customHeight="1" spans="1:11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411"/>
    </row>
    <row r="37" ht="17.25" customHeight="1" spans="1:11">
      <c r="A37" s="373"/>
      <c r="B37" s="374"/>
      <c r="C37" s="374"/>
      <c r="D37" s="374"/>
      <c r="E37" s="374"/>
      <c r="F37" s="374"/>
      <c r="G37" s="374"/>
      <c r="H37" s="374"/>
      <c r="I37" s="374"/>
      <c r="J37" s="374"/>
      <c r="K37" s="411"/>
    </row>
    <row r="38" ht="17.25" customHeight="1" spans="1:11">
      <c r="A38" s="373"/>
      <c r="B38" s="374"/>
      <c r="C38" s="374"/>
      <c r="D38" s="374"/>
      <c r="E38" s="374"/>
      <c r="F38" s="374"/>
      <c r="G38" s="374"/>
      <c r="H38" s="374"/>
      <c r="I38" s="374"/>
      <c r="J38" s="374"/>
      <c r="K38" s="411"/>
    </row>
    <row r="39" ht="17.25" customHeight="1" spans="1:11">
      <c r="A39" s="373"/>
      <c r="B39" s="374"/>
      <c r="C39" s="374"/>
      <c r="D39" s="374"/>
      <c r="E39" s="374"/>
      <c r="F39" s="374"/>
      <c r="G39" s="374"/>
      <c r="H39" s="374"/>
      <c r="I39" s="374"/>
      <c r="J39" s="374"/>
      <c r="K39" s="411"/>
    </row>
    <row r="40" ht="17.25" customHeight="1" spans="1:11">
      <c r="A40" s="373"/>
      <c r="B40" s="374"/>
      <c r="C40" s="374"/>
      <c r="D40" s="374"/>
      <c r="E40" s="374"/>
      <c r="F40" s="374"/>
      <c r="G40" s="374"/>
      <c r="H40" s="374"/>
      <c r="I40" s="374"/>
      <c r="J40" s="374"/>
      <c r="K40" s="411"/>
    </row>
    <row r="41" ht="17.25" customHeight="1" spans="1:11">
      <c r="A41" s="373"/>
      <c r="B41" s="374"/>
      <c r="C41" s="374"/>
      <c r="D41" s="374"/>
      <c r="E41" s="374"/>
      <c r="F41" s="374"/>
      <c r="G41" s="374"/>
      <c r="H41" s="374"/>
      <c r="I41" s="374"/>
      <c r="J41" s="374"/>
      <c r="K41" s="411"/>
    </row>
    <row r="42" ht="17.25" customHeight="1" spans="1:11">
      <c r="A42" s="373"/>
      <c r="B42" s="374"/>
      <c r="C42" s="374"/>
      <c r="D42" s="374"/>
      <c r="E42" s="374"/>
      <c r="F42" s="374"/>
      <c r="G42" s="374"/>
      <c r="H42" s="374"/>
      <c r="I42" s="374"/>
      <c r="J42" s="374"/>
      <c r="K42" s="411"/>
    </row>
    <row r="43" ht="17.25" customHeight="1" spans="1:11">
      <c r="A43" s="368" t="s">
        <v>133</v>
      </c>
      <c r="B43" s="369"/>
      <c r="C43" s="369"/>
      <c r="D43" s="369"/>
      <c r="E43" s="369"/>
      <c r="F43" s="369"/>
      <c r="G43" s="369"/>
      <c r="H43" s="369"/>
      <c r="I43" s="369"/>
      <c r="J43" s="369"/>
      <c r="K43" s="408"/>
    </row>
    <row r="44" customHeight="1" spans="1:11">
      <c r="A44" s="370" t="s">
        <v>227</v>
      </c>
      <c r="B44" s="370"/>
      <c r="C44" s="370"/>
      <c r="D44" s="370"/>
      <c r="E44" s="370"/>
      <c r="F44" s="370"/>
      <c r="G44" s="370"/>
      <c r="H44" s="370"/>
      <c r="I44" s="370"/>
      <c r="J44" s="370"/>
      <c r="K44" s="412"/>
    </row>
    <row r="45" ht="18" customHeight="1" spans="1:11">
      <c r="A45" s="375" t="s">
        <v>211</v>
      </c>
      <c r="B45" s="376"/>
      <c r="C45" s="376"/>
      <c r="D45" s="376"/>
      <c r="E45" s="376"/>
      <c r="F45" s="376"/>
      <c r="G45" s="376"/>
      <c r="H45" s="376"/>
      <c r="I45" s="376"/>
      <c r="J45" s="376"/>
      <c r="K45" s="413"/>
    </row>
    <row r="46" ht="18" customHeight="1" spans="1:11">
      <c r="A46" s="375"/>
      <c r="B46" s="376"/>
      <c r="C46" s="376"/>
      <c r="D46" s="376"/>
      <c r="E46" s="376"/>
      <c r="F46" s="376"/>
      <c r="G46" s="376"/>
      <c r="H46" s="376"/>
      <c r="I46" s="376"/>
      <c r="J46" s="376"/>
      <c r="K46" s="413"/>
    </row>
    <row r="47" ht="18" customHeight="1" spans="1:11">
      <c r="A47" s="363"/>
      <c r="B47" s="364"/>
      <c r="C47" s="364"/>
      <c r="D47" s="364"/>
      <c r="E47" s="364"/>
      <c r="F47" s="364"/>
      <c r="G47" s="364"/>
      <c r="H47" s="364"/>
      <c r="I47" s="364"/>
      <c r="J47" s="364"/>
      <c r="K47" s="406"/>
    </row>
    <row r="48" ht="21" customHeight="1" spans="1:11">
      <c r="A48" s="377" t="s">
        <v>139</v>
      </c>
      <c r="B48" s="378" t="s">
        <v>140</v>
      </c>
      <c r="C48" s="378"/>
      <c r="D48" s="379" t="s">
        <v>141</v>
      </c>
      <c r="E48" s="380" t="s">
        <v>142</v>
      </c>
      <c r="F48" s="379" t="s">
        <v>143</v>
      </c>
      <c r="G48" s="381">
        <v>45041</v>
      </c>
      <c r="H48" s="382" t="s">
        <v>144</v>
      </c>
      <c r="I48" s="382"/>
      <c r="J48" s="378" t="s">
        <v>145</v>
      </c>
      <c r="K48" s="414"/>
    </row>
    <row r="49" customHeight="1" spans="1:11">
      <c r="A49" s="383" t="s">
        <v>146</v>
      </c>
      <c r="B49" s="384"/>
      <c r="C49" s="384"/>
      <c r="D49" s="384"/>
      <c r="E49" s="384"/>
      <c r="F49" s="384"/>
      <c r="G49" s="384"/>
      <c r="H49" s="384"/>
      <c r="I49" s="384"/>
      <c r="J49" s="384"/>
      <c r="K49" s="415"/>
    </row>
    <row r="50" customHeight="1" spans="1:11">
      <c r="A50" s="385"/>
      <c r="B50" s="386"/>
      <c r="C50" s="386"/>
      <c r="D50" s="386"/>
      <c r="E50" s="386"/>
      <c r="F50" s="386"/>
      <c r="G50" s="386"/>
      <c r="H50" s="386"/>
      <c r="I50" s="386"/>
      <c r="J50" s="386"/>
      <c r="K50" s="416"/>
    </row>
    <row r="51" customHeight="1" spans="1:11">
      <c r="A51" s="387"/>
      <c r="B51" s="388"/>
      <c r="C51" s="388"/>
      <c r="D51" s="388"/>
      <c r="E51" s="388"/>
      <c r="F51" s="388"/>
      <c r="G51" s="388"/>
      <c r="H51" s="388"/>
      <c r="I51" s="388"/>
      <c r="J51" s="388"/>
      <c r="K51" s="417"/>
    </row>
    <row r="52" ht="21" customHeight="1" spans="1:11">
      <c r="A52" s="377" t="s">
        <v>139</v>
      </c>
      <c r="B52" s="378" t="s">
        <v>140</v>
      </c>
      <c r="C52" s="378"/>
      <c r="D52" s="379" t="s">
        <v>141</v>
      </c>
      <c r="E52" s="379"/>
      <c r="F52" s="379" t="s">
        <v>143</v>
      </c>
      <c r="G52" s="379"/>
      <c r="H52" s="382" t="s">
        <v>144</v>
      </c>
      <c r="I52" s="382"/>
      <c r="J52" s="418"/>
      <c r="K52" s="419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8"/>
  <sheetViews>
    <sheetView workbookViewId="0">
      <selection activeCell="R21" sqref="R21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96" t="s">
        <v>148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7"/>
      <c r="P1" s="297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149</v>
      </c>
      <c r="F2" s="117"/>
      <c r="G2" s="117"/>
      <c r="H2" s="117"/>
      <c r="I2" s="299"/>
      <c r="J2" s="300" t="s">
        <v>57</v>
      </c>
      <c r="K2" s="117" t="s">
        <v>58</v>
      </c>
      <c r="L2" s="117"/>
      <c r="M2" s="117"/>
      <c r="N2" s="117"/>
      <c r="O2" s="117"/>
      <c r="P2" s="301"/>
    </row>
    <row r="3" s="112" customFormat="1" ht="16" customHeight="1" spans="1:16">
      <c r="A3" s="119" t="s">
        <v>150</v>
      </c>
      <c r="B3" s="120" t="s">
        <v>151</v>
      </c>
      <c r="C3" s="120"/>
      <c r="D3" s="120"/>
      <c r="E3" s="120"/>
      <c r="F3" s="120"/>
      <c r="G3" s="120"/>
      <c r="H3" s="120"/>
      <c r="I3" s="146"/>
      <c r="J3" s="157" t="s">
        <v>152</v>
      </c>
      <c r="K3" s="157"/>
      <c r="L3" s="157"/>
      <c r="M3" s="157"/>
      <c r="N3" s="157"/>
      <c r="O3" s="157"/>
      <c r="P3" s="302"/>
    </row>
    <row r="4" s="112" customFormat="1" ht="16" customHeight="1" spans="1:16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6"/>
      <c r="J4" s="160" t="s">
        <v>123</v>
      </c>
      <c r="K4" s="160" t="s">
        <v>123</v>
      </c>
      <c r="L4" s="160" t="s">
        <v>123</v>
      </c>
      <c r="M4" s="160" t="s">
        <v>123</v>
      </c>
      <c r="N4" s="160" t="s">
        <v>123</v>
      </c>
      <c r="O4" s="160"/>
      <c r="P4" s="160"/>
    </row>
    <row r="5" s="112" customFormat="1" ht="16" customHeight="1" spans="1:16">
      <c r="A5" s="119"/>
      <c r="B5" s="251" t="s">
        <v>153</v>
      </c>
      <c r="C5" s="251" t="s">
        <v>154</v>
      </c>
      <c r="D5" s="251" t="s">
        <v>155</v>
      </c>
      <c r="E5" s="251" t="s">
        <v>156</v>
      </c>
      <c r="F5" s="251" t="s">
        <v>157</v>
      </c>
      <c r="G5" s="251" t="s">
        <v>158</v>
      </c>
      <c r="H5" s="251" t="s">
        <v>159</v>
      </c>
      <c r="I5" s="146"/>
      <c r="J5" s="303" t="s">
        <v>228</v>
      </c>
      <c r="K5" s="263" t="s">
        <v>229</v>
      </c>
      <c r="L5" s="263" t="s">
        <v>230</v>
      </c>
      <c r="M5" s="263" t="s">
        <v>231</v>
      </c>
      <c r="N5" s="263" t="s">
        <v>232</v>
      </c>
      <c r="O5" s="263"/>
      <c r="P5" s="304"/>
    </row>
    <row r="6" s="112" customFormat="1" ht="16" customHeight="1" spans="1:16">
      <c r="A6" s="252" t="s">
        <v>161</v>
      </c>
      <c r="B6" s="253">
        <f t="shared" ref="B6:B8" si="0">C6-1</f>
        <v>65</v>
      </c>
      <c r="C6" s="253">
        <f t="shared" ref="C6:C8" si="1">D6-2</f>
        <v>66</v>
      </c>
      <c r="D6" s="254">
        <v>68</v>
      </c>
      <c r="E6" s="253">
        <f t="shared" ref="E6:E8" si="2">D6+2</f>
        <v>70</v>
      </c>
      <c r="F6" s="253">
        <f t="shared" ref="F6:F8" si="3">E6+2</f>
        <v>72</v>
      </c>
      <c r="G6" s="253">
        <f t="shared" ref="G6:G8" si="4">F6+1</f>
        <v>73</v>
      </c>
      <c r="H6" s="253">
        <f t="shared" ref="H6:H8" si="5">G6+1</f>
        <v>74</v>
      </c>
      <c r="I6" s="146"/>
      <c r="J6" s="144" t="s">
        <v>233</v>
      </c>
      <c r="K6" s="144" t="s">
        <v>234</v>
      </c>
      <c r="L6" s="144" t="s">
        <v>235</v>
      </c>
      <c r="M6" s="144" t="s">
        <v>236</v>
      </c>
      <c r="N6" s="144" t="s">
        <v>237</v>
      </c>
      <c r="O6" s="144"/>
      <c r="P6" s="144"/>
    </row>
    <row r="7" s="112" customFormat="1" ht="16" customHeight="1" spans="1:16">
      <c r="A7" s="122" t="s">
        <v>164</v>
      </c>
      <c r="B7" s="253">
        <f t="shared" si="0"/>
        <v>64</v>
      </c>
      <c r="C7" s="253">
        <f t="shared" si="1"/>
        <v>65</v>
      </c>
      <c r="D7" s="254">
        <v>67</v>
      </c>
      <c r="E7" s="253">
        <f t="shared" si="2"/>
        <v>69</v>
      </c>
      <c r="F7" s="253">
        <f t="shared" si="3"/>
        <v>71</v>
      </c>
      <c r="G7" s="253">
        <f t="shared" si="4"/>
        <v>72</v>
      </c>
      <c r="H7" s="253">
        <f t="shared" si="5"/>
        <v>73</v>
      </c>
      <c r="I7" s="146"/>
      <c r="J7" s="144" t="s">
        <v>238</v>
      </c>
      <c r="K7" s="144" t="s">
        <v>239</v>
      </c>
      <c r="L7" s="144" t="s">
        <v>240</v>
      </c>
      <c r="M7" s="144" t="s">
        <v>241</v>
      </c>
      <c r="N7" s="144" t="s">
        <v>242</v>
      </c>
      <c r="O7" s="144"/>
      <c r="P7" s="144"/>
    </row>
    <row r="8" s="112" customFormat="1" ht="16" customHeight="1" spans="1:16">
      <c r="A8" s="122" t="s">
        <v>167</v>
      </c>
      <c r="B8" s="255">
        <f t="shared" si="0"/>
        <v>58</v>
      </c>
      <c r="C8" s="255">
        <f t="shared" si="1"/>
        <v>59</v>
      </c>
      <c r="D8" s="256">
        <v>61</v>
      </c>
      <c r="E8" s="255">
        <f t="shared" si="2"/>
        <v>63</v>
      </c>
      <c r="F8" s="255">
        <f t="shared" si="3"/>
        <v>65</v>
      </c>
      <c r="G8" s="255">
        <f t="shared" si="4"/>
        <v>66</v>
      </c>
      <c r="H8" s="255">
        <f t="shared" si="5"/>
        <v>67</v>
      </c>
      <c r="I8" s="146"/>
      <c r="J8" s="144" t="s">
        <v>238</v>
      </c>
      <c r="K8" s="144" t="s">
        <v>243</v>
      </c>
      <c r="L8" s="144" t="s">
        <v>183</v>
      </c>
      <c r="M8" s="144" t="s">
        <v>241</v>
      </c>
      <c r="N8" s="144" t="s">
        <v>168</v>
      </c>
      <c r="O8" s="144"/>
      <c r="P8" s="144"/>
    </row>
    <row r="9" s="112" customFormat="1" ht="16" customHeight="1" spans="1:16">
      <c r="A9" s="122" t="s">
        <v>169</v>
      </c>
      <c r="B9" s="253">
        <f t="shared" ref="B9:B11" si="6">C9-4</f>
        <v>100</v>
      </c>
      <c r="C9" s="253">
        <f t="shared" ref="C9:C11" si="7">D9-4</f>
        <v>104</v>
      </c>
      <c r="D9" s="257" t="s">
        <v>170</v>
      </c>
      <c r="E9" s="253">
        <f t="shared" ref="E9:E11" si="8">D9+4</f>
        <v>112</v>
      </c>
      <c r="F9" s="253">
        <f>E9+4</f>
        <v>116</v>
      </c>
      <c r="G9" s="253">
        <f t="shared" ref="G9:G11" si="9">F9+6</f>
        <v>122</v>
      </c>
      <c r="H9" s="253">
        <f>G9+6</f>
        <v>128</v>
      </c>
      <c r="I9" s="146"/>
      <c r="J9" s="144" t="s">
        <v>244</v>
      </c>
      <c r="K9" s="144" t="s">
        <v>245</v>
      </c>
      <c r="L9" s="144" t="s">
        <v>162</v>
      </c>
      <c r="M9" s="144" t="s">
        <v>163</v>
      </c>
      <c r="N9" s="144" t="s">
        <v>162</v>
      </c>
      <c r="O9" s="144"/>
      <c r="P9" s="144"/>
    </row>
    <row r="10" s="112" customFormat="1" ht="16" customHeight="1" spans="1:16">
      <c r="A10" s="122" t="s">
        <v>173</v>
      </c>
      <c r="B10" s="253">
        <f t="shared" si="6"/>
        <v>92</v>
      </c>
      <c r="C10" s="253">
        <f t="shared" si="7"/>
        <v>96</v>
      </c>
      <c r="D10" s="257" t="s">
        <v>174</v>
      </c>
      <c r="E10" s="253">
        <f t="shared" si="8"/>
        <v>104</v>
      </c>
      <c r="F10" s="253">
        <f>E10+5</f>
        <v>109</v>
      </c>
      <c r="G10" s="253">
        <f t="shared" si="9"/>
        <v>115</v>
      </c>
      <c r="H10" s="253">
        <f>G10+7</f>
        <v>122</v>
      </c>
      <c r="I10" s="146"/>
      <c r="J10" s="144" t="s">
        <v>246</v>
      </c>
      <c r="K10" s="144" t="s">
        <v>176</v>
      </c>
      <c r="L10" s="144" t="s">
        <v>238</v>
      </c>
      <c r="M10" s="144" t="s">
        <v>244</v>
      </c>
      <c r="N10" s="144" t="s">
        <v>247</v>
      </c>
      <c r="O10" s="144"/>
      <c r="P10" s="144"/>
    </row>
    <row r="11" s="112" customFormat="1" ht="16" customHeight="1" spans="1:16">
      <c r="A11" s="122" t="s">
        <v>177</v>
      </c>
      <c r="B11" s="258">
        <f t="shared" si="6"/>
        <v>102</v>
      </c>
      <c r="C11" s="258">
        <f t="shared" si="7"/>
        <v>106</v>
      </c>
      <c r="D11" s="259" t="s">
        <v>178</v>
      </c>
      <c r="E11" s="258">
        <f t="shared" si="8"/>
        <v>114</v>
      </c>
      <c r="F11" s="258">
        <f>E11+5</f>
        <v>119</v>
      </c>
      <c r="G11" s="258">
        <f t="shared" si="9"/>
        <v>125</v>
      </c>
      <c r="H11" s="258">
        <f>G11+7</f>
        <v>132</v>
      </c>
      <c r="I11" s="146"/>
      <c r="J11" s="144" t="s">
        <v>248</v>
      </c>
      <c r="K11" s="144" t="s">
        <v>249</v>
      </c>
      <c r="L11" s="144" t="s">
        <v>163</v>
      </c>
      <c r="M11" s="144" t="s">
        <v>250</v>
      </c>
      <c r="N11" s="144" t="s">
        <v>251</v>
      </c>
      <c r="O11" s="144"/>
      <c r="P11" s="144"/>
    </row>
    <row r="12" s="112" customFormat="1" ht="16" customHeight="1" spans="1:16">
      <c r="A12" s="260" t="s">
        <v>182</v>
      </c>
      <c r="B12" s="253">
        <f>C12-1.2</f>
        <v>38.6</v>
      </c>
      <c r="C12" s="253">
        <f>D12-1.2</f>
        <v>39.8</v>
      </c>
      <c r="D12" s="261">
        <v>41</v>
      </c>
      <c r="E12" s="253">
        <f>D12+1.2</f>
        <v>42.2</v>
      </c>
      <c r="F12" s="253">
        <f>E12+1.2</f>
        <v>43.4</v>
      </c>
      <c r="G12" s="253">
        <f>F12+1.4</f>
        <v>44.8</v>
      </c>
      <c r="H12" s="253">
        <f>G12+1.4</f>
        <v>46.2</v>
      </c>
      <c r="I12" s="146"/>
      <c r="J12" s="144" t="s">
        <v>183</v>
      </c>
      <c r="K12" s="144" t="s">
        <v>184</v>
      </c>
      <c r="L12" s="144" t="s">
        <v>185</v>
      </c>
      <c r="M12" s="144" t="s">
        <v>252</v>
      </c>
      <c r="N12" s="144" t="s">
        <v>253</v>
      </c>
      <c r="O12" s="144"/>
      <c r="P12" s="144"/>
    </row>
    <row r="13" s="112" customFormat="1" ht="16" customHeight="1" spans="1:16">
      <c r="A13" s="260" t="s">
        <v>186</v>
      </c>
      <c r="B13" s="253">
        <f>C13-0.6</f>
        <v>61.2</v>
      </c>
      <c r="C13" s="253">
        <f>D13-1.2</f>
        <v>61.8</v>
      </c>
      <c r="D13" s="261">
        <v>63</v>
      </c>
      <c r="E13" s="253">
        <f>D13+1.2</f>
        <v>64.2</v>
      </c>
      <c r="F13" s="253">
        <f>E13+1.2</f>
        <v>65.4</v>
      </c>
      <c r="G13" s="253">
        <f>F13+0.6</f>
        <v>66</v>
      </c>
      <c r="H13" s="253">
        <f>G13+0.6</f>
        <v>66.6</v>
      </c>
      <c r="I13" s="146"/>
      <c r="J13" s="144" t="s">
        <v>183</v>
      </c>
      <c r="K13" s="144" t="s">
        <v>183</v>
      </c>
      <c r="L13" s="144" t="s">
        <v>187</v>
      </c>
      <c r="M13" s="144" t="s">
        <v>183</v>
      </c>
      <c r="N13" s="144" t="s">
        <v>183</v>
      </c>
      <c r="O13" s="144"/>
      <c r="P13" s="144"/>
    </row>
    <row r="14" s="112" customFormat="1" ht="16" customHeight="1" spans="1:16">
      <c r="A14" s="122" t="s">
        <v>188</v>
      </c>
      <c r="B14" s="253">
        <f>C14-0.8</f>
        <v>19.9</v>
      </c>
      <c r="C14" s="253">
        <f>D14-0.8</f>
        <v>20.7</v>
      </c>
      <c r="D14" s="254">
        <v>21.5</v>
      </c>
      <c r="E14" s="253">
        <f>D14+0.8</f>
        <v>22.3</v>
      </c>
      <c r="F14" s="253">
        <f>E14+0.8</f>
        <v>23.1</v>
      </c>
      <c r="G14" s="253">
        <f>F14+1.3</f>
        <v>24.4</v>
      </c>
      <c r="H14" s="253">
        <f>G14+1.3</f>
        <v>25.7</v>
      </c>
      <c r="I14" s="146"/>
      <c r="J14" s="144" t="s">
        <v>189</v>
      </c>
      <c r="K14" s="144" t="s">
        <v>189</v>
      </c>
      <c r="L14" s="144" t="s">
        <v>163</v>
      </c>
      <c r="M14" s="144" t="s">
        <v>189</v>
      </c>
      <c r="N14" s="144" t="s">
        <v>189</v>
      </c>
      <c r="O14" s="144"/>
      <c r="P14" s="144"/>
    </row>
    <row r="15" s="112" customFormat="1" ht="16" customHeight="1" spans="1:16">
      <c r="A15" s="122" t="s">
        <v>190</v>
      </c>
      <c r="B15" s="253">
        <f>C15-0.7</f>
        <v>17.1</v>
      </c>
      <c r="C15" s="253">
        <f>D15-0.7</f>
        <v>17.8</v>
      </c>
      <c r="D15" s="254">
        <v>18.5</v>
      </c>
      <c r="E15" s="253">
        <f>D15+0.7</f>
        <v>19.2</v>
      </c>
      <c r="F15" s="253">
        <f>E15+0.7</f>
        <v>19.9</v>
      </c>
      <c r="G15" s="253">
        <f>F15+1</f>
        <v>20.9</v>
      </c>
      <c r="H15" s="253">
        <f>G15+1</f>
        <v>21.9</v>
      </c>
      <c r="I15" s="146"/>
      <c r="J15" s="144" t="s">
        <v>183</v>
      </c>
      <c r="K15" s="144" t="s">
        <v>183</v>
      </c>
      <c r="L15" s="144" t="s">
        <v>187</v>
      </c>
      <c r="M15" s="144" t="s">
        <v>183</v>
      </c>
      <c r="N15" s="144" t="s">
        <v>183</v>
      </c>
      <c r="O15" s="144"/>
      <c r="P15" s="144"/>
    </row>
    <row r="16" s="112" customFormat="1" ht="16" customHeight="1" spans="1:16">
      <c r="A16" s="122" t="s">
        <v>191</v>
      </c>
      <c r="B16" s="253">
        <f t="shared" ref="B16:B21" si="10">C16-0.5</f>
        <v>12.5</v>
      </c>
      <c r="C16" s="253">
        <f t="shared" ref="C16:C21" si="11">D16-0.5</f>
        <v>13</v>
      </c>
      <c r="D16" s="254">
        <v>13.5</v>
      </c>
      <c r="E16" s="253">
        <f>D16+0.5</f>
        <v>14</v>
      </c>
      <c r="F16" s="253">
        <f>E16+0.5</f>
        <v>14.5</v>
      </c>
      <c r="G16" s="253">
        <f>F16+0.7</f>
        <v>15.2</v>
      </c>
      <c r="H16" s="253">
        <f>G16+0.7</f>
        <v>15.9</v>
      </c>
      <c r="I16" s="146"/>
      <c r="J16" s="144" t="s">
        <v>183</v>
      </c>
      <c r="K16" s="144" t="s">
        <v>183</v>
      </c>
      <c r="L16" s="144" t="s">
        <v>183</v>
      </c>
      <c r="M16" s="144" t="s">
        <v>183</v>
      </c>
      <c r="N16" s="144" t="s">
        <v>183</v>
      </c>
      <c r="O16" s="144"/>
      <c r="P16" s="144"/>
    </row>
    <row r="17" s="112" customFormat="1" ht="16" customHeight="1" spans="1:16">
      <c r="A17" s="122" t="s">
        <v>192</v>
      </c>
      <c r="B17" s="253">
        <f>C17</f>
        <v>9.5</v>
      </c>
      <c r="C17" s="253">
        <f>D17</f>
        <v>9.5</v>
      </c>
      <c r="D17" s="254">
        <v>9.5</v>
      </c>
      <c r="E17" s="253">
        <f t="shared" ref="E17:H17" si="12">D17</f>
        <v>9.5</v>
      </c>
      <c r="F17" s="253">
        <f t="shared" si="12"/>
        <v>9.5</v>
      </c>
      <c r="G17" s="253">
        <f t="shared" si="12"/>
        <v>9.5</v>
      </c>
      <c r="H17" s="253">
        <f t="shared" si="12"/>
        <v>9.5</v>
      </c>
      <c r="I17" s="146"/>
      <c r="J17" s="144" t="s">
        <v>254</v>
      </c>
      <c r="K17" s="144" t="s">
        <v>180</v>
      </c>
      <c r="L17" s="144" t="s">
        <v>255</v>
      </c>
      <c r="M17" s="144" t="s">
        <v>193</v>
      </c>
      <c r="N17" s="144" t="s">
        <v>256</v>
      </c>
      <c r="O17" s="144"/>
      <c r="P17" s="144"/>
    </row>
    <row r="18" s="112" customFormat="1" ht="16" customHeight="1" spans="1:16">
      <c r="A18" s="122" t="s">
        <v>196</v>
      </c>
      <c r="B18" s="125">
        <f>C18-1</f>
        <v>53</v>
      </c>
      <c r="C18" s="125">
        <f t="shared" ref="C18:C22" si="13">D18-1</f>
        <v>54</v>
      </c>
      <c r="D18" s="254">
        <v>55</v>
      </c>
      <c r="E18" s="125">
        <f>D18+1</f>
        <v>56</v>
      </c>
      <c r="F18" s="125">
        <f>E18+1</f>
        <v>57</v>
      </c>
      <c r="G18" s="125">
        <f>F18+1.5</f>
        <v>58.5</v>
      </c>
      <c r="H18" s="125">
        <f>G18+1.5</f>
        <v>60</v>
      </c>
      <c r="I18" s="146"/>
      <c r="J18" s="144" t="s">
        <v>183</v>
      </c>
      <c r="K18" s="144" t="s">
        <v>183</v>
      </c>
      <c r="L18" s="144" t="s">
        <v>183</v>
      </c>
      <c r="M18" s="144" t="s">
        <v>183</v>
      </c>
      <c r="N18" s="144" t="s">
        <v>183</v>
      </c>
      <c r="O18" s="144"/>
      <c r="P18" s="144"/>
    </row>
    <row r="19" s="112" customFormat="1" ht="16" customHeight="1" spans="1:16">
      <c r="A19" s="122" t="s">
        <v>197</v>
      </c>
      <c r="B19" s="125">
        <f>C19-1</f>
        <v>52</v>
      </c>
      <c r="C19" s="125">
        <f t="shared" si="13"/>
        <v>53</v>
      </c>
      <c r="D19" s="254">
        <v>54</v>
      </c>
      <c r="E19" s="125">
        <f>D19+1</f>
        <v>55</v>
      </c>
      <c r="F19" s="125">
        <f>E19+1</f>
        <v>56</v>
      </c>
      <c r="G19" s="125">
        <f>F19+1.5</f>
        <v>57.5</v>
      </c>
      <c r="H19" s="125">
        <f>G19+1.5</f>
        <v>59</v>
      </c>
      <c r="I19" s="146"/>
      <c r="J19" s="144" t="s">
        <v>244</v>
      </c>
      <c r="K19" s="144" t="s">
        <v>245</v>
      </c>
      <c r="L19" s="144" t="s">
        <v>239</v>
      </c>
      <c r="M19" s="144" t="s">
        <v>168</v>
      </c>
      <c r="N19" s="144" t="s">
        <v>162</v>
      </c>
      <c r="O19" s="144"/>
      <c r="P19" s="144"/>
    </row>
    <row r="20" s="112" customFormat="1" ht="16" customHeight="1" spans="1:16">
      <c r="A20" s="122" t="s">
        <v>199</v>
      </c>
      <c r="B20" s="125">
        <f t="shared" si="10"/>
        <v>33</v>
      </c>
      <c r="C20" s="125">
        <f t="shared" si="11"/>
        <v>33.5</v>
      </c>
      <c r="D20" s="262">
        <v>34</v>
      </c>
      <c r="E20" s="125">
        <f t="shared" ref="E20:G20" si="14">D20+0.5</f>
        <v>34.5</v>
      </c>
      <c r="F20" s="125">
        <f t="shared" si="14"/>
        <v>35</v>
      </c>
      <c r="G20" s="125">
        <f t="shared" si="14"/>
        <v>35.5</v>
      </c>
      <c r="H20" s="125">
        <f t="shared" ref="H20:H22" si="15">G20</f>
        <v>35.5</v>
      </c>
      <c r="I20" s="146"/>
      <c r="J20" s="144" t="s">
        <v>183</v>
      </c>
      <c r="K20" s="144" t="s">
        <v>183</v>
      </c>
      <c r="L20" s="144" t="s">
        <v>183</v>
      </c>
      <c r="M20" s="144" t="s">
        <v>183</v>
      </c>
      <c r="N20" s="144" t="s">
        <v>183</v>
      </c>
      <c r="O20" s="144"/>
      <c r="P20" s="144"/>
    </row>
    <row r="21" s="112" customFormat="1" ht="16" customHeight="1" spans="1:16">
      <c r="A21" s="122" t="s">
        <v>200</v>
      </c>
      <c r="B21" s="125">
        <f t="shared" si="10"/>
        <v>23</v>
      </c>
      <c r="C21" s="125">
        <f t="shared" si="11"/>
        <v>23.5</v>
      </c>
      <c r="D21" s="254">
        <v>24</v>
      </c>
      <c r="E21" s="125">
        <f>D21+0.5</f>
        <v>24.5</v>
      </c>
      <c r="F21" s="125">
        <f>E21+0.5</f>
        <v>25</v>
      </c>
      <c r="G21" s="135">
        <f>F21+0.75</f>
        <v>25.75</v>
      </c>
      <c r="H21" s="135">
        <f t="shared" si="15"/>
        <v>25.75</v>
      </c>
      <c r="I21" s="146"/>
      <c r="J21" s="144" t="s">
        <v>194</v>
      </c>
      <c r="K21" s="144" t="s">
        <v>180</v>
      </c>
      <c r="L21" s="144" t="s">
        <v>201</v>
      </c>
      <c r="M21" s="144" t="s">
        <v>257</v>
      </c>
      <c r="N21" s="144" t="s">
        <v>257</v>
      </c>
      <c r="O21" s="144"/>
      <c r="P21" s="144"/>
    </row>
    <row r="22" s="112" customFormat="1" ht="16" customHeight="1" spans="1:16">
      <c r="A22" s="122" t="s">
        <v>202</v>
      </c>
      <c r="B22" s="253">
        <f>C22</f>
        <v>16</v>
      </c>
      <c r="C22" s="253">
        <f t="shared" si="13"/>
        <v>16</v>
      </c>
      <c r="D22" s="254">
        <v>17</v>
      </c>
      <c r="E22" s="253">
        <f>D22</f>
        <v>17</v>
      </c>
      <c r="F22" s="253">
        <f>E22+1.5</f>
        <v>18.5</v>
      </c>
      <c r="G22" s="253">
        <f>F22</f>
        <v>18.5</v>
      </c>
      <c r="H22" s="253">
        <f t="shared" si="15"/>
        <v>18.5</v>
      </c>
      <c r="I22" s="146"/>
      <c r="J22" s="144" t="s">
        <v>183</v>
      </c>
      <c r="K22" s="144" t="s">
        <v>183</v>
      </c>
      <c r="L22" s="144" t="s">
        <v>183</v>
      </c>
      <c r="M22" s="144" t="s">
        <v>183</v>
      </c>
      <c r="N22" s="144" t="s">
        <v>183</v>
      </c>
      <c r="O22" s="144"/>
      <c r="P22" s="144"/>
    </row>
    <row r="23" s="112" customFormat="1" ht="16" customHeight="1" spans="1:16">
      <c r="A23" s="263"/>
      <c r="B23" s="264"/>
      <c r="C23" s="264"/>
      <c r="D23" s="265"/>
      <c r="E23" s="264"/>
      <c r="F23" s="264"/>
      <c r="G23" s="264"/>
      <c r="H23" s="266"/>
      <c r="I23" s="146"/>
      <c r="J23" s="144"/>
      <c r="K23" s="144"/>
      <c r="L23" s="144"/>
      <c r="M23" s="144"/>
      <c r="N23" s="144"/>
      <c r="O23" s="144"/>
      <c r="P23" s="305"/>
    </row>
    <row r="24" s="112" customFormat="1" ht="16" customHeight="1" spans="1:16">
      <c r="A24" s="116" t="s">
        <v>62</v>
      </c>
      <c r="B24" s="249" t="s">
        <v>204</v>
      </c>
      <c r="C24" s="250"/>
      <c r="D24" s="118" t="s">
        <v>69</v>
      </c>
      <c r="E24" s="117" t="s">
        <v>205</v>
      </c>
      <c r="F24" s="117"/>
      <c r="G24" s="117"/>
      <c r="H24" s="117"/>
      <c r="I24" s="146"/>
      <c r="J24" s="144"/>
      <c r="K24" s="144"/>
      <c r="L24" s="144"/>
      <c r="M24" s="144"/>
      <c r="N24" s="144"/>
      <c r="O24" s="144"/>
      <c r="P24" s="305"/>
    </row>
    <row r="25" s="112" customFormat="1" ht="16" customHeight="1" spans="1:16">
      <c r="A25" s="119" t="s">
        <v>150</v>
      </c>
      <c r="B25" s="120" t="s">
        <v>151</v>
      </c>
      <c r="C25" s="120"/>
      <c r="D25" s="120"/>
      <c r="E25" s="120"/>
      <c r="F25" s="120"/>
      <c r="G25" s="120"/>
      <c r="H25" s="120"/>
      <c r="I25" s="146"/>
      <c r="J25" s="144"/>
      <c r="K25" s="144"/>
      <c r="L25" s="144"/>
      <c r="M25" s="144"/>
      <c r="N25" s="144"/>
      <c r="O25" s="144"/>
      <c r="P25" s="305"/>
    </row>
    <row r="26" s="112" customFormat="1" ht="16" customHeight="1" spans="1:16">
      <c r="A26" s="119"/>
      <c r="B26" s="267" t="s">
        <v>115</v>
      </c>
      <c r="C26" s="267" t="s">
        <v>116</v>
      </c>
      <c r="D26" s="268" t="s">
        <v>117</v>
      </c>
      <c r="E26" s="267" t="s">
        <v>118</v>
      </c>
      <c r="F26" s="267" t="s">
        <v>119</v>
      </c>
      <c r="G26" s="267" t="s">
        <v>120</v>
      </c>
      <c r="H26" s="267" t="s">
        <v>121</v>
      </c>
      <c r="I26" s="146"/>
      <c r="J26" s="160" t="s">
        <v>123</v>
      </c>
      <c r="K26" s="160" t="s">
        <v>123</v>
      </c>
      <c r="L26" s="160" t="s">
        <v>123</v>
      </c>
      <c r="M26" s="160" t="s">
        <v>123</v>
      </c>
      <c r="N26" s="160" t="s">
        <v>123</v>
      </c>
      <c r="O26" s="160"/>
      <c r="P26" s="160"/>
    </row>
    <row r="27" s="112" customFormat="1" ht="16" customHeight="1" spans="1:16">
      <c r="A27" s="119"/>
      <c r="B27" s="267" t="s">
        <v>153</v>
      </c>
      <c r="C27" s="267" t="s">
        <v>154</v>
      </c>
      <c r="D27" s="268" t="s">
        <v>155</v>
      </c>
      <c r="E27" s="267" t="s">
        <v>156</v>
      </c>
      <c r="F27" s="267" t="s">
        <v>157</v>
      </c>
      <c r="G27" s="267" t="s">
        <v>158</v>
      </c>
      <c r="H27" s="267" t="s">
        <v>159</v>
      </c>
      <c r="I27" s="146"/>
      <c r="J27" s="303" t="s">
        <v>228</v>
      </c>
      <c r="K27" s="263" t="s">
        <v>229</v>
      </c>
      <c r="L27" s="263" t="s">
        <v>230</v>
      </c>
      <c r="M27" s="263" t="s">
        <v>231</v>
      </c>
      <c r="N27" s="263" t="s">
        <v>232</v>
      </c>
      <c r="O27" s="263"/>
      <c r="P27" s="304"/>
    </row>
    <row r="28" s="112" customFormat="1" ht="16" customHeight="1" spans="1:16">
      <c r="A28" s="269" t="s">
        <v>161</v>
      </c>
      <c r="B28" s="270">
        <f>C28-1</f>
        <v>59</v>
      </c>
      <c r="C28" s="270">
        <f>D28-2</f>
        <v>60</v>
      </c>
      <c r="D28" s="271">
        <v>62</v>
      </c>
      <c r="E28" s="270">
        <f>D28+2</f>
        <v>64</v>
      </c>
      <c r="F28" s="270">
        <f>E28+2</f>
        <v>66</v>
      </c>
      <c r="G28" s="270">
        <f>F28+1</f>
        <v>67</v>
      </c>
      <c r="H28" s="270">
        <f>G28+1</f>
        <v>68</v>
      </c>
      <c r="I28" s="146"/>
      <c r="J28" s="144" t="s">
        <v>254</v>
      </c>
      <c r="K28" s="144" t="s">
        <v>180</v>
      </c>
      <c r="L28" s="144" t="s">
        <v>255</v>
      </c>
      <c r="M28" s="144" t="s">
        <v>193</v>
      </c>
      <c r="N28" s="144" t="s">
        <v>256</v>
      </c>
      <c r="O28" s="144"/>
      <c r="P28" s="144"/>
    </row>
    <row r="29" s="112" customFormat="1" ht="16" customHeight="1" spans="1:16">
      <c r="A29" s="269" t="s">
        <v>164</v>
      </c>
      <c r="B29" s="270">
        <f>C29-1</f>
        <v>58</v>
      </c>
      <c r="C29" s="270">
        <f>D29-2</f>
        <v>59</v>
      </c>
      <c r="D29" s="271">
        <v>61</v>
      </c>
      <c r="E29" s="270">
        <f>D29+2</f>
        <v>63</v>
      </c>
      <c r="F29" s="270">
        <f>E29+2</f>
        <v>65</v>
      </c>
      <c r="G29" s="270">
        <f>F29+1</f>
        <v>66</v>
      </c>
      <c r="H29" s="270">
        <f>G29+1</f>
        <v>67</v>
      </c>
      <c r="I29" s="146"/>
      <c r="J29" s="144" t="s">
        <v>179</v>
      </c>
      <c r="K29" s="144" t="s">
        <v>201</v>
      </c>
      <c r="L29" s="144" t="s">
        <v>162</v>
      </c>
      <c r="M29" s="144" t="s">
        <v>168</v>
      </c>
      <c r="N29" s="144" t="s">
        <v>162</v>
      </c>
      <c r="O29" s="144"/>
      <c r="P29" s="144"/>
    </row>
    <row r="30" s="112" customFormat="1" ht="16" customHeight="1" spans="1:16">
      <c r="A30" s="269" t="s">
        <v>169</v>
      </c>
      <c r="B30" s="270">
        <f t="shared" ref="B30:B32" si="16">C30-4</f>
        <v>90</v>
      </c>
      <c r="C30" s="270">
        <f t="shared" ref="C30:C32" si="17">D30-4</f>
        <v>94</v>
      </c>
      <c r="D30" s="272">
        <v>98</v>
      </c>
      <c r="E30" s="270">
        <f t="shared" ref="E30:E32" si="18">D30+4</f>
        <v>102</v>
      </c>
      <c r="F30" s="270">
        <f>E30+4</f>
        <v>106</v>
      </c>
      <c r="G30" s="270">
        <f t="shared" ref="G30:G32" si="19">F30+6</f>
        <v>112</v>
      </c>
      <c r="H30" s="270">
        <f>G30+6</f>
        <v>118</v>
      </c>
      <c r="I30" s="146"/>
      <c r="J30" s="144" t="s">
        <v>246</v>
      </c>
      <c r="K30" s="144" t="s">
        <v>176</v>
      </c>
      <c r="L30" s="144" t="s">
        <v>238</v>
      </c>
      <c r="M30" s="144" t="s">
        <v>244</v>
      </c>
      <c r="N30" s="144" t="s">
        <v>247</v>
      </c>
      <c r="O30" s="144"/>
      <c r="P30" s="144"/>
    </row>
    <row r="31" s="112" customFormat="1" ht="16" customHeight="1" spans="1:16">
      <c r="A31" s="269" t="s">
        <v>173</v>
      </c>
      <c r="B31" s="270">
        <f t="shared" si="16"/>
        <v>84</v>
      </c>
      <c r="C31" s="270">
        <f t="shared" si="17"/>
        <v>88</v>
      </c>
      <c r="D31" s="272">
        <v>92</v>
      </c>
      <c r="E31" s="270">
        <f t="shared" si="18"/>
        <v>96</v>
      </c>
      <c r="F31" s="270">
        <f>E31+5</f>
        <v>101</v>
      </c>
      <c r="G31" s="270">
        <f t="shared" si="19"/>
        <v>107</v>
      </c>
      <c r="H31" s="270">
        <f>G31+7</f>
        <v>114</v>
      </c>
      <c r="I31" s="146"/>
      <c r="J31" s="144" t="s">
        <v>248</v>
      </c>
      <c r="K31" s="144" t="s">
        <v>249</v>
      </c>
      <c r="L31" s="144" t="s">
        <v>163</v>
      </c>
      <c r="M31" s="144" t="s">
        <v>250</v>
      </c>
      <c r="N31" s="144" t="s">
        <v>251</v>
      </c>
      <c r="O31" s="144"/>
      <c r="P31" s="144"/>
    </row>
    <row r="32" s="112" customFormat="1" ht="16" customHeight="1" spans="1:16">
      <c r="A32" s="269" t="s">
        <v>177</v>
      </c>
      <c r="B32" s="270">
        <f t="shared" si="16"/>
        <v>94</v>
      </c>
      <c r="C32" s="270">
        <f t="shared" si="17"/>
        <v>98</v>
      </c>
      <c r="D32" s="272">
        <v>102</v>
      </c>
      <c r="E32" s="270">
        <f t="shared" si="18"/>
        <v>106</v>
      </c>
      <c r="F32" s="270">
        <f>E32+5</f>
        <v>111</v>
      </c>
      <c r="G32" s="270">
        <f t="shared" si="19"/>
        <v>117</v>
      </c>
      <c r="H32" s="270">
        <f>G32+7</f>
        <v>124</v>
      </c>
      <c r="I32" s="146"/>
      <c r="J32" s="144" t="s">
        <v>183</v>
      </c>
      <c r="K32" s="144" t="s">
        <v>184</v>
      </c>
      <c r="L32" s="144" t="s">
        <v>185</v>
      </c>
      <c r="M32" s="144" t="s">
        <v>252</v>
      </c>
      <c r="N32" s="144" t="s">
        <v>253</v>
      </c>
      <c r="O32" s="144"/>
      <c r="P32" s="144"/>
    </row>
    <row r="33" s="112" customFormat="1" ht="16" customHeight="1" spans="1:16">
      <c r="A33" s="269" t="s">
        <v>182</v>
      </c>
      <c r="B33" s="270">
        <f>C33-1.2</f>
        <v>36.6</v>
      </c>
      <c r="C33" s="270">
        <f>D33-1.2</f>
        <v>37.8</v>
      </c>
      <c r="D33" s="271">
        <v>39</v>
      </c>
      <c r="E33" s="270">
        <f>D33+1.2</f>
        <v>40.2</v>
      </c>
      <c r="F33" s="270">
        <f>E33+1.2</f>
        <v>41.4</v>
      </c>
      <c r="G33" s="270">
        <f>F33+1.4</f>
        <v>42.8</v>
      </c>
      <c r="H33" s="270">
        <f>G33+1.4</f>
        <v>44.2</v>
      </c>
      <c r="I33" s="146"/>
      <c r="J33" s="144" t="s">
        <v>183</v>
      </c>
      <c r="K33" s="144" t="s">
        <v>183</v>
      </c>
      <c r="L33" s="144" t="s">
        <v>187</v>
      </c>
      <c r="M33" s="144" t="s">
        <v>183</v>
      </c>
      <c r="N33" s="144" t="s">
        <v>183</v>
      </c>
      <c r="O33" s="144"/>
      <c r="P33" s="144"/>
    </row>
    <row r="34" s="112" customFormat="1" ht="16" customHeight="1" spans="1:16">
      <c r="A34" s="269" t="s">
        <v>186</v>
      </c>
      <c r="B34" s="270">
        <f>C34-0.6</f>
        <v>57.2</v>
      </c>
      <c r="C34" s="270">
        <f>D34-1.2</f>
        <v>57.8</v>
      </c>
      <c r="D34" s="271">
        <v>59</v>
      </c>
      <c r="E34" s="270">
        <f>D34+1.2</f>
        <v>60.2</v>
      </c>
      <c r="F34" s="270">
        <f>E34+1.2</f>
        <v>61.4</v>
      </c>
      <c r="G34" s="270">
        <f t="shared" ref="G34:G38" si="20">F34+0.6</f>
        <v>62</v>
      </c>
      <c r="H34" s="270">
        <f t="shared" ref="H34:H38" si="21">G34+0.6</f>
        <v>62.6</v>
      </c>
      <c r="I34" s="146"/>
      <c r="J34" s="144" t="s">
        <v>168</v>
      </c>
      <c r="K34" s="144" t="s">
        <v>238</v>
      </c>
      <c r="L34" s="144" t="s">
        <v>179</v>
      </c>
      <c r="M34" s="144" t="s">
        <v>189</v>
      </c>
      <c r="N34" s="144" t="s">
        <v>166</v>
      </c>
      <c r="O34" s="144"/>
      <c r="P34" s="144"/>
    </row>
    <row r="35" s="112" customFormat="1" ht="16" customHeight="1" spans="1:16">
      <c r="A35" s="269" t="s">
        <v>206</v>
      </c>
      <c r="B35" s="270">
        <f>C35-0.8</f>
        <v>16.4</v>
      </c>
      <c r="C35" s="270">
        <f>D35-0.8</f>
        <v>17.2</v>
      </c>
      <c r="D35" s="271">
        <v>18</v>
      </c>
      <c r="E35" s="270">
        <f>D35+0.8</f>
        <v>18.8</v>
      </c>
      <c r="F35" s="270">
        <f>E35+0.8</f>
        <v>19.6</v>
      </c>
      <c r="G35" s="270">
        <f>F35+1.3</f>
        <v>20.9</v>
      </c>
      <c r="H35" s="270">
        <f>G35+1.3</f>
        <v>22.2</v>
      </c>
      <c r="I35" s="146"/>
      <c r="J35" s="144" t="s">
        <v>183</v>
      </c>
      <c r="K35" s="144" t="s">
        <v>183</v>
      </c>
      <c r="L35" s="144" t="s">
        <v>187</v>
      </c>
      <c r="M35" s="144" t="s">
        <v>250</v>
      </c>
      <c r="N35" s="144" t="s">
        <v>183</v>
      </c>
      <c r="O35" s="144"/>
      <c r="P35" s="144"/>
    </row>
    <row r="36" s="112" customFormat="1" ht="16" customHeight="1" spans="1:16">
      <c r="A36" s="269" t="s">
        <v>190</v>
      </c>
      <c r="B36" s="270">
        <f>C36-0.6</f>
        <v>15.3</v>
      </c>
      <c r="C36" s="270">
        <f>D36-0.6</f>
        <v>15.9</v>
      </c>
      <c r="D36" s="271">
        <v>16.5</v>
      </c>
      <c r="E36" s="270">
        <f>D36+0.6</f>
        <v>17.1</v>
      </c>
      <c r="F36" s="270">
        <f>E36+0.6</f>
        <v>17.7</v>
      </c>
      <c r="G36" s="270">
        <f>F36+0.95</f>
        <v>18.65</v>
      </c>
      <c r="H36" s="270">
        <f>G36+0.95</f>
        <v>19.6</v>
      </c>
      <c r="I36" s="146"/>
      <c r="J36" s="144" t="s">
        <v>189</v>
      </c>
      <c r="K36" s="144" t="s">
        <v>189</v>
      </c>
      <c r="L36" s="144" t="s">
        <v>179</v>
      </c>
      <c r="M36" s="144" t="s">
        <v>233</v>
      </c>
      <c r="N36" s="144" t="s">
        <v>189</v>
      </c>
      <c r="O36" s="144"/>
      <c r="P36" s="144"/>
    </row>
    <row r="37" s="112" customFormat="1" ht="16" customHeight="1" spans="1:16">
      <c r="A37" s="269" t="s">
        <v>207</v>
      </c>
      <c r="B37" s="270">
        <f>C37-0.4</f>
        <v>12.2</v>
      </c>
      <c r="C37" s="270">
        <f>D37-0.4</f>
        <v>12.6</v>
      </c>
      <c r="D37" s="271">
        <v>13</v>
      </c>
      <c r="E37" s="270">
        <f>D37+0.4</f>
        <v>13.4</v>
      </c>
      <c r="F37" s="270">
        <f>E37+0.4</f>
        <v>13.8</v>
      </c>
      <c r="G37" s="270">
        <f t="shared" si="20"/>
        <v>14.4</v>
      </c>
      <c r="H37" s="270">
        <f t="shared" si="21"/>
        <v>15</v>
      </c>
      <c r="I37" s="146"/>
      <c r="J37" s="144" t="s">
        <v>183</v>
      </c>
      <c r="K37" s="144" t="s">
        <v>183</v>
      </c>
      <c r="L37" s="144" t="s">
        <v>187</v>
      </c>
      <c r="M37" s="144" t="s">
        <v>176</v>
      </c>
      <c r="N37" s="144" t="s">
        <v>183</v>
      </c>
      <c r="O37" s="144"/>
      <c r="P37" s="144"/>
    </row>
    <row r="38" s="112" customFormat="1" ht="16" customHeight="1" spans="1:16">
      <c r="A38" s="269" t="s">
        <v>208</v>
      </c>
      <c r="B38" s="270">
        <f>C38-0.4</f>
        <v>8.7</v>
      </c>
      <c r="C38" s="270">
        <f>D38-0.4</f>
        <v>9.1</v>
      </c>
      <c r="D38" s="271">
        <v>9.5</v>
      </c>
      <c r="E38" s="270">
        <f>D38+0.4</f>
        <v>9.9</v>
      </c>
      <c r="F38" s="270">
        <f>E38+0.4</f>
        <v>10.3</v>
      </c>
      <c r="G38" s="270">
        <f t="shared" si="20"/>
        <v>10.9</v>
      </c>
      <c r="H38" s="270">
        <f t="shared" si="21"/>
        <v>11.5</v>
      </c>
      <c r="I38" s="146"/>
      <c r="J38" s="144" t="s">
        <v>183</v>
      </c>
      <c r="K38" s="144" t="s">
        <v>183</v>
      </c>
      <c r="L38" s="144" t="s">
        <v>183</v>
      </c>
      <c r="M38" s="144" t="s">
        <v>183</v>
      </c>
      <c r="N38" s="144" t="s">
        <v>183</v>
      </c>
      <c r="O38" s="144"/>
      <c r="P38" s="144"/>
    </row>
    <row r="39" s="112" customFormat="1" ht="16" customHeight="1" spans="1:16">
      <c r="A39" s="269" t="s">
        <v>192</v>
      </c>
      <c r="B39" s="271">
        <f>C39</f>
        <v>7.5</v>
      </c>
      <c r="C39" s="271">
        <f>D39</f>
        <v>7.5</v>
      </c>
      <c r="D39" s="271">
        <v>7.5</v>
      </c>
      <c r="E39" s="271">
        <f t="shared" ref="E39:H39" si="22">D39</f>
        <v>7.5</v>
      </c>
      <c r="F39" s="271">
        <f t="shared" si="22"/>
        <v>7.5</v>
      </c>
      <c r="G39" s="271">
        <f t="shared" si="22"/>
        <v>7.5</v>
      </c>
      <c r="H39" s="271">
        <f t="shared" si="22"/>
        <v>7.5</v>
      </c>
      <c r="I39" s="146"/>
      <c r="J39" s="144" t="s">
        <v>193</v>
      </c>
      <c r="K39" s="144" t="s">
        <v>194</v>
      </c>
      <c r="L39" s="144" t="s">
        <v>256</v>
      </c>
      <c r="M39" s="144" t="s">
        <v>249</v>
      </c>
      <c r="N39" s="144" t="s">
        <v>193</v>
      </c>
      <c r="O39" s="144"/>
      <c r="P39" s="144"/>
    </row>
    <row r="40" s="112" customFormat="1" ht="16" customHeight="1" spans="1:16">
      <c r="A40" s="269" t="s">
        <v>196</v>
      </c>
      <c r="B40" s="270">
        <f>C40-1</f>
        <v>42</v>
      </c>
      <c r="C40" s="270">
        <f t="shared" ref="C40:C42" si="23">D40-1</f>
        <v>43</v>
      </c>
      <c r="D40" s="271">
        <v>44</v>
      </c>
      <c r="E40" s="270">
        <f>D40+1</f>
        <v>45</v>
      </c>
      <c r="F40" s="270">
        <f>E40+1</f>
        <v>46</v>
      </c>
      <c r="G40" s="270">
        <f>F40+1.5</f>
        <v>47.5</v>
      </c>
      <c r="H40" s="270">
        <f>G40+1.5</f>
        <v>49</v>
      </c>
      <c r="I40" s="146"/>
      <c r="J40" s="144" t="s">
        <v>183</v>
      </c>
      <c r="K40" s="144" t="s">
        <v>183</v>
      </c>
      <c r="L40" s="144" t="s">
        <v>183</v>
      </c>
      <c r="M40" s="144" t="s">
        <v>183</v>
      </c>
      <c r="N40" s="144" t="s">
        <v>183</v>
      </c>
      <c r="O40" s="144"/>
      <c r="P40" s="144"/>
    </row>
    <row r="41" s="112" customFormat="1" ht="16" customHeight="1" spans="1:16">
      <c r="A41" s="269" t="s">
        <v>197</v>
      </c>
      <c r="B41" s="273">
        <f>C41-1</f>
        <v>44</v>
      </c>
      <c r="C41" s="273">
        <f t="shared" si="23"/>
        <v>45</v>
      </c>
      <c r="D41" s="274">
        <v>46</v>
      </c>
      <c r="E41" s="273">
        <f>D41+1</f>
        <v>47</v>
      </c>
      <c r="F41" s="273">
        <f>E41+1</f>
        <v>48</v>
      </c>
      <c r="G41" s="273">
        <f>F41+1.5</f>
        <v>49.5</v>
      </c>
      <c r="H41" s="273">
        <f>G41+1.5</f>
        <v>51</v>
      </c>
      <c r="I41" s="146"/>
      <c r="J41" s="144" t="s">
        <v>179</v>
      </c>
      <c r="K41" s="144" t="s">
        <v>195</v>
      </c>
      <c r="L41" s="144" t="s">
        <v>209</v>
      </c>
      <c r="M41" s="144" t="s">
        <v>209</v>
      </c>
      <c r="N41" s="144" t="s">
        <v>179</v>
      </c>
      <c r="O41" s="144"/>
      <c r="P41" s="144"/>
    </row>
    <row r="42" s="112" customFormat="1" ht="16" customHeight="1" spans="1:16">
      <c r="A42" s="269" t="s">
        <v>210</v>
      </c>
      <c r="B42" s="253">
        <f>C42</f>
        <v>17</v>
      </c>
      <c r="C42" s="253">
        <f t="shared" si="23"/>
        <v>17</v>
      </c>
      <c r="D42" s="275">
        <v>18</v>
      </c>
      <c r="E42" s="253">
        <f t="shared" ref="E42:H42" si="24">D42</f>
        <v>18</v>
      </c>
      <c r="F42" s="253">
        <f>E42+1.5</f>
        <v>19.5</v>
      </c>
      <c r="G42" s="253">
        <f t="shared" si="24"/>
        <v>19.5</v>
      </c>
      <c r="H42" s="253">
        <f t="shared" si="24"/>
        <v>19.5</v>
      </c>
      <c r="I42" s="146"/>
      <c r="J42" s="144" t="s">
        <v>183</v>
      </c>
      <c r="K42" s="144" t="s">
        <v>183</v>
      </c>
      <c r="L42" s="144" t="s">
        <v>183</v>
      </c>
      <c r="M42" s="144" t="s">
        <v>183</v>
      </c>
      <c r="N42" s="144" t="s">
        <v>183</v>
      </c>
      <c r="O42" s="144"/>
      <c r="P42" s="144"/>
    </row>
    <row r="43" s="112" customFormat="1" ht="16" customHeight="1" spans="1:16">
      <c r="A43" s="276"/>
      <c r="B43" s="277"/>
      <c r="C43" s="277"/>
      <c r="D43" s="278"/>
      <c r="E43" s="277"/>
      <c r="F43" s="277"/>
      <c r="G43" s="277"/>
      <c r="H43" s="279"/>
      <c r="I43" s="146"/>
      <c r="J43" s="144"/>
      <c r="K43" s="144"/>
      <c r="L43" s="144"/>
      <c r="M43" s="144"/>
      <c r="N43" s="144"/>
      <c r="O43" s="144"/>
      <c r="P43" s="305"/>
    </row>
    <row r="44" s="112" customFormat="1" ht="16" customHeight="1" spans="1:16">
      <c r="A44" s="280"/>
      <c r="B44" s="281"/>
      <c r="C44" s="281"/>
      <c r="D44" s="282"/>
      <c r="E44" s="281"/>
      <c r="F44" s="281"/>
      <c r="G44" s="281"/>
      <c r="H44" s="281"/>
      <c r="I44" s="146"/>
      <c r="J44" s="144"/>
      <c r="K44" s="144"/>
      <c r="L44" s="144"/>
      <c r="M44" s="144"/>
      <c r="N44" s="144"/>
      <c r="O44" s="144"/>
      <c r="P44" s="305"/>
    </row>
    <row r="45" s="112" customFormat="1" ht="16" customHeight="1" spans="1:16">
      <c r="A45" s="298"/>
      <c r="B45" s="266"/>
      <c r="C45" s="266"/>
      <c r="D45" s="266"/>
      <c r="E45" s="266"/>
      <c r="F45" s="266"/>
      <c r="G45" s="266"/>
      <c r="H45" s="266"/>
      <c r="I45" s="146"/>
      <c r="J45" s="165"/>
      <c r="K45" s="144"/>
      <c r="L45" s="144"/>
      <c r="M45" s="144"/>
      <c r="N45" s="144"/>
      <c r="O45" s="144"/>
      <c r="P45" s="305"/>
    </row>
    <row r="46" s="112" customFormat="1" ht="14.25" spans="1:16">
      <c r="A46" s="150" t="s">
        <v>211</v>
      </c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</row>
    <row r="47" s="112" customFormat="1" ht="14.25" spans="1:16">
      <c r="A47" s="112" t="s">
        <v>212</v>
      </c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1"/>
    </row>
    <row r="48" s="112" customFormat="1" ht="14.25" spans="1:15">
      <c r="A48" s="151"/>
      <c r="B48" s="151"/>
      <c r="C48" s="151"/>
      <c r="D48" s="151"/>
      <c r="E48" s="151"/>
      <c r="F48" s="151"/>
      <c r="G48" s="151"/>
      <c r="H48" s="151"/>
      <c r="I48" s="151"/>
      <c r="J48" s="150" t="s">
        <v>258</v>
      </c>
      <c r="K48" s="306">
        <v>45041</v>
      </c>
      <c r="L48" s="307"/>
      <c r="M48" s="150" t="s">
        <v>214</v>
      </c>
      <c r="N48" s="150"/>
      <c r="O48" s="150" t="s">
        <v>215</v>
      </c>
    </row>
  </sheetData>
  <mergeCells count="11">
    <mergeCell ref="A1:P1"/>
    <mergeCell ref="B2:C2"/>
    <mergeCell ref="E2:H2"/>
    <mergeCell ref="K2:P2"/>
    <mergeCell ref="B3:H3"/>
    <mergeCell ref="J3:P3"/>
    <mergeCell ref="B24:C24"/>
    <mergeCell ref="E24:H24"/>
    <mergeCell ref="B25:H25"/>
    <mergeCell ref="A3:A5"/>
    <mergeCell ref="A25:A27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workbookViewId="0">
      <selection activeCell="A2" sqref="A2:H44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148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149</v>
      </c>
      <c r="F2" s="117"/>
      <c r="G2" s="117"/>
      <c r="H2" s="117"/>
      <c r="I2" s="153"/>
      <c r="J2" s="154" t="s">
        <v>57</v>
      </c>
      <c r="K2" s="155" t="s">
        <v>259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150</v>
      </c>
      <c r="B3" s="120" t="s">
        <v>151</v>
      </c>
      <c r="C3" s="120"/>
      <c r="D3" s="120"/>
      <c r="E3" s="120"/>
      <c r="F3" s="120"/>
      <c r="G3" s="120"/>
      <c r="H3" s="120"/>
      <c r="I3" s="142"/>
      <c r="J3" s="157" t="s">
        <v>152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2"/>
      <c r="J4" s="160"/>
      <c r="K4" s="161" t="s">
        <v>115</v>
      </c>
      <c r="L4" s="161" t="s">
        <v>116</v>
      </c>
      <c r="M4" s="283" t="s">
        <v>117</v>
      </c>
      <c r="N4" s="161" t="s">
        <v>118</v>
      </c>
      <c r="O4" s="161" t="s">
        <v>119</v>
      </c>
      <c r="P4" s="161" t="s">
        <v>120</v>
      </c>
      <c r="Q4" s="147" t="s">
        <v>260</v>
      </c>
    </row>
    <row r="5" s="112" customFormat="1" ht="29.1" customHeight="1" spans="1:17">
      <c r="A5" s="119"/>
      <c r="B5" s="251" t="s">
        <v>153</v>
      </c>
      <c r="C5" s="251" t="s">
        <v>154</v>
      </c>
      <c r="D5" s="251" t="s">
        <v>155</v>
      </c>
      <c r="E5" s="251" t="s">
        <v>156</v>
      </c>
      <c r="F5" s="251" t="s">
        <v>157</v>
      </c>
      <c r="G5" s="251" t="s">
        <v>158</v>
      </c>
      <c r="H5" s="251" t="s">
        <v>159</v>
      </c>
      <c r="I5" s="142"/>
      <c r="J5" s="160"/>
      <c r="K5" s="284" t="s">
        <v>153</v>
      </c>
      <c r="L5" s="284" t="s">
        <v>154</v>
      </c>
      <c r="M5" s="284" t="s">
        <v>155</v>
      </c>
      <c r="N5" s="284" t="s">
        <v>156</v>
      </c>
      <c r="O5" s="284" t="s">
        <v>157</v>
      </c>
      <c r="P5" s="284" t="s">
        <v>158</v>
      </c>
      <c r="Q5" s="284" t="s">
        <v>159</v>
      </c>
    </row>
    <row r="6" s="112" customFormat="1" ht="29.1" customHeight="1" spans="1:17">
      <c r="A6" s="252" t="s">
        <v>161</v>
      </c>
      <c r="B6" s="253">
        <f t="shared" ref="B6:B8" si="0">C6-1</f>
        <v>65</v>
      </c>
      <c r="C6" s="253">
        <f t="shared" ref="C6:C8" si="1">D6-2</f>
        <v>66</v>
      </c>
      <c r="D6" s="254">
        <v>68</v>
      </c>
      <c r="E6" s="253">
        <f t="shared" ref="E6:E8" si="2">D6+2</f>
        <v>70</v>
      </c>
      <c r="F6" s="253">
        <f t="shared" ref="F6:F8" si="3">E6+2</f>
        <v>72</v>
      </c>
      <c r="G6" s="253">
        <f t="shared" ref="G6:G8" si="4">F6+1</f>
        <v>73</v>
      </c>
      <c r="H6" s="253">
        <f t="shared" ref="H6:H8" si="5">G6+1</f>
        <v>74</v>
      </c>
      <c r="I6" s="142"/>
      <c r="J6" s="252" t="s">
        <v>161</v>
      </c>
      <c r="K6" s="165" t="s">
        <v>261</v>
      </c>
      <c r="L6" s="165" t="s">
        <v>261</v>
      </c>
      <c r="M6" s="165" t="s">
        <v>262</v>
      </c>
      <c r="N6" s="165" t="s">
        <v>261</v>
      </c>
      <c r="O6" s="165" t="s">
        <v>262</v>
      </c>
      <c r="P6" s="165" t="s">
        <v>261</v>
      </c>
      <c r="Q6" s="165"/>
    </row>
    <row r="7" s="112" customFormat="1" ht="29.1" customHeight="1" spans="1:17">
      <c r="A7" s="122" t="s">
        <v>164</v>
      </c>
      <c r="B7" s="253">
        <f t="shared" si="0"/>
        <v>64</v>
      </c>
      <c r="C7" s="253">
        <f t="shared" si="1"/>
        <v>65</v>
      </c>
      <c r="D7" s="254">
        <v>67</v>
      </c>
      <c r="E7" s="253">
        <f t="shared" si="2"/>
        <v>69</v>
      </c>
      <c r="F7" s="253">
        <f t="shared" si="3"/>
        <v>71</v>
      </c>
      <c r="G7" s="253">
        <f t="shared" si="4"/>
        <v>72</v>
      </c>
      <c r="H7" s="253">
        <f t="shared" si="5"/>
        <v>73</v>
      </c>
      <c r="I7" s="142"/>
      <c r="J7" s="122" t="s">
        <v>164</v>
      </c>
      <c r="K7" s="165" t="s">
        <v>261</v>
      </c>
      <c r="L7" s="285" t="s">
        <v>263</v>
      </c>
      <c r="M7" s="165" t="s">
        <v>261</v>
      </c>
      <c r="N7" s="285" t="s">
        <v>263</v>
      </c>
      <c r="O7" s="165" t="s">
        <v>261</v>
      </c>
      <c r="P7" s="285" t="s">
        <v>263</v>
      </c>
      <c r="Q7" s="165"/>
    </row>
    <row r="8" s="112" customFormat="1" ht="29.1" customHeight="1" spans="1:17">
      <c r="A8" s="122" t="s">
        <v>167</v>
      </c>
      <c r="B8" s="255">
        <f t="shared" si="0"/>
        <v>58</v>
      </c>
      <c r="C8" s="255">
        <f t="shared" si="1"/>
        <v>59</v>
      </c>
      <c r="D8" s="256">
        <v>61</v>
      </c>
      <c r="E8" s="255">
        <f t="shared" si="2"/>
        <v>63</v>
      </c>
      <c r="F8" s="255">
        <f t="shared" si="3"/>
        <v>65</v>
      </c>
      <c r="G8" s="255">
        <f t="shared" si="4"/>
        <v>66</v>
      </c>
      <c r="H8" s="255">
        <f t="shared" si="5"/>
        <v>67</v>
      </c>
      <c r="I8" s="142"/>
      <c r="J8" s="122" t="s">
        <v>167</v>
      </c>
      <c r="K8" s="165" t="s">
        <v>261</v>
      </c>
      <c r="L8" s="165" t="s">
        <v>261</v>
      </c>
      <c r="M8" s="165" t="s">
        <v>261</v>
      </c>
      <c r="N8" s="165" t="s">
        <v>262</v>
      </c>
      <c r="O8" s="165" t="s">
        <v>262</v>
      </c>
      <c r="P8" s="165" t="s">
        <v>262</v>
      </c>
      <c r="Q8" s="144"/>
    </row>
    <row r="9" s="112" customFormat="1" ht="29.1" customHeight="1" spans="1:17">
      <c r="A9" s="122" t="s">
        <v>169</v>
      </c>
      <c r="B9" s="253">
        <f t="shared" ref="B9:B11" si="6">C9-4</f>
        <v>100</v>
      </c>
      <c r="C9" s="253">
        <f t="shared" ref="C9:C11" si="7">D9-4</f>
        <v>104</v>
      </c>
      <c r="D9" s="257" t="s">
        <v>170</v>
      </c>
      <c r="E9" s="253">
        <f t="shared" ref="E9:E11" si="8">D9+4</f>
        <v>112</v>
      </c>
      <c r="F9" s="253">
        <f>E9+4</f>
        <v>116</v>
      </c>
      <c r="G9" s="253">
        <f t="shared" ref="G9:G11" si="9">F9+6</f>
        <v>122</v>
      </c>
      <c r="H9" s="253">
        <f>G9+6</f>
        <v>128</v>
      </c>
      <c r="I9" s="142"/>
      <c r="J9" s="122" t="s">
        <v>169</v>
      </c>
      <c r="K9" s="144" t="s">
        <v>264</v>
      </c>
      <c r="L9" s="165" t="s">
        <v>261</v>
      </c>
      <c r="M9" s="144" t="s">
        <v>264</v>
      </c>
      <c r="N9" s="165" t="s">
        <v>261</v>
      </c>
      <c r="O9" s="144" t="s">
        <v>264</v>
      </c>
      <c r="P9" s="165" t="s">
        <v>261</v>
      </c>
      <c r="Q9" s="165"/>
    </row>
    <row r="10" s="112" customFormat="1" ht="29.1" customHeight="1" spans="1:17">
      <c r="A10" s="122" t="s">
        <v>173</v>
      </c>
      <c r="B10" s="253">
        <f t="shared" si="6"/>
        <v>92</v>
      </c>
      <c r="C10" s="253">
        <f t="shared" si="7"/>
        <v>96</v>
      </c>
      <c r="D10" s="257" t="s">
        <v>174</v>
      </c>
      <c r="E10" s="253">
        <f t="shared" si="8"/>
        <v>104</v>
      </c>
      <c r="F10" s="253">
        <f>E10+5</f>
        <v>109</v>
      </c>
      <c r="G10" s="253">
        <f t="shared" si="9"/>
        <v>115</v>
      </c>
      <c r="H10" s="253">
        <f>G10+7</f>
        <v>122</v>
      </c>
      <c r="I10" s="142"/>
      <c r="J10" s="122" t="s">
        <v>173</v>
      </c>
      <c r="K10" s="165" t="s">
        <v>265</v>
      </c>
      <c r="L10" s="166" t="s">
        <v>263</v>
      </c>
      <c r="M10" s="165" t="s">
        <v>265</v>
      </c>
      <c r="N10" s="165" t="s">
        <v>261</v>
      </c>
      <c r="O10" s="165" t="s">
        <v>266</v>
      </c>
      <c r="P10" s="165" t="s">
        <v>261</v>
      </c>
      <c r="Q10" s="144"/>
    </row>
    <row r="11" s="112" customFormat="1" ht="29.1" customHeight="1" spans="1:17">
      <c r="A11" s="122" t="s">
        <v>177</v>
      </c>
      <c r="B11" s="258">
        <f t="shared" si="6"/>
        <v>102</v>
      </c>
      <c r="C11" s="258">
        <f t="shared" si="7"/>
        <v>106</v>
      </c>
      <c r="D11" s="259" t="s">
        <v>178</v>
      </c>
      <c r="E11" s="258">
        <f t="shared" si="8"/>
        <v>114</v>
      </c>
      <c r="F11" s="258">
        <f>E11+5</f>
        <v>119</v>
      </c>
      <c r="G11" s="258">
        <f t="shared" si="9"/>
        <v>125</v>
      </c>
      <c r="H11" s="258">
        <f>G11+7</f>
        <v>132</v>
      </c>
      <c r="I11" s="142"/>
      <c r="J11" s="122" t="s">
        <v>177</v>
      </c>
      <c r="K11" s="144" t="s">
        <v>267</v>
      </c>
      <c r="L11" s="165" t="s">
        <v>261</v>
      </c>
      <c r="M11" s="144" t="s">
        <v>267</v>
      </c>
      <c r="N11" s="165" t="s">
        <v>261</v>
      </c>
      <c r="O11" s="144" t="s">
        <v>267</v>
      </c>
      <c r="P11" s="166" t="s">
        <v>268</v>
      </c>
      <c r="Q11" s="144"/>
    </row>
    <row r="12" s="112" customFormat="1" ht="29.1" customHeight="1" spans="1:17">
      <c r="A12" s="260" t="s">
        <v>182</v>
      </c>
      <c r="B12" s="253">
        <f>C12-1.2</f>
        <v>38.6</v>
      </c>
      <c r="C12" s="253">
        <f>D12-1.2</f>
        <v>39.8</v>
      </c>
      <c r="D12" s="261">
        <v>41</v>
      </c>
      <c r="E12" s="253">
        <f>D12+1.2</f>
        <v>42.2</v>
      </c>
      <c r="F12" s="253">
        <f>E12+1.2</f>
        <v>43.4</v>
      </c>
      <c r="G12" s="253">
        <f>F12+1.4</f>
        <v>44.8</v>
      </c>
      <c r="H12" s="253">
        <f>G12+1.4</f>
        <v>46.2</v>
      </c>
      <c r="I12" s="142"/>
      <c r="J12" s="260" t="s">
        <v>182</v>
      </c>
      <c r="K12" s="144" t="s">
        <v>269</v>
      </c>
      <c r="L12" s="165" t="s">
        <v>261</v>
      </c>
      <c r="M12" s="144" t="s">
        <v>269</v>
      </c>
      <c r="N12" s="166" t="s">
        <v>270</v>
      </c>
      <c r="O12" s="144" t="s">
        <v>269</v>
      </c>
      <c r="P12" s="166" t="s">
        <v>270</v>
      </c>
      <c r="Q12" s="144"/>
    </row>
    <row r="13" s="112" customFormat="1" ht="29.1" customHeight="1" spans="1:17">
      <c r="A13" s="260" t="s">
        <v>186</v>
      </c>
      <c r="B13" s="253">
        <f>C13-0.6</f>
        <v>61.2</v>
      </c>
      <c r="C13" s="253">
        <f>D13-1.2</f>
        <v>61.8</v>
      </c>
      <c r="D13" s="261">
        <v>63</v>
      </c>
      <c r="E13" s="253">
        <f>D13+1.2</f>
        <v>64.2</v>
      </c>
      <c r="F13" s="253">
        <f>E13+1.2</f>
        <v>65.4</v>
      </c>
      <c r="G13" s="253">
        <f>F13+0.6</f>
        <v>66</v>
      </c>
      <c r="H13" s="253">
        <f>G13+0.6</f>
        <v>66.6</v>
      </c>
      <c r="I13" s="142"/>
      <c r="J13" s="260" t="s">
        <v>186</v>
      </c>
      <c r="K13" s="165" t="s">
        <v>261</v>
      </c>
      <c r="L13" s="166" t="s">
        <v>271</v>
      </c>
      <c r="M13" s="165" t="s">
        <v>261</v>
      </c>
      <c r="N13" s="165" t="s">
        <v>261</v>
      </c>
      <c r="O13" s="165" t="s">
        <v>261</v>
      </c>
      <c r="P13" s="166" t="s">
        <v>271</v>
      </c>
      <c r="Q13" s="144"/>
    </row>
    <row r="14" s="112" customFormat="1" ht="29.1" customHeight="1" spans="1:17">
      <c r="A14" s="122" t="s">
        <v>188</v>
      </c>
      <c r="B14" s="253">
        <f>C14-0.8</f>
        <v>19.9</v>
      </c>
      <c r="C14" s="253">
        <f>D14-0.8</f>
        <v>20.7</v>
      </c>
      <c r="D14" s="254">
        <v>21.5</v>
      </c>
      <c r="E14" s="253">
        <f>D14+0.8</f>
        <v>22.3</v>
      </c>
      <c r="F14" s="253">
        <f>E14+0.8</f>
        <v>23.1</v>
      </c>
      <c r="G14" s="253">
        <f>F14+1.3</f>
        <v>24.4</v>
      </c>
      <c r="H14" s="253">
        <f>G14+1.3</f>
        <v>25.7</v>
      </c>
      <c r="I14" s="142"/>
      <c r="J14" s="122" t="s">
        <v>188</v>
      </c>
      <c r="K14" s="144" t="s">
        <v>272</v>
      </c>
      <c r="L14" s="165" t="s">
        <v>261</v>
      </c>
      <c r="M14" s="144" t="s">
        <v>272</v>
      </c>
      <c r="N14" s="165" t="s">
        <v>261</v>
      </c>
      <c r="O14" s="144" t="s">
        <v>272</v>
      </c>
      <c r="P14" s="165" t="s">
        <v>261</v>
      </c>
      <c r="Q14" s="144"/>
    </row>
    <row r="15" s="112" customFormat="1" ht="29.1" customHeight="1" spans="1:17">
      <c r="A15" s="122" t="s">
        <v>190</v>
      </c>
      <c r="B15" s="253">
        <f>C15-0.7</f>
        <v>17.1</v>
      </c>
      <c r="C15" s="253">
        <f>D15-0.7</f>
        <v>17.8</v>
      </c>
      <c r="D15" s="254">
        <v>18.5</v>
      </c>
      <c r="E15" s="253">
        <f>D15+0.7</f>
        <v>19.2</v>
      </c>
      <c r="F15" s="253">
        <f>E15+0.7</f>
        <v>19.9</v>
      </c>
      <c r="G15" s="253">
        <f>F15+1</f>
        <v>20.9</v>
      </c>
      <c r="H15" s="253">
        <f>G15+1</f>
        <v>21.9</v>
      </c>
      <c r="I15" s="142"/>
      <c r="J15" s="122" t="s">
        <v>190</v>
      </c>
      <c r="K15" s="144" t="s">
        <v>273</v>
      </c>
      <c r="L15" s="166" t="s">
        <v>274</v>
      </c>
      <c r="M15" s="144" t="s">
        <v>273</v>
      </c>
      <c r="N15" s="165" t="s">
        <v>261</v>
      </c>
      <c r="O15" s="144" t="s">
        <v>273</v>
      </c>
      <c r="P15" s="165" t="s">
        <v>261</v>
      </c>
      <c r="Q15" s="144"/>
    </row>
    <row r="16" s="112" customFormat="1" ht="29.1" customHeight="1" spans="1:17">
      <c r="A16" s="122" t="s">
        <v>191</v>
      </c>
      <c r="B16" s="253">
        <f t="shared" ref="B16:B21" si="10">C16-0.5</f>
        <v>12.5</v>
      </c>
      <c r="C16" s="253">
        <f t="shared" ref="C16:C21" si="11">D16-0.5</f>
        <v>13</v>
      </c>
      <c r="D16" s="254">
        <v>13.5</v>
      </c>
      <c r="E16" s="253">
        <f>D16+0.5</f>
        <v>14</v>
      </c>
      <c r="F16" s="253">
        <f>E16+0.5</f>
        <v>14.5</v>
      </c>
      <c r="G16" s="253">
        <f>F16+0.7</f>
        <v>15.2</v>
      </c>
      <c r="H16" s="253">
        <f>G16+0.7</f>
        <v>15.9</v>
      </c>
      <c r="I16" s="142"/>
      <c r="J16" s="122" t="s">
        <v>191</v>
      </c>
      <c r="K16" s="144" t="s">
        <v>273</v>
      </c>
      <c r="L16" s="166" t="s">
        <v>274</v>
      </c>
      <c r="M16" s="144" t="s">
        <v>273</v>
      </c>
      <c r="N16" s="165" t="s">
        <v>261</v>
      </c>
      <c r="O16" s="144" t="s">
        <v>273</v>
      </c>
      <c r="P16" s="165" t="s">
        <v>261</v>
      </c>
      <c r="Q16" s="144"/>
    </row>
    <row r="17" s="112" customFormat="1" ht="29.1" customHeight="1" spans="1:17">
      <c r="A17" s="122" t="s">
        <v>192</v>
      </c>
      <c r="B17" s="253">
        <f>C17</f>
        <v>9.5</v>
      </c>
      <c r="C17" s="253">
        <f>D17</f>
        <v>9.5</v>
      </c>
      <c r="D17" s="254">
        <v>9.5</v>
      </c>
      <c r="E17" s="253">
        <f t="shared" ref="E17:H17" si="12">D17</f>
        <v>9.5</v>
      </c>
      <c r="F17" s="253">
        <f t="shared" si="12"/>
        <v>9.5</v>
      </c>
      <c r="G17" s="253">
        <f t="shared" si="12"/>
        <v>9.5</v>
      </c>
      <c r="H17" s="253">
        <f t="shared" si="12"/>
        <v>9.5</v>
      </c>
      <c r="I17" s="142"/>
      <c r="J17" s="122" t="s">
        <v>192</v>
      </c>
      <c r="K17" s="165" t="s">
        <v>261</v>
      </c>
      <c r="L17" s="285" t="s">
        <v>263</v>
      </c>
      <c r="M17" s="165" t="s">
        <v>261</v>
      </c>
      <c r="N17" s="285" t="s">
        <v>263</v>
      </c>
      <c r="O17" s="165" t="s">
        <v>261</v>
      </c>
      <c r="P17" s="285" t="s">
        <v>263</v>
      </c>
      <c r="Q17" s="144"/>
    </row>
    <row r="18" s="112" customFormat="1" ht="29.1" customHeight="1" spans="1:17">
      <c r="A18" s="122" t="s">
        <v>196</v>
      </c>
      <c r="B18" s="125">
        <f>C18-1</f>
        <v>53</v>
      </c>
      <c r="C18" s="125">
        <f t="shared" ref="C18:C22" si="13">D18-1</f>
        <v>54</v>
      </c>
      <c r="D18" s="254">
        <v>55</v>
      </c>
      <c r="E18" s="125">
        <f>D18+1</f>
        <v>56</v>
      </c>
      <c r="F18" s="125">
        <f>E18+1</f>
        <v>57</v>
      </c>
      <c r="G18" s="125">
        <f>F18+1.5</f>
        <v>58.5</v>
      </c>
      <c r="H18" s="125">
        <f>G18+1.5</f>
        <v>60</v>
      </c>
      <c r="I18" s="142"/>
      <c r="J18" s="122" t="s">
        <v>196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122" t="s">
        <v>197</v>
      </c>
      <c r="B19" s="125">
        <f>C19-1</f>
        <v>52</v>
      </c>
      <c r="C19" s="125">
        <f t="shared" si="13"/>
        <v>53</v>
      </c>
      <c r="D19" s="254">
        <v>54</v>
      </c>
      <c r="E19" s="125">
        <f>D19+1</f>
        <v>55</v>
      </c>
      <c r="F19" s="125">
        <f>E19+1</f>
        <v>56</v>
      </c>
      <c r="G19" s="125">
        <f>F19+1.5</f>
        <v>57.5</v>
      </c>
      <c r="H19" s="125">
        <f>G19+1.5</f>
        <v>59</v>
      </c>
      <c r="I19" s="142"/>
      <c r="J19" s="122" t="s">
        <v>197</v>
      </c>
      <c r="K19" s="144" t="s">
        <v>273</v>
      </c>
      <c r="L19" s="166" t="s">
        <v>274</v>
      </c>
      <c r="M19" s="144" t="s">
        <v>273</v>
      </c>
      <c r="N19" s="165" t="s">
        <v>261</v>
      </c>
      <c r="O19" s="144" t="s">
        <v>273</v>
      </c>
      <c r="P19" s="165" t="s">
        <v>261</v>
      </c>
      <c r="Q19" s="144"/>
    </row>
    <row r="20" s="112" customFormat="1" ht="29.1" customHeight="1" spans="1:17">
      <c r="A20" s="122" t="s">
        <v>199</v>
      </c>
      <c r="B20" s="125">
        <f t="shared" si="10"/>
        <v>33</v>
      </c>
      <c r="C20" s="125">
        <f t="shared" si="11"/>
        <v>33.5</v>
      </c>
      <c r="D20" s="262">
        <v>34</v>
      </c>
      <c r="E20" s="125">
        <f t="shared" ref="E20:G20" si="14">D20+0.5</f>
        <v>34.5</v>
      </c>
      <c r="F20" s="125">
        <f t="shared" si="14"/>
        <v>35</v>
      </c>
      <c r="G20" s="125">
        <f t="shared" si="14"/>
        <v>35.5</v>
      </c>
      <c r="H20" s="125">
        <f t="shared" ref="H20:H22" si="15">G20</f>
        <v>35.5</v>
      </c>
      <c r="I20" s="142"/>
      <c r="J20" s="122" t="s">
        <v>199</v>
      </c>
      <c r="K20" s="144" t="s">
        <v>269</v>
      </c>
      <c r="L20" s="165" t="s">
        <v>261</v>
      </c>
      <c r="M20" s="144" t="s">
        <v>269</v>
      </c>
      <c r="N20" s="165" t="s">
        <v>261</v>
      </c>
      <c r="O20" s="144" t="s">
        <v>269</v>
      </c>
      <c r="P20" s="165" t="s">
        <v>261</v>
      </c>
      <c r="Q20" s="144"/>
    </row>
    <row r="21" s="112" customFormat="1" ht="29.1" customHeight="1" spans="1:17">
      <c r="A21" s="122" t="s">
        <v>200</v>
      </c>
      <c r="B21" s="125">
        <f t="shared" si="10"/>
        <v>23</v>
      </c>
      <c r="C21" s="125">
        <f t="shared" si="11"/>
        <v>23.5</v>
      </c>
      <c r="D21" s="254">
        <v>24</v>
      </c>
      <c r="E21" s="125">
        <f>D21+0.5</f>
        <v>24.5</v>
      </c>
      <c r="F21" s="125">
        <f>E21+0.5</f>
        <v>25</v>
      </c>
      <c r="G21" s="135">
        <f>F21+0.75</f>
        <v>25.75</v>
      </c>
      <c r="H21" s="135">
        <f t="shared" si="15"/>
        <v>25.75</v>
      </c>
      <c r="I21" s="142"/>
      <c r="J21" s="122" t="s">
        <v>200</v>
      </c>
      <c r="K21" s="165" t="s">
        <v>261</v>
      </c>
      <c r="L21" s="165" t="s">
        <v>261</v>
      </c>
      <c r="M21" s="144" t="s">
        <v>273</v>
      </c>
      <c r="N21" s="165" t="s">
        <v>261</v>
      </c>
      <c r="O21" s="144" t="s">
        <v>273</v>
      </c>
      <c r="P21" s="144" t="s">
        <v>273</v>
      </c>
      <c r="Q21" s="144"/>
    </row>
    <row r="22" s="112" customFormat="1" ht="29.1" customHeight="1" spans="1:17">
      <c r="A22" s="122" t="s">
        <v>202</v>
      </c>
      <c r="B22" s="253">
        <f>C22</f>
        <v>16</v>
      </c>
      <c r="C22" s="253">
        <f t="shared" si="13"/>
        <v>16</v>
      </c>
      <c r="D22" s="254">
        <v>17</v>
      </c>
      <c r="E22" s="253">
        <f>D22</f>
        <v>17</v>
      </c>
      <c r="F22" s="253">
        <f>E22+1.5</f>
        <v>18.5</v>
      </c>
      <c r="G22" s="253">
        <f>F22</f>
        <v>18.5</v>
      </c>
      <c r="H22" s="253">
        <f t="shared" si="15"/>
        <v>18.5</v>
      </c>
      <c r="I22" s="142"/>
      <c r="J22" s="122" t="s">
        <v>202</v>
      </c>
      <c r="K22" s="165" t="s">
        <v>261</v>
      </c>
      <c r="L22" s="165" t="s">
        <v>261</v>
      </c>
      <c r="M22" s="144" t="s">
        <v>275</v>
      </c>
      <c r="N22" s="166" t="s">
        <v>276</v>
      </c>
      <c r="O22" s="144" t="s">
        <v>275</v>
      </c>
      <c r="P22" s="144" t="s">
        <v>275</v>
      </c>
      <c r="Q22" s="144"/>
    </row>
    <row r="23" s="112" customFormat="1" ht="29.1" customHeight="1" spans="1:17">
      <c r="A23" s="263"/>
      <c r="B23" s="264"/>
      <c r="C23" s="264"/>
      <c r="D23" s="265"/>
      <c r="E23" s="264"/>
      <c r="F23" s="264"/>
      <c r="G23" s="264"/>
      <c r="H23" s="266"/>
      <c r="I23" s="142"/>
      <c r="J23" s="263"/>
      <c r="K23" s="165"/>
      <c r="L23" s="165"/>
      <c r="M23" s="144"/>
      <c r="N23" s="165"/>
      <c r="O23" s="144"/>
      <c r="P23" s="165"/>
      <c r="Q23" s="147"/>
    </row>
    <row r="24" s="112" customFormat="1" ht="29.1" customHeight="1" spans="1:17">
      <c r="A24" s="116" t="s">
        <v>62</v>
      </c>
      <c r="B24" s="249" t="s">
        <v>204</v>
      </c>
      <c r="C24" s="250"/>
      <c r="D24" s="118" t="s">
        <v>69</v>
      </c>
      <c r="E24" s="117" t="s">
        <v>205</v>
      </c>
      <c r="F24" s="117"/>
      <c r="G24" s="117"/>
      <c r="H24" s="117"/>
      <c r="I24" s="286"/>
      <c r="J24" s="154" t="s">
        <v>57</v>
      </c>
      <c r="K24" s="155" t="s">
        <v>259</v>
      </c>
      <c r="L24" s="155"/>
      <c r="M24" s="155"/>
      <c r="N24" s="155"/>
      <c r="O24" s="156"/>
      <c r="P24" s="156"/>
      <c r="Q24" s="170"/>
    </row>
    <row r="25" s="112" customFormat="1" ht="29.1" customHeight="1" spans="1:17">
      <c r="A25" s="119" t="s">
        <v>150</v>
      </c>
      <c r="B25" s="120" t="s">
        <v>151</v>
      </c>
      <c r="C25" s="120"/>
      <c r="D25" s="120"/>
      <c r="E25" s="120"/>
      <c r="F25" s="120"/>
      <c r="G25" s="120"/>
      <c r="H25" s="120"/>
      <c r="I25" s="286"/>
      <c r="J25" s="157" t="s">
        <v>152</v>
      </c>
      <c r="K25" s="158"/>
      <c r="L25" s="158"/>
      <c r="M25" s="158"/>
      <c r="N25" s="158"/>
      <c r="O25" s="159"/>
      <c r="P25" s="159"/>
      <c r="Q25" s="171"/>
    </row>
    <row r="26" s="112" customFormat="1" ht="29.1" customHeight="1" spans="1:17">
      <c r="A26" s="119"/>
      <c r="B26" s="267" t="s">
        <v>115</v>
      </c>
      <c r="C26" s="267" t="s">
        <v>116</v>
      </c>
      <c r="D26" s="268" t="s">
        <v>117</v>
      </c>
      <c r="E26" s="267" t="s">
        <v>118</v>
      </c>
      <c r="F26" s="267" t="s">
        <v>119</v>
      </c>
      <c r="G26" s="267" t="s">
        <v>120</v>
      </c>
      <c r="H26" s="267" t="s">
        <v>121</v>
      </c>
      <c r="I26" s="286"/>
      <c r="J26" s="160"/>
      <c r="K26" s="161" t="s">
        <v>115</v>
      </c>
      <c r="L26" s="161" t="s">
        <v>116</v>
      </c>
      <c r="M26" s="283" t="s">
        <v>117</v>
      </c>
      <c r="N26" s="161" t="s">
        <v>118</v>
      </c>
      <c r="O26" s="161" t="s">
        <v>119</v>
      </c>
      <c r="P26" s="161" t="s">
        <v>120</v>
      </c>
      <c r="Q26" s="147" t="s">
        <v>260</v>
      </c>
    </row>
    <row r="27" s="112" customFormat="1" ht="29.1" customHeight="1" spans="1:17">
      <c r="A27" s="119"/>
      <c r="B27" s="267" t="s">
        <v>153</v>
      </c>
      <c r="C27" s="267" t="s">
        <v>154</v>
      </c>
      <c r="D27" s="268" t="s">
        <v>155</v>
      </c>
      <c r="E27" s="267" t="s">
        <v>156</v>
      </c>
      <c r="F27" s="267" t="s">
        <v>157</v>
      </c>
      <c r="G27" s="267" t="s">
        <v>158</v>
      </c>
      <c r="H27" s="267" t="s">
        <v>159</v>
      </c>
      <c r="I27" s="286"/>
      <c r="J27" s="160"/>
      <c r="K27" s="284" t="s">
        <v>153</v>
      </c>
      <c r="L27" s="284" t="s">
        <v>154</v>
      </c>
      <c r="M27" s="284" t="s">
        <v>155</v>
      </c>
      <c r="N27" s="284" t="s">
        <v>156</v>
      </c>
      <c r="O27" s="284" t="s">
        <v>157</v>
      </c>
      <c r="P27" s="284" t="s">
        <v>158</v>
      </c>
      <c r="Q27" s="284" t="s">
        <v>159</v>
      </c>
    </row>
    <row r="28" s="112" customFormat="1" ht="29.1" customHeight="1" spans="1:17">
      <c r="A28" s="269" t="s">
        <v>161</v>
      </c>
      <c r="B28" s="270">
        <f>C28-1</f>
        <v>59</v>
      </c>
      <c r="C28" s="270">
        <f>D28-2</f>
        <v>60</v>
      </c>
      <c r="D28" s="271">
        <v>62</v>
      </c>
      <c r="E28" s="270">
        <f>D28+2</f>
        <v>64</v>
      </c>
      <c r="F28" s="270">
        <f>E28+2</f>
        <v>66</v>
      </c>
      <c r="G28" s="270">
        <f>F28+1</f>
        <v>67</v>
      </c>
      <c r="H28" s="270">
        <f>G28+1</f>
        <v>68</v>
      </c>
      <c r="I28" s="286"/>
      <c r="J28" s="287" t="s">
        <v>161</v>
      </c>
      <c r="K28" s="144" t="s">
        <v>269</v>
      </c>
      <c r="L28" s="165" t="s">
        <v>261</v>
      </c>
      <c r="M28" s="144" t="s">
        <v>269</v>
      </c>
      <c r="N28" s="166" t="s">
        <v>270</v>
      </c>
      <c r="O28" s="144" t="s">
        <v>269</v>
      </c>
      <c r="P28" s="166" t="s">
        <v>270</v>
      </c>
      <c r="Q28" s="147"/>
    </row>
    <row r="29" s="112" customFormat="1" ht="29.1" customHeight="1" spans="1:17">
      <c r="A29" s="269" t="s">
        <v>164</v>
      </c>
      <c r="B29" s="270">
        <f>C29-1</f>
        <v>58</v>
      </c>
      <c r="C29" s="270">
        <f>D29-2</f>
        <v>59</v>
      </c>
      <c r="D29" s="271">
        <v>61</v>
      </c>
      <c r="E29" s="270">
        <f>D29+2</f>
        <v>63</v>
      </c>
      <c r="F29" s="270">
        <f>E29+2</f>
        <v>65</v>
      </c>
      <c r="G29" s="270">
        <f>F29+1</f>
        <v>66</v>
      </c>
      <c r="H29" s="270">
        <f>G29+1</f>
        <v>67</v>
      </c>
      <c r="I29" s="286"/>
      <c r="J29" s="287" t="s">
        <v>164</v>
      </c>
      <c r="K29" s="144" t="s">
        <v>269</v>
      </c>
      <c r="L29" s="165" t="s">
        <v>261</v>
      </c>
      <c r="M29" s="144" t="s">
        <v>269</v>
      </c>
      <c r="N29" s="165" t="s">
        <v>261</v>
      </c>
      <c r="O29" s="144" t="s">
        <v>269</v>
      </c>
      <c r="P29" s="165" t="s">
        <v>261</v>
      </c>
      <c r="Q29" s="147"/>
    </row>
    <row r="30" s="112" customFormat="1" ht="29.1" customHeight="1" spans="1:17">
      <c r="A30" s="269" t="s">
        <v>169</v>
      </c>
      <c r="B30" s="270">
        <f t="shared" ref="B30:B32" si="16">C30-4</f>
        <v>90</v>
      </c>
      <c r="C30" s="270">
        <f t="shared" ref="C30:C32" si="17">D30-4</f>
        <v>94</v>
      </c>
      <c r="D30" s="272">
        <v>98</v>
      </c>
      <c r="E30" s="270">
        <f t="shared" ref="E30:E32" si="18">D30+4</f>
        <v>102</v>
      </c>
      <c r="F30" s="270">
        <f>E30+4</f>
        <v>106</v>
      </c>
      <c r="G30" s="270">
        <f t="shared" ref="G30:G32" si="19">F30+6</f>
        <v>112</v>
      </c>
      <c r="H30" s="270">
        <f>G30+6</f>
        <v>118</v>
      </c>
      <c r="I30" s="286"/>
      <c r="J30" s="287" t="s">
        <v>169</v>
      </c>
      <c r="K30" s="165" t="s">
        <v>261</v>
      </c>
      <c r="L30" s="165" t="s">
        <v>261</v>
      </c>
      <c r="M30" s="144" t="s">
        <v>277</v>
      </c>
      <c r="N30" s="166" t="s">
        <v>278</v>
      </c>
      <c r="O30" s="144" t="s">
        <v>275</v>
      </c>
      <c r="P30" s="144" t="s">
        <v>275</v>
      </c>
      <c r="Q30" s="147"/>
    </row>
    <row r="31" s="112" customFormat="1" ht="29.1" customHeight="1" spans="1:17">
      <c r="A31" s="269" t="s">
        <v>173</v>
      </c>
      <c r="B31" s="270">
        <f t="shared" si="16"/>
        <v>84</v>
      </c>
      <c r="C31" s="270">
        <f t="shared" si="17"/>
        <v>88</v>
      </c>
      <c r="D31" s="272">
        <v>92</v>
      </c>
      <c r="E31" s="270">
        <f t="shared" si="18"/>
        <v>96</v>
      </c>
      <c r="F31" s="270">
        <f>E31+5</f>
        <v>101</v>
      </c>
      <c r="G31" s="270">
        <f t="shared" si="19"/>
        <v>107</v>
      </c>
      <c r="H31" s="270">
        <f>G31+7</f>
        <v>114</v>
      </c>
      <c r="I31" s="286"/>
      <c r="J31" s="287" t="s">
        <v>173</v>
      </c>
      <c r="K31" s="165" t="s">
        <v>261</v>
      </c>
      <c r="L31" s="144" t="s">
        <v>269</v>
      </c>
      <c r="M31" s="165" t="s">
        <v>261</v>
      </c>
      <c r="N31" s="165" t="s">
        <v>261</v>
      </c>
      <c r="O31" s="165" t="s">
        <v>261</v>
      </c>
      <c r="P31" s="165" t="s">
        <v>261</v>
      </c>
      <c r="Q31" s="147"/>
    </row>
    <row r="32" s="112" customFormat="1" ht="29.1" customHeight="1" spans="1:17">
      <c r="A32" s="269" t="s">
        <v>177</v>
      </c>
      <c r="B32" s="270">
        <f t="shared" si="16"/>
        <v>94</v>
      </c>
      <c r="C32" s="270">
        <f t="shared" si="17"/>
        <v>98</v>
      </c>
      <c r="D32" s="272">
        <v>102</v>
      </c>
      <c r="E32" s="270">
        <f t="shared" si="18"/>
        <v>106</v>
      </c>
      <c r="F32" s="270">
        <f>E32+5</f>
        <v>111</v>
      </c>
      <c r="G32" s="270">
        <f t="shared" si="19"/>
        <v>117</v>
      </c>
      <c r="H32" s="270">
        <f>G32+7</f>
        <v>124</v>
      </c>
      <c r="I32" s="286"/>
      <c r="J32" s="287" t="s">
        <v>177</v>
      </c>
      <c r="K32" s="165" t="s">
        <v>261</v>
      </c>
      <c r="L32" s="144" t="s">
        <v>277</v>
      </c>
      <c r="M32" s="165" t="s">
        <v>261</v>
      </c>
      <c r="N32" s="144" t="s">
        <v>273</v>
      </c>
      <c r="O32" s="165" t="s">
        <v>261</v>
      </c>
      <c r="P32" s="165" t="s">
        <v>261</v>
      </c>
      <c r="Q32" s="147"/>
    </row>
    <row r="33" s="112" customFormat="1" ht="29.1" customHeight="1" spans="1:17">
      <c r="A33" s="269" t="s">
        <v>182</v>
      </c>
      <c r="B33" s="270">
        <f>C33-1.2</f>
        <v>36.6</v>
      </c>
      <c r="C33" s="270">
        <f>D33-1.2</f>
        <v>37.8</v>
      </c>
      <c r="D33" s="271">
        <v>39</v>
      </c>
      <c r="E33" s="270">
        <f>D33+1.2</f>
        <v>40.2</v>
      </c>
      <c r="F33" s="270">
        <f>E33+1.2</f>
        <v>41.4</v>
      </c>
      <c r="G33" s="270">
        <f>F33+1.4</f>
        <v>42.8</v>
      </c>
      <c r="H33" s="270">
        <f>G33+1.4</f>
        <v>44.2</v>
      </c>
      <c r="I33" s="286"/>
      <c r="J33" s="287" t="s">
        <v>182</v>
      </c>
      <c r="K33" s="165" t="s">
        <v>261</v>
      </c>
      <c r="L33" s="165" t="s">
        <v>261</v>
      </c>
      <c r="M33" s="144" t="s">
        <v>269</v>
      </c>
      <c r="N33" s="144" t="s">
        <v>277</v>
      </c>
      <c r="O33" s="144" t="s">
        <v>275</v>
      </c>
      <c r="P33" s="165" t="s">
        <v>261</v>
      </c>
      <c r="Q33" s="147"/>
    </row>
    <row r="34" s="112" customFormat="1" ht="29.1" customHeight="1" spans="1:17">
      <c r="A34" s="269" t="s">
        <v>186</v>
      </c>
      <c r="B34" s="270">
        <f>C34-0.6</f>
        <v>57.2</v>
      </c>
      <c r="C34" s="270">
        <f>D34-1.2</f>
        <v>57.8</v>
      </c>
      <c r="D34" s="271">
        <v>59</v>
      </c>
      <c r="E34" s="270">
        <f>D34+1.2</f>
        <v>60.2</v>
      </c>
      <c r="F34" s="270">
        <f>E34+1.2</f>
        <v>61.4</v>
      </c>
      <c r="G34" s="270">
        <f t="shared" ref="G34:G38" si="20">F34+0.6</f>
        <v>62</v>
      </c>
      <c r="H34" s="270">
        <f t="shared" ref="H34:H38" si="21">G34+0.6</f>
        <v>62.6</v>
      </c>
      <c r="I34" s="286"/>
      <c r="J34" s="287" t="s">
        <v>186</v>
      </c>
      <c r="K34" s="165" t="s">
        <v>261</v>
      </c>
      <c r="L34" s="144" t="s">
        <v>269</v>
      </c>
      <c r="M34" s="144" t="s">
        <v>273</v>
      </c>
      <c r="N34" s="165" t="s">
        <v>261</v>
      </c>
      <c r="O34" s="144" t="s">
        <v>279</v>
      </c>
      <c r="P34" s="144" t="s">
        <v>273</v>
      </c>
      <c r="Q34" s="147"/>
    </row>
    <row r="35" s="112" customFormat="1" ht="29.1" customHeight="1" spans="1:17">
      <c r="A35" s="269" t="s">
        <v>206</v>
      </c>
      <c r="B35" s="270">
        <f>C35-0.8</f>
        <v>16.4</v>
      </c>
      <c r="C35" s="270">
        <f>D35-0.8</f>
        <v>17.2</v>
      </c>
      <c r="D35" s="271">
        <v>18</v>
      </c>
      <c r="E35" s="270">
        <f>D35+0.8</f>
        <v>18.8</v>
      </c>
      <c r="F35" s="270">
        <f>E35+0.8</f>
        <v>19.6</v>
      </c>
      <c r="G35" s="270">
        <f>F35+1.3</f>
        <v>20.9</v>
      </c>
      <c r="H35" s="270">
        <f>G35+1.3</f>
        <v>22.2</v>
      </c>
      <c r="I35" s="286"/>
      <c r="J35" s="288" t="s">
        <v>188</v>
      </c>
      <c r="K35" s="166" t="s">
        <v>270</v>
      </c>
      <c r="L35" s="144" t="s">
        <v>277</v>
      </c>
      <c r="M35" s="144" t="s">
        <v>273</v>
      </c>
      <c r="N35" s="144" t="s">
        <v>275</v>
      </c>
      <c r="O35" s="165" t="s">
        <v>261</v>
      </c>
      <c r="P35" s="144" t="s">
        <v>275</v>
      </c>
      <c r="Q35" s="147"/>
    </row>
    <row r="36" s="112" customFormat="1" ht="29.1" customHeight="1" spans="1:17">
      <c r="A36" s="269" t="s">
        <v>190</v>
      </c>
      <c r="B36" s="270">
        <f>C36-0.6</f>
        <v>15.3</v>
      </c>
      <c r="C36" s="270">
        <f>D36-0.6</f>
        <v>15.9</v>
      </c>
      <c r="D36" s="271">
        <v>16.5</v>
      </c>
      <c r="E36" s="270">
        <f>D36+0.6</f>
        <v>17.1</v>
      </c>
      <c r="F36" s="270">
        <f>E36+0.6</f>
        <v>17.7</v>
      </c>
      <c r="G36" s="270">
        <f>F36+0.95</f>
        <v>18.65</v>
      </c>
      <c r="H36" s="270">
        <f>G36+0.95</f>
        <v>19.6</v>
      </c>
      <c r="I36" s="286"/>
      <c r="J36" s="287" t="s">
        <v>190</v>
      </c>
      <c r="K36" s="144" t="s">
        <v>269</v>
      </c>
      <c r="L36" s="165" t="s">
        <v>261</v>
      </c>
      <c r="M36" s="165" t="s">
        <v>261</v>
      </c>
      <c r="N36" s="144" t="s">
        <v>269</v>
      </c>
      <c r="O36" s="165" t="s">
        <v>261</v>
      </c>
      <c r="P36" s="165" t="s">
        <v>261</v>
      </c>
      <c r="Q36" s="147"/>
    </row>
    <row r="37" s="112" customFormat="1" ht="29.1" customHeight="1" spans="1:17">
      <c r="A37" s="269" t="s">
        <v>207</v>
      </c>
      <c r="B37" s="270">
        <f>C37-0.4</f>
        <v>12.2</v>
      </c>
      <c r="C37" s="270">
        <f>D37-0.4</f>
        <v>12.6</v>
      </c>
      <c r="D37" s="271">
        <v>13</v>
      </c>
      <c r="E37" s="270">
        <f>D37+0.4</f>
        <v>13.4</v>
      </c>
      <c r="F37" s="270">
        <f>E37+0.4</f>
        <v>13.8</v>
      </c>
      <c r="G37" s="270">
        <f t="shared" si="20"/>
        <v>14.4</v>
      </c>
      <c r="H37" s="270">
        <f t="shared" si="21"/>
        <v>15</v>
      </c>
      <c r="I37" s="286"/>
      <c r="J37" s="287" t="s">
        <v>280</v>
      </c>
      <c r="K37" s="144" t="s">
        <v>277</v>
      </c>
      <c r="L37" s="165" t="s">
        <v>261</v>
      </c>
      <c r="M37" s="165" t="s">
        <v>261</v>
      </c>
      <c r="N37" s="144" t="s">
        <v>277</v>
      </c>
      <c r="O37" s="144" t="s">
        <v>269</v>
      </c>
      <c r="P37" s="165" t="s">
        <v>261</v>
      </c>
      <c r="Q37" s="147"/>
    </row>
    <row r="38" s="112" customFormat="1" ht="29.1" customHeight="1" spans="1:17">
      <c r="A38" s="269" t="s">
        <v>208</v>
      </c>
      <c r="B38" s="270">
        <f>C38-0.4</f>
        <v>8.7</v>
      </c>
      <c r="C38" s="270">
        <f>D38-0.4</f>
        <v>9.1</v>
      </c>
      <c r="D38" s="271">
        <v>9.5</v>
      </c>
      <c r="E38" s="270">
        <f>D38+0.4</f>
        <v>9.9</v>
      </c>
      <c r="F38" s="270">
        <f>E38+0.4</f>
        <v>10.3</v>
      </c>
      <c r="G38" s="270">
        <f t="shared" si="20"/>
        <v>10.9</v>
      </c>
      <c r="H38" s="270">
        <f t="shared" si="21"/>
        <v>11.5</v>
      </c>
      <c r="I38" s="286"/>
      <c r="J38" s="287" t="s">
        <v>281</v>
      </c>
      <c r="K38" s="165" t="s">
        <v>261</v>
      </c>
      <c r="L38" s="165" t="s">
        <v>261</v>
      </c>
      <c r="M38" s="165" t="s">
        <v>261</v>
      </c>
      <c r="N38" s="165" t="s">
        <v>261</v>
      </c>
      <c r="O38" s="165" t="s">
        <v>261</v>
      </c>
      <c r="P38" s="165" t="s">
        <v>261</v>
      </c>
      <c r="Q38" s="147"/>
    </row>
    <row r="39" s="112" customFormat="1" ht="29.1" customHeight="1" spans="1:17">
      <c r="A39" s="269" t="s">
        <v>192</v>
      </c>
      <c r="B39" s="271">
        <f>C39</f>
        <v>7.5</v>
      </c>
      <c r="C39" s="271">
        <f>D39</f>
        <v>7.5</v>
      </c>
      <c r="D39" s="271">
        <v>7.5</v>
      </c>
      <c r="E39" s="271">
        <f t="shared" ref="E39:H39" si="22">D39</f>
        <v>7.5</v>
      </c>
      <c r="F39" s="271">
        <f t="shared" si="22"/>
        <v>7.5</v>
      </c>
      <c r="G39" s="271">
        <f t="shared" si="22"/>
        <v>7.5</v>
      </c>
      <c r="H39" s="271">
        <f t="shared" si="22"/>
        <v>7.5</v>
      </c>
      <c r="I39" s="286"/>
      <c r="J39" s="287" t="s">
        <v>282</v>
      </c>
      <c r="K39" s="144" t="s">
        <v>273</v>
      </c>
      <c r="L39" s="165" t="s">
        <v>261</v>
      </c>
      <c r="M39" s="144" t="s">
        <v>273</v>
      </c>
      <c r="N39" s="165" t="s">
        <v>261</v>
      </c>
      <c r="O39" s="144" t="s">
        <v>269</v>
      </c>
      <c r="P39" s="165" t="s">
        <v>261</v>
      </c>
      <c r="Q39" s="147"/>
    </row>
    <row r="40" s="112" customFormat="1" ht="29.1" customHeight="1" spans="1:17">
      <c r="A40" s="269" t="s">
        <v>196</v>
      </c>
      <c r="B40" s="270">
        <f>C40-1</f>
        <v>42</v>
      </c>
      <c r="C40" s="270">
        <f t="shared" ref="C40:C42" si="23">D40-1</f>
        <v>43</v>
      </c>
      <c r="D40" s="271">
        <v>44</v>
      </c>
      <c r="E40" s="270">
        <f>D40+1</f>
        <v>45</v>
      </c>
      <c r="F40" s="270">
        <f>E40+1</f>
        <v>46</v>
      </c>
      <c r="G40" s="270">
        <f>F40+1.5</f>
        <v>47.5</v>
      </c>
      <c r="H40" s="270">
        <f>G40+1.5</f>
        <v>49</v>
      </c>
      <c r="I40" s="286"/>
      <c r="J40" s="287" t="s">
        <v>196</v>
      </c>
      <c r="K40" s="144" t="s">
        <v>273</v>
      </c>
      <c r="L40" s="144" t="s">
        <v>277</v>
      </c>
      <c r="M40" s="165" t="s">
        <v>261</v>
      </c>
      <c r="N40" s="166" t="s">
        <v>283</v>
      </c>
      <c r="O40" s="144" t="s">
        <v>277</v>
      </c>
      <c r="P40" s="165" t="s">
        <v>261</v>
      </c>
      <c r="Q40" s="147"/>
    </row>
    <row r="41" s="112" customFormat="1" ht="29.1" customHeight="1" spans="1:17">
      <c r="A41" s="269" t="s">
        <v>197</v>
      </c>
      <c r="B41" s="273">
        <f>C41-1</f>
        <v>44</v>
      </c>
      <c r="C41" s="273">
        <f t="shared" si="23"/>
        <v>45</v>
      </c>
      <c r="D41" s="274">
        <v>46</v>
      </c>
      <c r="E41" s="273">
        <f>D41+1</f>
        <v>47</v>
      </c>
      <c r="F41" s="273">
        <f>E41+1</f>
        <v>48</v>
      </c>
      <c r="G41" s="273">
        <f>F41+1.5</f>
        <v>49.5</v>
      </c>
      <c r="H41" s="273">
        <f>G41+1.5</f>
        <v>51</v>
      </c>
      <c r="I41" s="286"/>
      <c r="J41" s="287" t="s">
        <v>197</v>
      </c>
      <c r="K41" s="144" t="s">
        <v>269</v>
      </c>
      <c r="L41" s="165" t="s">
        <v>261</v>
      </c>
      <c r="M41" s="144" t="s">
        <v>269</v>
      </c>
      <c r="N41" s="144" t="s">
        <v>273</v>
      </c>
      <c r="O41" s="165" t="s">
        <v>261</v>
      </c>
      <c r="P41" s="144" t="s">
        <v>269</v>
      </c>
      <c r="Q41" s="147"/>
    </row>
    <row r="42" s="112" customFormat="1" ht="29.1" customHeight="1" spans="1:17">
      <c r="A42" s="269" t="s">
        <v>210</v>
      </c>
      <c r="B42" s="253">
        <f>C42</f>
        <v>17</v>
      </c>
      <c r="C42" s="253">
        <f t="shared" si="23"/>
        <v>17</v>
      </c>
      <c r="D42" s="275">
        <v>18</v>
      </c>
      <c r="E42" s="253">
        <f t="shared" ref="E42:H42" si="24">D42</f>
        <v>18</v>
      </c>
      <c r="F42" s="253">
        <f>E42+1.5</f>
        <v>19.5</v>
      </c>
      <c r="G42" s="253">
        <f t="shared" si="24"/>
        <v>19.5</v>
      </c>
      <c r="H42" s="253">
        <f t="shared" si="24"/>
        <v>19.5</v>
      </c>
      <c r="I42" s="286"/>
      <c r="J42" s="287" t="s">
        <v>284</v>
      </c>
      <c r="K42" s="165" t="s">
        <v>261</v>
      </c>
      <c r="L42" s="165" t="s">
        <v>261</v>
      </c>
      <c r="M42" s="144" t="s">
        <v>277</v>
      </c>
      <c r="N42" s="144" t="s">
        <v>273</v>
      </c>
      <c r="O42" s="165" t="s">
        <v>261</v>
      </c>
      <c r="P42" s="144" t="s">
        <v>277</v>
      </c>
      <c r="Q42" s="147"/>
    </row>
    <row r="43" s="112" customFormat="1" ht="29.1" customHeight="1" spans="1:17">
      <c r="A43" s="276"/>
      <c r="B43" s="277"/>
      <c r="C43" s="277"/>
      <c r="D43" s="278"/>
      <c r="E43" s="277"/>
      <c r="F43" s="277"/>
      <c r="G43" s="277"/>
      <c r="H43" s="279"/>
      <c r="I43" s="286"/>
      <c r="J43" s="276"/>
      <c r="K43" s="165"/>
      <c r="L43" s="165"/>
      <c r="M43" s="144"/>
      <c r="N43" s="165"/>
      <c r="O43" s="144"/>
      <c r="P43" s="165"/>
      <c r="Q43" s="147"/>
    </row>
    <row r="44" s="112" customFormat="1" ht="29.1" customHeight="1" spans="1:17">
      <c r="A44" s="280"/>
      <c r="B44" s="281"/>
      <c r="C44" s="281"/>
      <c r="D44" s="282"/>
      <c r="E44" s="281"/>
      <c r="F44" s="281"/>
      <c r="G44" s="281"/>
      <c r="H44" s="281"/>
      <c r="I44" s="286"/>
      <c r="J44" s="263"/>
      <c r="K44" s="165"/>
      <c r="L44" s="165"/>
      <c r="M44" s="144"/>
      <c r="N44" s="165"/>
      <c r="O44" s="144"/>
      <c r="P44" s="165"/>
      <c r="Q44" s="147"/>
    </row>
    <row r="45" s="112" customFormat="1" ht="15" spans="1:17">
      <c r="A45" s="280"/>
      <c r="B45" s="281"/>
      <c r="C45" s="281"/>
      <c r="D45" s="282"/>
      <c r="E45" s="281"/>
      <c r="F45" s="281"/>
      <c r="G45" s="281"/>
      <c r="H45" s="281"/>
      <c r="I45" s="289"/>
      <c r="J45" s="290"/>
      <c r="K45" s="291"/>
      <c r="L45" s="291"/>
      <c r="M45" s="291"/>
      <c r="N45" s="291"/>
      <c r="O45" s="291"/>
      <c r="P45" s="291"/>
      <c r="Q45" s="291"/>
    </row>
    <row r="46" s="112" customFormat="1" ht="14.25" spans="1:17">
      <c r="A46" s="112" t="s">
        <v>212</v>
      </c>
      <c r="B46" s="151"/>
      <c r="C46" s="151"/>
      <c r="D46" s="151"/>
      <c r="E46" s="151"/>
      <c r="F46" s="151"/>
      <c r="G46" s="151"/>
      <c r="H46" s="151"/>
      <c r="I46" s="151"/>
      <c r="J46" s="150" t="s">
        <v>285</v>
      </c>
      <c r="K46" s="169"/>
      <c r="L46" s="169" t="s">
        <v>214</v>
      </c>
      <c r="M46" s="169"/>
      <c r="N46" s="169" t="s">
        <v>215</v>
      </c>
      <c r="O46" s="169"/>
      <c r="P46" s="169"/>
      <c r="Q46" s="113"/>
    </row>
    <row r="47" s="112" customFormat="1" customHeight="1" spans="1:17">
      <c r="A47" s="151"/>
      <c r="K47" s="113"/>
      <c r="L47" s="113"/>
      <c r="M47" s="113"/>
      <c r="N47" s="113"/>
      <c r="O47" s="113"/>
      <c r="P47" s="113"/>
      <c r="Q47" s="113"/>
    </row>
  </sheetData>
  <mergeCells count="13">
    <mergeCell ref="A1:Q1"/>
    <mergeCell ref="B2:C2"/>
    <mergeCell ref="E2:H2"/>
    <mergeCell ref="K2:Q2"/>
    <mergeCell ref="B3:H3"/>
    <mergeCell ref="J3:Q3"/>
    <mergeCell ref="B24:C24"/>
    <mergeCell ref="E24:H24"/>
    <mergeCell ref="K24:Q24"/>
    <mergeCell ref="B25:H25"/>
    <mergeCell ref="J25:Q25"/>
    <mergeCell ref="A3:A5"/>
    <mergeCell ref="A25:A27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8"/>
  <sheetViews>
    <sheetView tabSelected="1" workbookViewId="0">
      <selection activeCell="E26" sqref="E26:K2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286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287</v>
      </c>
      <c r="K2" s="233"/>
    </row>
    <row r="3" s="172" customFormat="1" ht="27" customHeight="1" spans="1:11">
      <c r="A3" s="182" t="s">
        <v>78</v>
      </c>
      <c r="B3" s="183">
        <v>297</v>
      </c>
      <c r="C3" s="183"/>
      <c r="D3" s="184" t="s">
        <v>288</v>
      </c>
      <c r="E3" s="185" t="s">
        <v>65</v>
      </c>
      <c r="F3" s="186"/>
      <c r="G3" s="186"/>
      <c r="H3" s="187" t="s">
        <v>289</v>
      </c>
      <c r="I3" s="187"/>
      <c r="J3" s="187"/>
      <c r="K3" s="234"/>
    </row>
    <row r="4" s="172" customFormat="1" spans="1:11">
      <c r="A4" s="188" t="s">
        <v>74</v>
      </c>
      <c r="B4" s="189">
        <v>1</v>
      </c>
      <c r="C4" s="189">
        <v>5</v>
      </c>
      <c r="D4" s="190" t="s">
        <v>290</v>
      </c>
      <c r="E4" s="191"/>
      <c r="F4" s="191"/>
      <c r="G4" s="191"/>
      <c r="H4" s="190" t="s">
        <v>291</v>
      </c>
      <c r="I4" s="190"/>
      <c r="J4" s="204" t="s">
        <v>67</v>
      </c>
      <c r="K4" s="235" t="s">
        <v>68</v>
      </c>
    </row>
    <row r="5" s="172" customFormat="1" spans="1:11">
      <c r="A5" s="188" t="s">
        <v>292</v>
      </c>
      <c r="B5" s="183">
        <v>1</v>
      </c>
      <c r="C5" s="183"/>
      <c r="D5" s="184" t="s">
        <v>293</v>
      </c>
      <c r="E5" s="184" t="s">
        <v>294</v>
      </c>
      <c r="F5" s="184" t="s">
        <v>295</v>
      </c>
      <c r="G5" s="184" t="s">
        <v>296</v>
      </c>
      <c r="H5" s="190" t="s">
        <v>297</v>
      </c>
      <c r="I5" s="190"/>
      <c r="J5" s="204" t="s">
        <v>67</v>
      </c>
      <c r="K5" s="235" t="s">
        <v>68</v>
      </c>
    </row>
    <row r="6" s="172" customFormat="1" ht="15" spans="1:11">
      <c r="A6" s="192" t="s">
        <v>298</v>
      </c>
      <c r="B6" s="193">
        <v>32</v>
      </c>
      <c r="C6" s="193"/>
      <c r="D6" s="194" t="s">
        <v>299</v>
      </c>
      <c r="E6" s="195"/>
      <c r="F6" s="196">
        <v>295</v>
      </c>
      <c r="G6" s="194"/>
      <c r="H6" s="197" t="s">
        <v>300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301</v>
      </c>
      <c r="B8" s="180" t="s">
        <v>302</v>
      </c>
      <c r="C8" s="180" t="s">
        <v>303</v>
      </c>
      <c r="D8" s="180" t="s">
        <v>304</v>
      </c>
      <c r="E8" s="180" t="s">
        <v>305</v>
      </c>
      <c r="F8" s="180" t="s">
        <v>306</v>
      </c>
      <c r="G8" s="202" t="s">
        <v>307</v>
      </c>
      <c r="H8" s="203"/>
      <c r="I8" s="203"/>
      <c r="J8" s="203"/>
      <c r="K8" s="237"/>
    </row>
    <row r="9" s="172" customFormat="1" spans="1:11">
      <c r="A9" s="188" t="s">
        <v>308</v>
      </c>
      <c r="B9" s="190"/>
      <c r="C9" s="204" t="s">
        <v>67</v>
      </c>
      <c r="D9" s="204" t="s">
        <v>68</v>
      </c>
      <c r="E9" s="184" t="s">
        <v>309</v>
      </c>
      <c r="F9" s="205" t="s">
        <v>310</v>
      </c>
      <c r="G9" s="206"/>
      <c r="H9" s="207"/>
      <c r="I9" s="207"/>
      <c r="J9" s="207"/>
      <c r="K9" s="238"/>
    </row>
    <row r="10" s="172" customFormat="1" spans="1:11">
      <c r="A10" s="188" t="s">
        <v>311</v>
      </c>
      <c r="B10" s="190"/>
      <c r="C10" s="204" t="s">
        <v>67</v>
      </c>
      <c r="D10" s="204" t="s">
        <v>68</v>
      </c>
      <c r="E10" s="184" t="s">
        <v>312</v>
      </c>
      <c r="F10" s="205" t="s">
        <v>313</v>
      </c>
      <c r="G10" s="206" t="s">
        <v>314</v>
      </c>
      <c r="H10" s="207"/>
      <c r="I10" s="207"/>
      <c r="J10" s="207"/>
      <c r="K10" s="238"/>
    </row>
    <row r="11" s="172" customFormat="1" spans="1:11">
      <c r="A11" s="208" t="s">
        <v>217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92</v>
      </c>
      <c r="B12" s="204" t="s">
        <v>88</v>
      </c>
      <c r="C12" s="204" t="s">
        <v>89</v>
      </c>
      <c r="D12" s="205"/>
      <c r="E12" s="184" t="s">
        <v>90</v>
      </c>
      <c r="F12" s="204" t="s">
        <v>88</v>
      </c>
      <c r="G12" s="204" t="s">
        <v>89</v>
      </c>
      <c r="H12" s="204"/>
      <c r="I12" s="184" t="s">
        <v>315</v>
      </c>
      <c r="J12" s="204" t="s">
        <v>88</v>
      </c>
      <c r="K12" s="235" t="s">
        <v>89</v>
      </c>
    </row>
    <row r="13" s="172" customFormat="1" spans="1:11">
      <c r="A13" s="182" t="s">
        <v>95</v>
      </c>
      <c r="B13" s="204" t="s">
        <v>88</v>
      </c>
      <c r="C13" s="204" t="s">
        <v>89</v>
      </c>
      <c r="D13" s="205"/>
      <c r="E13" s="184" t="s">
        <v>100</v>
      </c>
      <c r="F13" s="204" t="s">
        <v>88</v>
      </c>
      <c r="G13" s="204" t="s">
        <v>89</v>
      </c>
      <c r="H13" s="204"/>
      <c r="I13" s="184" t="s">
        <v>316</v>
      </c>
      <c r="J13" s="204" t="s">
        <v>88</v>
      </c>
      <c r="K13" s="235" t="s">
        <v>89</v>
      </c>
    </row>
    <row r="14" s="172" customFormat="1" ht="15" spans="1:11">
      <c r="A14" s="192" t="s">
        <v>317</v>
      </c>
      <c r="B14" s="196" t="s">
        <v>88</v>
      </c>
      <c r="C14" s="196" t="s">
        <v>89</v>
      </c>
      <c r="D14" s="195"/>
      <c r="E14" s="194" t="s">
        <v>318</v>
      </c>
      <c r="F14" s="196" t="s">
        <v>88</v>
      </c>
      <c r="G14" s="196" t="s">
        <v>89</v>
      </c>
      <c r="H14" s="196"/>
      <c r="I14" s="194" t="s">
        <v>319</v>
      </c>
      <c r="J14" s="196" t="s">
        <v>88</v>
      </c>
      <c r="K14" s="236" t="s">
        <v>89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320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321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322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323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/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324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128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325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326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92" t="s">
        <v>327</v>
      </c>
      <c r="B30" s="293"/>
      <c r="C30" s="293"/>
      <c r="D30" s="293"/>
      <c r="E30" s="293"/>
      <c r="F30" s="293"/>
      <c r="G30" s="293"/>
      <c r="H30" s="293"/>
      <c r="I30" s="293"/>
      <c r="J30" s="293"/>
      <c r="K30" s="295"/>
    </row>
    <row r="31" s="172" customFormat="1" ht="17.25" customHeight="1" spans="1:11">
      <c r="A31" s="221" t="s">
        <v>328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21"/>
      <c r="B36" s="222"/>
      <c r="C36" s="222"/>
      <c r="D36" s="222"/>
      <c r="E36" s="222"/>
      <c r="F36" s="222"/>
      <c r="G36" s="222"/>
      <c r="H36" s="222"/>
      <c r="I36" s="222"/>
      <c r="J36" s="222"/>
      <c r="K36" s="245"/>
    </row>
    <row r="37" s="172" customFormat="1" ht="17.25" customHeight="1" spans="1:11">
      <c r="A37" s="21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3"/>
      <c r="B38" s="214"/>
      <c r="C38" s="214"/>
      <c r="D38" s="214"/>
      <c r="E38" s="214"/>
      <c r="F38" s="214"/>
      <c r="G38" s="214"/>
      <c r="H38" s="214"/>
      <c r="I38" s="214"/>
      <c r="J38" s="214"/>
      <c r="K38" s="242"/>
    </row>
    <row r="39" s="172" customFormat="1" ht="17.25" customHeight="1" spans="1:11">
      <c r="A39" s="224"/>
      <c r="B39" s="225"/>
      <c r="C39" s="225"/>
      <c r="D39" s="225"/>
      <c r="E39" s="225"/>
      <c r="F39" s="225"/>
      <c r="G39" s="225"/>
      <c r="H39" s="225"/>
      <c r="I39" s="225"/>
      <c r="J39" s="225"/>
      <c r="K39" s="246"/>
    </row>
    <row r="40" s="172" customFormat="1" ht="18.75" customHeight="1" spans="1:11">
      <c r="A40" s="226" t="s">
        <v>329</v>
      </c>
      <c r="B40" s="227"/>
      <c r="C40" s="227"/>
      <c r="D40" s="227"/>
      <c r="E40" s="227"/>
      <c r="F40" s="227"/>
      <c r="G40" s="227"/>
      <c r="H40" s="227"/>
      <c r="I40" s="227"/>
      <c r="J40" s="227"/>
      <c r="K40" s="247"/>
    </row>
    <row r="41" s="174" customFormat="1" ht="18.75" customHeight="1" spans="1:11">
      <c r="A41" s="188" t="s">
        <v>330</v>
      </c>
      <c r="B41" s="190"/>
      <c r="C41" s="190"/>
      <c r="D41" s="187" t="s">
        <v>331</v>
      </c>
      <c r="E41" s="187"/>
      <c r="F41" s="228" t="s">
        <v>332</v>
      </c>
      <c r="G41" s="229"/>
      <c r="H41" s="190" t="s">
        <v>333</v>
      </c>
      <c r="I41" s="190"/>
      <c r="J41" s="190" t="s">
        <v>334</v>
      </c>
      <c r="K41" s="241"/>
    </row>
    <row r="42" s="172" customFormat="1" ht="18.75" customHeight="1" spans="1:13">
      <c r="A42" s="188" t="s">
        <v>211</v>
      </c>
      <c r="B42" s="190"/>
      <c r="C42" s="190"/>
      <c r="D42" s="190"/>
      <c r="E42" s="190"/>
      <c r="F42" s="190"/>
      <c r="G42" s="190"/>
      <c r="H42" s="190"/>
      <c r="I42" s="190"/>
      <c r="J42" s="190"/>
      <c r="K42" s="241"/>
      <c r="M42" s="174"/>
    </row>
    <row r="43" s="172" customFormat="1" ht="30.9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18.75" customHeight="1" spans="1:11">
      <c r="A44" s="188"/>
      <c r="B44" s="190"/>
      <c r="C44" s="190"/>
      <c r="D44" s="190"/>
      <c r="E44" s="190"/>
      <c r="F44" s="190"/>
      <c r="G44" s="190"/>
      <c r="H44" s="190"/>
      <c r="I44" s="190"/>
      <c r="J44" s="190"/>
      <c r="K44" s="241"/>
    </row>
    <row r="45" s="172" customFormat="1" ht="32.1" customHeight="1" spans="1:11">
      <c r="A45" s="192" t="s">
        <v>139</v>
      </c>
      <c r="B45" s="230" t="s">
        <v>335</v>
      </c>
      <c r="C45" s="230"/>
      <c r="D45" s="194" t="s">
        <v>336</v>
      </c>
      <c r="E45" s="195" t="s">
        <v>142</v>
      </c>
      <c r="F45" s="194" t="s">
        <v>143</v>
      </c>
      <c r="G45" s="294" t="s">
        <v>337</v>
      </c>
      <c r="H45" s="232" t="s">
        <v>144</v>
      </c>
      <c r="I45" s="232"/>
      <c r="J45" s="230" t="s">
        <v>145</v>
      </c>
      <c r="K45" s="248"/>
    </row>
    <row r="46" s="172" customFormat="1" ht="16.5" customHeight="1"/>
    <row r="47" s="172" customFormat="1" ht="16.5" customHeight="1"/>
    <row r="48" s="172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C41"/>
    <mergeCell ref="D41:E41"/>
    <mergeCell ref="F41:G41"/>
    <mergeCell ref="H41:I41"/>
    <mergeCell ref="J41:K41"/>
    <mergeCell ref="B42:K42"/>
    <mergeCell ref="A43:K43"/>
    <mergeCell ref="A44:K44"/>
    <mergeCell ref="B45:C45"/>
    <mergeCell ref="H45:I45"/>
    <mergeCell ref="J45:K45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40</xdr:row>
                    <xdr:rowOff>0</xdr:rowOff>
                  </from>
                  <to>
                    <xdr:col>2</xdr:col>
                    <xdr:colOff>76200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40</xdr:row>
                    <xdr:rowOff>0</xdr:rowOff>
                  </from>
                  <to>
                    <xdr:col>6</xdr:col>
                    <xdr:colOff>447675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40</xdr:row>
                    <xdr:rowOff>0</xdr:rowOff>
                  </from>
                  <to>
                    <xdr:col>8</xdr:col>
                    <xdr:colOff>485775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40</xdr:row>
                    <xdr:rowOff>9525</xdr:rowOff>
                  </from>
                  <to>
                    <xdr:col>10</xdr:col>
                    <xdr:colOff>457200</xdr:colOff>
                    <xdr:row>40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7"/>
  <sheetViews>
    <sheetView workbookViewId="0">
      <selection activeCell="H54" sqref="H54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148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149</v>
      </c>
      <c r="F2" s="117"/>
      <c r="G2" s="117"/>
      <c r="H2" s="117"/>
      <c r="I2" s="153"/>
      <c r="J2" s="154" t="s">
        <v>57</v>
      </c>
      <c r="K2" s="155" t="s">
        <v>259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150</v>
      </c>
      <c r="B3" s="120" t="s">
        <v>151</v>
      </c>
      <c r="C3" s="120"/>
      <c r="D3" s="120"/>
      <c r="E3" s="120"/>
      <c r="F3" s="120"/>
      <c r="G3" s="120"/>
      <c r="H3" s="120"/>
      <c r="I3" s="142"/>
      <c r="J3" s="157" t="s">
        <v>152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115</v>
      </c>
      <c r="C4" s="251" t="s">
        <v>116</v>
      </c>
      <c r="D4" s="251" t="s">
        <v>117</v>
      </c>
      <c r="E4" s="251" t="s">
        <v>118</v>
      </c>
      <c r="F4" s="251" t="s">
        <v>119</v>
      </c>
      <c r="G4" s="251" t="s">
        <v>120</v>
      </c>
      <c r="H4" s="251" t="s">
        <v>121</v>
      </c>
      <c r="I4" s="142"/>
      <c r="J4" s="160"/>
      <c r="K4" s="161" t="s">
        <v>115</v>
      </c>
      <c r="L4" s="161" t="s">
        <v>116</v>
      </c>
      <c r="M4" s="283" t="s">
        <v>117</v>
      </c>
      <c r="N4" s="161" t="s">
        <v>118</v>
      </c>
      <c r="O4" s="161" t="s">
        <v>119</v>
      </c>
      <c r="P4" s="161" t="s">
        <v>120</v>
      </c>
      <c r="Q4" s="147" t="s">
        <v>260</v>
      </c>
    </row>
    <row r="5" s="112" customFormat="1" ht="29.1" customHeight="1" spans="1:17">
      <c r="A5" s="119"/>
      <c r="B5" s="251" t="s">
        <v>153</v>
      </c>
      <c r="C5" s="251" t="s">
        <v>154</v>
      </c>
      <c r="D5" s="251" t="s">
        <v>155</v>
      </c>
      <c r="E5" s="251" t="s">
        <v>156</v>
      </c>
      <c r="F5" s="251" t="s">
        <v>157</v>
      </c>
      <c r="G5" s="251" t="s">
        <v>158</v>
      </c>
      <c r="H5" s="251" t="s">
        <v>159</v>
      </c>
      <c r="I5" s="142"/>
      <c r="J5" s="160"/>
      <c r="K5" s="284" t="s">
        <v>153</v>
      </c>
      <c r="L5" s="284" t="s">
        <v>154</v>
      </c>
      <c r="M5" s="284" t="s">
        <v>155</v>
      </c>
      <c r="N5" s="284" t="s">
        <v>156</v>
      </c>
      <c r="O5" s="284" t="s">
        <v>157</v>
      </c>
      <c r="P5" s="284" t="s">
        <v>158</v>
      </c>
      <c r="Q5" s="284" t="s">
        <v>159</v>
      </c>
    </row>
    <row r="6" s="112" customFormat="1" ht="29.1" customHeight="1" spans="1:17">
      <c r="A6" s="252" t="s">
        <v>161</v>
      </c>
      <c r="B6" s="253">
        <f t="shared" ref="B6:B8" si="0">C6-1</f>
        <v>65</v>
      </c>
      <c r="C6" s="253">
        <f t="shared" ref="C6:C8" si="1">D6-2</f>
        <v>66</v>
      </c>
      <c r="D6" s="254">
        <v>68</v>
      </c>
      <c r="E6" s="253">
        <f t="shared" ref="E6:E8" si="2">D6+2</f>
        <v>70</v>
      </c>
      <c r="F6" s="253">
        <f t="shared" ref="F6:F8" si="3">E6+2</f>
        <v>72</v>
      </c>
      <c r="G6" s="253">
        <f t="shared" ref="G6:G8" si="4">F6+1</f>
        <v>73</v>
      </c>
      <c r="H6" s="253">
        <f t="shared" ref="H6:H8" si="5">G6+1</f>
        <v>74</v>
      </c>
      <c r="I6" s="142"/>
      <c r="J6" s="252" t="s">
        <v>161</v>
      </c>
      <c r="K6" s="165" t="s">
        <v>261</v>
      </c>
      <c r="L6" s="165" t="s">
        <v>261</v>
      </c>
      <c r="M6" s="165" t="s">
        <v>262</v>
      </c>
      <c r="N6" s="165" t="s">
        <v>261</v>
      </c>
      <c r="O6" s="165" t="s">
        <v>262</v>
      </c>
      <c r="P6" s="165" t="s">
        <v>261</v>
      </c>
      <c r="Q6" s="165"/>
    </row>
    <row r="7" s="112" customFormat="1" ht="29.1" customHeight="1" spans="1:17">
      <c r="A7" s="122" t="s">
        <v>164</v>
      </c>
      <c r="B7" s="253">
        <f t="shared" si="0"/>
        <v>64</v>
      </c>
      <c r="C7" s="253">
        <f t="shared" si="1"/>
        <v>65</v>
      </c>
      <c r="D7" s="254">
        <v>67</v>
      </c>
      <c r="E7" s="253">
        <f t="shared" si="2"/>
        <v>69</v>
      </c>
      <c r="F7" s="253">
        <f t="shared" si="3"/>
        <v>71</v>
      </c>
      <c r="G7" s="253">
        <f t="shared" si="4"/>
        <v>72</v>
      </c>
      <c r="H7" s="253">
        <f t="shared" si="5"/>
        <v>73</v>
      </c>
      <c r="I7" s="142"/>
      <c r="J7" s="122" t="s">
        <v>164</v>
      </c>
      <c r="K7" s="165" t="s">
        <v>261</v>
      </c>
      <c r="L7" s="285" t="s">
        <v>263</v>
      </c>
      <c r="M7" s="165" t="s">
        <v>261</v>
      </c>
      <c r="N7" s="285" t="s">
        <v>263</v>
      </c>
      <c r="O7" s="165" t="s">
        <v>261</v>
      </c>
      <c r="P7" s="285" t="s">
        <v>263</v>
      </c>
      <c r="Q7" s="165"/>
    </row>
    <row r="8" s="112" customFormat="1" ht="29.1" customHeight="1" spans="1:17">
      <c r="A8" s="122" t="s">
        <v>167</v>
      </c>
      <c r="B8" s="255">
        <f t="shared" si="0"/>
        <v>58</v>
      </c>
      <c r="C8" s="255">
        <f t="shared" si="1"/>
        <v>59</v>
      </c>
      <c r="D8" s="256">
        <v>61</v>
      </c>
      <c r="E8" s="255">
        <f t="shared" si="2"/>
        <v>63</v>
      </c>
      <c r="F8" s="255">
        <f t="shared" si="3"/>
        <v>65</v>
      </c>
      <c r="G8" s="255">
        <f t="shared" si="4"/>
        <v>66</v>
      </c>
      <c r="H8" s="255">
        <f t="shared" si="5"/>
        <v>67</v>
      </c>
      <c r="I8" s="142"/>
      <c r="J8" s="122" t="s">
        <v>167</v>
      </c>
      <c r="K8" s="165" t="s">
        <v>261</v>
      </c>
      <c r="L8" s="165" t="s">
        <v>261</v>
      </c>
      <c r="M8" s="165" t="s">
        <v>261</v>
      </c>
      <c r="N8" s="165" t="s">
        <v>262</v>
      </c>
      <c r="O8" s="165" t="s">
        <v>262</v>
      </c>
      <c r="P8" s="165" t="s">
        <v>262</v>
      </c>
      <c r="Q8" s="144"/>
    </row>
    <row r="9" s="112" customFormat="1" ht="29.1" customHeight="1" spans="1:17">
      <c r="A9" s="122" t="s">
        <v>169</v>
      </c>
      <c r="B9" s="253">
        <f t="shared" ref="B9:B11" si="6">C9-4</f>
        <v>100</v>
      </c>
      <c r="C9" s="253">
        <f t="shared" ref="C9:C11" si="7">D9-4</f>
        <v>104</v>
      </c>
      <c r="D9" s="257" t="s">
        <v>170</v>
      </c>
      <c r="E9" s="253">
        <f t="shared" ref="E9:E11" si="8">D9+4</f>
        <v>112</v>
      </c>
      <c r="F9" s="253">
        <f>E9+4</f>
        <v>116</v>
      </c>
      <c r="G9" s="253">
        <f t="shared" ref="G9:G11" si="9">F9+6</f>
        <v>122</v>
      </c>
      <c r="H9" s="253">
        <f>G9+6</f>
        <v>128</v>
      </c>
      <c r="I9" s="142"/>
      <c r="J9" s="122" t="s">
        <v>169</v>
      </c>
      <c r="K9" s="144" t="s">
        <v>264</v>
      </c>
      <c r="L9" s="165" t="s">
        <v>261</v>
      </c>
      <c r="M9" s="144" t="s">
        <v>264</v>
      </c>
      <c r="N9" s="165" t="s">
        <v>261</v>
      </c>
      <c r="O9" s="144" t="s">
        <v>264</v>
      </c>
      <c r="P9" s="165" t="s">
        <v>261</v>
      </c>
      <c r="Q9" s="165"/>
    </row>
    <row r="10" s="112" customFormat="1" ht="29.1" customHeight="1" spans="1:17">
      <c r="A10" s="122" t="s">
        <v>173</v>
      </c>
      <c r="B10" s="253">
        <f t="shared" si="6"/>
        <v>92</v>
      </c>
      <c r="C10" s="253">
        <f t="shared" si="7"/>
        <v>96</v>
      </c>
      <c r="D10" s="257" t="s">
        <v>174</v>
      </c>
      <c r="E10" s="253">
        <f t="shared" si="8"/>
        <v>104</v>
      </c>
      <c r="F10" s="253">
        <f>E10+5</f>
        <v>109</v>
      </c>
      <c r="G10" s="253">
        <f t="shared" si="9"/>
        <v>115</v>
      </c>
      <c r="H10" s="253">
        <f>G10+7</f>
        <v>122</v>
      </c>
      <c r="I10" s="142"/>
      <c r="J10" s="122" t="s">
        <v>173</v>
      </c>
      <c r="K10" s="165" t="s">
        <v>265</v>
      </c>
      <c r="L10" s="166" t="s">
        <v>263</v>
      </c>
      <c r="M10" s="165" t="s">
        <v>265</v>
      </c>
      <c r="N10" s="165" t="s">
        <v>261</v>
      </c>
      <c r="O10" s="165" t="s">
        <v>266</v>
      </c>
      <c r="P10" s="165" t="s">
        <v>261</v>
      </c>
      <c r="Q10" s="144"/>
    </row>
    <row r="11" s="112" customFormat="1" ht="29.1" customHeight="1" spans="1:17">
      <c r="A11" s="122" t="s">
        <v>177</v>
      </c>
      <c r="B11" s="258">
        <f t="shared" si="6"/>
        <v>102</v>
      </c>
      <c r="C11" s="258">
        <f t="shared" si="7"/>
        <v>106</v>
      </c>
      <c r="D11" s="259" t="s">
        <v>178</v>
      </c>
      <c r="E11" s="258">
        <f t="shared" si="8"/>
        <v>114</v>
      </c>
      <c r="F11" s="258">
        <f>E11+5</f>
        <v>119</v>
      </c>
      <c r="G11" s="258">
        <f t="shared" si="9"/>
        <v>125</v>
      </c>
      <c r="H11" s="258">
        <f>G11+7</f>
        <v>132</v>
      </c>
      <c r="I11" s="142"/>
      <c r="J11" s="122" t="s">
        <v>177</v>
      </c>
      <c r="K11" s="144" t="s">
        <v>267</v>
      </c>
      <c r="L11" s="165" t="s">
        <v>261</v>
      </c>
      <c r="M11" s="144" t="s">
        <v>267</v>
      </c>
      <c r="N11" s="165" t="s">
        <v>261</v>
      </c>
      <c r="O11" s="144" t="s">
        <v>267</v>
      </c>
      <c r="P11" s="166" t="s">
        <v>268</v>
      </c>
      <c r="Q11" s="144"/>
    </row>
    <row r="12" s="112" customFormat="1" ht="29.1" customHeight="1" spans="1:17">
      <c r="A12" s="260" t="s">
        <v>182</v>
      </c>
      <c r="B12" s="253">
        <f>C12-1.2</f>
        <v>38.6</v>
      </c>
      <c r="C12" s="253">
        <f>D12-1.2</f>
        <v>39.8</v>
      </c>
      <c r="D12" s="261">
        <v>41</v>
      </c>
      <c r="E12" s="253">
        <f>D12+1.2</f>
        <v>42.2</v>
      </c>
      <c r="F12" s="253">
        <f>E12+1.2</f>
        <v>43.4</v>
      </c>
      <c r="G12" s="253">
        <f>F12+1.4</f>
        <v>44.8</v>
      </c>
      <c r="H12" s="253">
        <f>G12+1.4</f>
        <v>46.2</v>
      </c>
      <c r="I12" s="142"/>
      <c r="J12" s="260" t="s">
        <v>182</v>
      </c>
      <c r="K12" s="144" t="s">
        <v>269</v>
      </c>
      <c r="L12" s="165" t="s">
        <v>261</v>
      </c>
      <c r="M12" s="144" t="s">
        <v>269</v>
      </c>
      <c r="N12" s="166" t="s">
        <v>270</v>
      </c>
      <c r="O12" s="144" t="s">
        <v>269</v>
      </c>
      <c r="P12" s="166" t="s">
        <v>270</v>
      </c>
      <c r="Q12" s="144"/>
    </row>
    <row r="13" s="112" customFormat="1" ht="29.1" customHeight="1" spans="1:17">
      <c r="A13" s="260" t="s">
        <v>186</v>
      </c>
      <c r="B13" s="253">
        <f>C13-0.6</f>
        <v>61.2</v>
      </c>
      <c r="C13" s="253">
        <f>D13-1.2</f>
        <v>61.8</v>
      </c>
      <c r="D13" s="261">
        <v>63</v>
      </c>
      <c r="E13" s="253">
        <f>D13+1.2</f>
        <v>64.2</v>
      </c>
      <c r="F13" s="253">
        <f>E13+1.2</f>
        <v>65.4</v>
      </c>
      <c r="G13" s="253">
        <f>F13+0.6</f>
        <v>66</v>
      </c>
      <c r="H13" s="253">
        <f>G13+0.6</f>
        <v>66.6</v>
      </c>
      <c r="I13" s="142"/>
      <c r="J13" s="260" t="s">
        <v>186</v>
      </c>
      <c r="K13" s="165" t="s">
        <v>261</v>
      </c>
      <c r="L13" s="166" t="s">
        <v>271</v>
      </c>
      <c r="M13" s="165" t="s">
        <v>261</v>
      </c>
      <c r="N13" s="165" t="s">
        <v>261</v>
      </c>
      <c r="O13" s="165" t="s">
        <v>261</v>
      </c>
      <c r="P13" s="166" t="s">
        <v>271</v>
      </c>
      <c r="Q13" s="144"/>
    </row>
    <row r="14" s="112" customFormat="1" ht="29.1" customHeight="1" spans="1:17">
      <c r="A14" s="122" t="s">
        <v>188</v>
      </c>
      <c r="B14" s="253">
        <f>C14-0.8</f>
        <v>19.9</v>
      </c>
      <c r="C14" s="253">
        <f>D14-0.8</f>
        <v>20.7</v>
      </c>
      <c r="D14" s="254">
        <v>21.5</v>
      </c>
      <c r="E14" s="253">
        <f>D14+0.8</f>
        <v>22.3</v>
      </c>
      <c r="F14" s="253">
        <f>E14+0.8</f>
        <v>23.1</v>
      </c>
      <c r="G14" s="253">
        <f>F14+1.3</f>
        <v>24.4</v>
      </c>
      <c r="H14" s="253">
        <f>G14+1.3</f>
        <v>25.7</v>
      </c>
      <c r="I14" s="142"/>
      <c r="J14" s="122" t="s">
        <v>188</v>
      </c>
      <c r="K14" s="144" t="s">
        <v>272</v>
      </c>
      <c r="L14" s="165" t="s">
        <v>261</v>
      </c>
      <c r="M14" s="144" t="s">
        <v>272</v>
      </c>
      <c r="N14" s="165" t="s">
        <v>261</v>
      </c>
      <c r="O14" s="144" t="s">
        <v>272</v>
      </c>
      <c r="P14" s="165" t="s">
        <v>261</v>
      </c>
      <c r="Q14" s="144"/>
    </row>
    <row r="15" s="112" customFormat="1" ht="29.1" customHeight="1" spans="1:17">
      <c r="A15" s="122" t="s">
        <v>190</v>
      </c>
      <c r="B15" s="253">
        <f>C15-0.7</f>
        <v>17.1</v>
      </c>
      <c r="C15" s="253">
        <f>D15-0.7</f>
        <v>17.8</v>
      </c>
      <c r="D15" s="254">
        <v>18.5</v>
      </c>
      <c r="E15" s="253">
        <f>D15+0.7</f>
        <v>19.2</v>
      </c>
      <c r="F15" s="253">
        <f>E15+0.7</f>
        <v>19.9</v>
      </c>
      <c r="G15" s="253">
        <f>F15+1</f>
        <v>20.9</v>
      </c>
      <c r="H15" s="253">
        <f>G15+1</f>
        <v>21.9</v>
      </c>
      <c r="I15" s="142"/>
      <c r="J15" s="122" t="s">
        <v>190</v>
      </c>
      <c r="K15" s="144" t="s">
        <v>273</v>
      </c>
      <c r="L15" s="166" t="s">
        <v>274</v>
      </c>
      <c r="M15" s="144" t="s">
        <v>273</v>
      </c>
      <c r="N15" s="165" t="s">
        <v>261</v>
      </c>
      <c r="O15" s="144" t="s">
        <v>273</v>
      </c>
      <c r="P15" s="165" t="s">
        <v>261</v>
      </c>
      <c r="Q15" s="144"/>
    </row>
    <row r="16" s="112" customFormat="1" ht="29.1" customHeight="1" spans="1:17">
      <c r="A16" s="122" t="s">
        <v>191</v>
      </c>
      <c r="B16" s="253">
        <f t="shared" ref="B16:B21" si="10">C16-0.5</f>
        <v>12.5</v>
      </c>
      <c r="C16" s="253">
        <f t="shared" ref="C16:C21" si="11">D16-0.5</f>
        <v>13</v>
      </c>
      <c r="D16" s="254">
        <v>13.5</v>
      </c>
      <c r="E16" s="253">
        <f>D16+0.5</f>
        <v>14</v>
      </c>
      <c r="F16" s="253">
        <f>E16+0.5</f>
        <v>14.5</v>
      </c>
      <c r="G16" s="253">
        <f>F16+0.7</f>
        <v>15.2</v>
      </c>
      <c r="H16" s="253">
        <f>G16+0.7</f>
        <v>15.9</v>
      </c>
      <c r="I16" s="142"/>
      <c r="J16" s="122" t="s">
        <v>191</v>
      </c>
      <c r="K16" s="144" t="s">
        <v>273</v>
      </c>
      <c r="L16" s="166" t="s">
        <v>274</v>
      </c>
      <c r="M16" s="144" t="s">
        <v>273</v>
      </c>
      <c r="N16" s="165" t="s">
        <v>261</v>
      </c>
      <c r="O16" s="144" t="s">
        <v>273</v>
      </c>
      <c r="P16" s="165" t="s">
        <v>261</v>
      </c>
      <c r="Q16" s="144"/>
    </row>
    <row r="17" s="112" customFormat="1" ht="29.1" customHeight="1" spans="1:17">
      <c r="A17" s="122" t="s">
        <v>192</v>
      </c>
      <c r="B17" s="253">
        <f>C17</f>
        <v>9.5</v>
      </c>
      <c r="C17" s="253">
        <f>D17</f>
        <v>9.5</v>
      </c>
      <c r="D17" s="254">
        <v>9.5</v>
      </c>
      <c r="E17" s="253">
        <f t="shared" ref="E17:H17" si="12">D17</f>
        <v>9.5</v>
      </c>
      <c r="F17" s="253">
        <f t="shared" si="12"/>
        <v>9.5</v>
      </c>
      <c r="G17" s="253">
        <f t="shared" si="12"/>
        <v>9.5</v>
      </c>
      <c r="H17" s="253">
        <f t="shared" si="12"/>
        <v>9.5</v>
      </c>
      <c r="I17" s="142"/>
      <c r="J17" s="122" t="s">
        <v>192</v>
      </c>
      <c r="K17" s="165" t="s">
        <v>261</v>
      </c>
      <c r="L17" s="285" t="s">
        <v>263</v>
      </c>
      <c r="M17" s="165" t="s">
        <v>261</v>
      </c>
      <c r="N17" s="285" t="s">
        <v>263</v>
      </c>
      <c r="O17" s="165" t="s">
        <v>261</v>
      </c>
      <c r="P17" s="285" t="s">
        <v>263</v>
      </c>
      <c r="Q17" s="144"/>
    </row>
    <row r="18" s="112" customFormat="1" ht="29.1" customHeight="1" spans="1:17">
      <c r="A18" s="122" t="s">
        <v>196</v>
      </c>
      <c r="B18" s="125">
        <f>C18-1</f>
        <v>53</v>
      </c>
      <c r="C18" s="125">
        <f t="shared" ref="C18:C22" si="13">D18-1</f>
        <v>54</v>
      </c>
      <c r="D18" s="254">
        <v>55</v>
      </c>
      <c r="E18" s="125">
        <f>D18+1</f>
        <v>56</v>
      </c>
      <c r="F18" s="125">
        <f>E18+1</f>
        <v>57</v>
      </c>
      <c r="G18" s="125">
        <f>F18+1.5</f>
        <v>58.5</v>
      </c>
      <c r="H18" s="125">
        <f>G18+1.5</f>
        <v>60</v>
      </c>
      <c r="I18" s="142"/>
      <c r="J18" s="122" t="s">
        <v>196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122" t="s">
        <v>197</v>
      </c>
      <c r="B19" s="125">
        <f>C19-1</f>
        <v>52</v>
      </c>
      <c r="C19" s="125">
        <f t="shared" si="13"/>
        <v>53</v>
      </c>
      <c r="D19" s="254">
        <v>54</v>
      </c>
      <c r="E19" s="125">
        <f>D19+1</f>
        <v>55</v>
      </c>
      <c r="F19" s="125">
        <f>E19+1</f>
        <v>56</v>
      </c>
      <c r="G19" s="125">
        <f>F19+1.5</f>
        <v>57.5</v>
      </c>
      <c r="H19" s="125">
        <f>G19+1.5</f>
        <v>59</v>
      </c>
      <c r="I19" s="142"/>
      <c r="J19" s="122" t="s">
        <v>197</v>
      </c>
      <c r="K19" s="144" t="s">
        <v>273</v>
      </c>
      <c r="L19" s="166" t="s">
        <v>274</v>
      </c>
      <c r="M19" s="144" t="s">
        <v>273</v>
      </c>
      <c r="N19" s="165" t="s">
        <v>261</v>
      </c>
      <c r="O19" s="144" t="s">
        <v>273</v>
      </c>
      <c r="P19" s="165" t="s">
        <v>261</v>
      </c>
      <c r="Q19" s="144"/>
    </row>
    <row r="20" s="112" customFormat="1" ht="29.1" customHeight="1" spans="1:17">
      <c r="A20" s="122" t="s">
        <v>199</v>
      </c>
      <c r="B20" s="125">
        <f t="shared" si="10"/>
        <v>33</v>
      </c>
      <c r="C20" s="125">
        <f t="shared" si="11"/>
        <v>33.5</v>
      </c>
      <c r="D20" s="262">
        <v>34</v>
      </c>
      <c r="E20" s="125">
        <f t="shared" ref="E20:G20" si="14">D20+0.5</f>
        <v>34.5</v>
      </c>
      <c r="F20" s="125">
        <f t="shared" si="14"/>
        <v>35</v>
      </c>
      <c r="G20" s="125">
        <f t="shared" si="14"/>
        <v>35.5</v>
      </c>
      <c r="H20" s="125">
        <f t="shared" ref="H20:H22" si="15">G20</f>
        <v>35.5</v>
      </c>
      <c r="I20" s="142"/>
      <c r="J20" s="122" t="s">
        <v>199</v>
      </c>
      <c r="K20" s="144" t="s">
        <v>269</v>
      </c>
      <c r="L20" s="165" t="s">
        <v>261</v>
      </c>
      <c r="M20" s="144" t="s">
        <v>269</v>
      </c>
      <c r="N20" s="165" t="s">
        <v>261</v>
      </c>
      <c r="O20" s="144" t="s">
        <v>269</v>
      </c>
      <c r="P20" s="165" t="s">
        <v>261</v>
      </c>
      <c r="Q20" s="144"/>
    </row>
    <row r="21" s="112" customFormat="1" ht="29.1" customHeight="1" spans="1:17">
      <c r="A21" s="122" t="s">
        <v>200</v>
      </c>
      <c r="B21" s="125">
        <f t="shared" si="10"/>
        <v>23</v>
      </c>
      <c r="C21" s="125">
        <f t="shared" si="11"/>
        <v>23.5</v>
      </c>
      <c r="D21" s="254">
        <v>24</v>
      </c>
      <c r="E21" s="125">
        <f>D21+0.5</f>
        <v>24.5</v>
      </c>
      <c r="F21" s="125">
        <f>E21+0.5</f>
        <v>25</v>
      </c>
      <c r="G21" s="135">
        <f>F21+0.75</f>
        <v>25.75</v>
      </c>
      <c r="H21" s="135">
        <f t="shared" si="15"/>
        <v>25.75</v>
      </c>
      <c r="I21" s="142"/>
      <c r="J21" s="122" t="s">
        <v>200</v>
      </c>
      <c r="K21" s="165" t="s">
        <v>261</v>
      </c>
      <c r="L21" s="165" t="s">
        <v>261</v>
      </c>
      <c r="M21" s="144" t="s">
        <v>273</v>
      </c>
      <c r="N21" s="165" t="s">
        <v>261</v>
      </c>
      <c r="O21" s="144" t="s">
        <v>273</v>
      </c>
      <c r="P21" s="144" t="s">
        <v>273</v>
      </c>
      <c r="Q21" s="144"/>
    </row>
    <row r="22" s="112" customFormat="1" ht="29.1" customHeight="1" spans="1:17">
      <c r="A22" s="122" t="s">
        <v>202</v>
      </c>
      <c r="B22" s="253">
        <f>C22</f>
        <v>16</v>
      </c>
      <c r="C22" s="253">
        <f t="shared" si="13"/>
        <v>16</v>
      </c>
      <c r="D22" s="254">
        <v>17</v>
      </c>
      <c r="E22" s="253">
        <f>D22</f>
        <v>17</v>
      </c>
      <c r="F22" s="253">
        <f>E22+1.5</f>
        <v>18.5</v>
      </c>
      <c r="G22" s="253">
        <f>F22</f>
        <v>18.5</v>
      </c>
      <c r="H22" s="253">
        <f t="shared" si="15"/>
        <v>18.5</v>
      </c>
      <c r="I22" s="142"/>
      <c r="J22" s="122" t="s">
        <v>202</v>
      </c>
      <c r="K22" s="165" t="s">
        <v>261</v>
      </c>
      <c r="L22" s="165" t="s">
        <v>261</v>
      </c>
      <c r="M22" s="144" t="s">
        <v>275</v>
      </c>
      <c r="N22" s="166" t="s">
        <v>276</v>
      </c>
      <c r="O22" s="144" t="s">
        <v>275</v>
      </c>
      <c r="P22" s="144" t="s">
        <v>275</v>
      </c>
      <c r="Q22" s="144"/>
    </row>
    <row r="23" s="112" customFormat="1" ht="29.1" customHeight="1" spans="1:17">
      <c r="A23" s="263"/>
      <c r="B23" s="264"/>
      <c r="C23" s="264"/>
      <c r="D23" s="265"/>
      <c r="E23" s="264"/>
      <c r="F23" s="264"/>
      <c r="G23" s="264"/>
      <c r="H23" s="266"/>
      <c r="I23" s="142"/>
      <c r="J23" s="263"/>
      <c r="K23" s="165"/>
      <c r="L23" s="165"/>
      <c r="M23" s="144"/>
      <c r="N23" s="165"/>
      <c r="O23" s="144"/>
      <c r="P23" s="165"/>
      <c r="Q23" s="147"/>
    </row>
    <row r="24" s="112" customFormat="1" ht="29.1" customHeight="1" spans="1:17">
      <c r="A24" s="116" t="s">
        <v>62</v>
      </c>
      <c r="B24" s="249" t="s">
        <v>204</v>
      </c>
      <c r="C24" s="250"/>
      <c r="D24" s="118" t="s">
        <v>69</v>
      </c>
      <c r="E24" s="117" t="s">
        <v>205</v>
      </c>
      <c r="F24" s="117"/>
      <c r="G24" s="117"/>
      <c r="H24" s="117"/>
      <c r="I24" s="286"/>
      <c r="J24" s="154" t="s">
        <v>57</v>
      </c>
      <c r="K24" s="155" t="s">
        <v>259</v>
      </c>
      <c r="L24" s="155"/>
      <c r="M24" s="155"/>
      <c r="N24" s="155"/>
      <c r="O24" s="156"/>
      <c r="P24" s="156"/>
      <c r="Q24" s="170"/>
    </row>
    <row r="25" s="112" customFormat="1" ht="29.1" customHeight="1" spans="1:17">
      <c r="A25" s="119" t="s">
        <v>150</v>
      </c>
      <c r="B25" s="120" t="s">
        <v>151</v>
      </c>
      <c r="C25" s="120"/>
      <c r="D25" s="120"/>
      <c r="E25" s="120"/>
      <c r="F25" s="120"/>
      <c r="G25" s="120"/>
      <c r="H25" s="120"/>
      <c r="I25" s="286"/>
      <c r="J25" s="157" t="s">
        <v>152</v>
      </c>
      <c r="K25" s="158"/>
      <c r="L25" s="158"/>
      <c r="M25" s="158"/>
      <c r="N25" s="158"/>
      <c r="O25" s="159"/>
      <c r="P25" s="159"/>
      <c r="Q25" s="171"/>
    </row>
    <row r="26" s="112" customFormat="1" ht="29.1" customHeight="1" spans="1:17">
      <c r="A26" s="119"/>
      <c r="B26" s="267" t="s">
        <v>115</v>
      </c>
      <c r="C26" s="267" t="s">
        <v>116</v>
      </c>
      <c r="D26" s="268" t="s">
        <v>117</v>
      </c>
      <c r="E26" s="267" t="s">
        <v>118</v>
      </c>
      <c r="F26" s="267" t="s">
        <v>119</v>
      </c>
      <c r="G26" s="267" t="s">
        <v>120</v>
      </c>
      <c r="H26" s="267" t="s">
        <v>121</v>
      </c>
      <c r="I26" s="286"/>
      <c r="J26" s="160"/>
      <c r="K26" s="161" t="s">
        <v>115</v>
      </c>
      <c r="L26" s="161" t="s">
        <v>116</v>
      </c>
      <c r="M26" s="283" t="s">
        <v>117</v>
      </c>
      <c r="N26" s="161" t="s">
        <v>118</v>
      </c>
      <c r="O26" s="161" t="s">
        <v>119</v>
      </c>
      <c r="P26" s="161" t="s">
        <v>120</v>
      </c>
      <c r="Q26" s="147" t="s">
        <v>260</v>
      </c>
    </row>
    <row r="27" s="112" customFormat="1" ht="29.1" customHeight="1" spans="1:17">
      <c r="A27" s="119"/>
      <c r="B27" s="267" t="s">
        <v>153</v>
      </c>
      <c r="C27" s="267" t="s">
        <v>154</v>
      </c>
      <c r="D27" s="268" t="s">
        <v>155</v>
      </c>
      <c r="E27" s="267" t="s">
        <v>156</v>
      </c>
      <c r="F27" s="267" t="s">
        <v>157</v>
      </c>
      <c r="G27" s="267" t="s">
        <v>158</v>
      </c>
      <c r="H27" s="267" t="s">
        <v>159</v>
      </c>
      <c r="I27" s="286"/>
      <c r="J27" s="160"/>
      <c r="K27" s="284" t="s">
        <v>153</v>
      </c>
      <c r="L27" s="284" t="s">
        <v>154</v>
      </c>
      <c r="M27" s="284" t="s">
        <v>155</v>
      </c>
      <c r="N27" s="284" t="s">
        <v>156</v>
      </c>
      <c r="O27" s="284" t="s">
        <v>157</v>
      </c>
      <c r="P27" s="284" t="s">
        <v>158</v>
      </c>
      <c r="Q27" s="284" t="s">
        <v>159</v>
      </c>
    </row>
    <row r="28" s="112" customFormat="1" ht="29.1" customHeight="1" spans="1:17">
      <c r="A28" s="269" t="s">
        <v>161</v>
      </c>
      <c r="B28" s="270">
        <f>C28-1</f>
        <v>59</v>
      </c>
      <c r="C28" s="270">
        <f>D28-2</f>
        <v>60</v>
      </c>
      <c r="D28" s="271">
        <v>62</v>
      </c>
      <c r="E28" s="270">
        <f>D28+2</f>
        <v>64</v>
      </c>
      <c r="F28" s="270">
        <f>E28+2</f>
        <v>66</v>
      </c>
      <c r="G28" s="270">
        <f>F28+1</f>
        <v>67</v>
      </c>
      <c r="H28" s="270">
        <f>G28+1</f>
        <v>68</v>
      </c>
      <c r="I28" s="286"/>
      <c r="J28" s="287" t="s">
        <v>161</v>
      </c>
      <c r="K28" s="166" t="s">
        <v>270</v>
      </c>
      <c r="L28" s="165" t="s">
        <v>261</v>
      </c>
      <c r="M28" s="144" t="s">
        <v>269</v>
      </c>
      <c r="N28" s="166" t="s">
        <v>270</v>
      </c>
      <c r="O28" s="144" t="s">
        <v>269</v>
      </c>
      <c r="P28" s="166" t="s">
        <v>270</v>
      </c>
      <c r="Q28" s="147"/>
    </row>
    <row r="29" s="112" customFormat="1" ht="29.1" customHeight="1" spans="1:17">
      <c r="A29" s="269" t="s">
        <v>164</v>
      </c>
      <c r="B29" s="270">
        <f>C29-1</f>
        <v>58</v>
      </c>
      <c r="C29" s="270">
        <f>D29-2</f>
        <v>59</v>
      </c>
      <c r="D29" s="271">
        <v>61</v>
      </c>
      <c r="E29" s="270">
        <f>D29+2</f>
        <v>63</v>
      </c>
      <c r="F29" s="270">
        <f>E29+2</f>
        <v>65</v>
      </c>
      <c r="G29" s="270">
        <f>F29+1</f>
        <v>66</v>
      </c>
      <c r="H29" s="270">
        <f>G29+1</f>
        <v>67</v>
      </c>
      <c r="I29" s="286"/>
      <c r="J29" s="287" t="s">
        <v>164</v>
      </c>
      <c r="K29" s="165" t="s">
        <v>261</v>
      </c>
      <c r="L29" s="165" t="s">
        <v>261</v>
      </c>
      <c r="M29" s="165" t="s">
        <v>261</v>
      </c>
      <c r="N29" s="165" t="s">
        <v>261</v>
      </c>
      <c r="O29" s="144" t="s">
        <v>269</v>
      </c>
      <c r="P29" s="165" t="s">
        <v>261</v>
      </c>
      <c r="Q29" s="147"/>
    </row>
    <row r="30" s="112" customFormat="1" ht="29.1" customHeight="1" spans="1:17">
      <c r="A30" s="269" t="s">
        <v>169</v>
      </c>
      <c r="B30" s="270">
        <f t="shared" ref="B30:B32" si="16">C30-4</f>
        <v>90</v>
      </c>
      <c r="C30" s="270">
        <f t="shared" ref="C30:C32" si="17">D30-4</f>
        <v>94</v>
      </c>
      <c r="D30" s="272">
        <v>98</v>
      </c>
      <c r="E30" s="270">
        <f t="shared" ref="E30:E32" si="18">D30+4</f>
        <v>102</v>
      </c>
      <c r="F30" s="270">
        <f>E30+4</f>
        <v>106</v>
      </c>
      <c r="G30" s="270">
        <f t="shared" ref="G30:G32" si="19">F30+6</f>
        <v>112</v>
      </c>
      <c r="H30" s="270">
        <f>G30+6</f>
        <v>118</v>
      </c>
      <c r="I30" s="286"/>
      <c r="J30" s="287" t="s">
        <v>169</v>
      </c>
      <c r="K30" s="165" t="s">
        <v>261</v>
      </c>
      <c r="L30" s="165" t="s">
        <v>261</v>
      </c>
      <c r="M30" s="165" t="s">
        <v>261</v>
      </c>
      <c r="N30" s="166" t="s">
        <v>278</v>
      </c>
      <c r="O30" s="144" t="s">
        <v>275</v>
      </c>
      <c r="P30" s="144" t="s">
        <v>275</v>
      </c>
      <c r="Q30" s="147"/>
    </row>
    <row r="31" s="112" customFormat="1" ht="29.1" customHeight="1" spans="1:17">
      <c r="A31" s="269" t="s">
        <v>173</v>
      </c>
      <c r="B31" s="270">
        <f t="shared" si="16"/>
        <v>84</v>
      </c>
      <c r="C31" s="270">
        <f t="shared" si="17"/>
        <v>88</v>
      </c>
      <c r="D31" s="272">
        <v>92</v>
      </c>
      <c r="E31" s="270">
        <f t="shared" si="18"/>
        <v>96</v>
      </c>
      <c r="F31" s="270">
        <f>E31+5</f>
        <v>101</v>
      </c>
      <c r="G31" s="270">
        <f t="shared" si="19"/>
        <v>107</v>
      </c>
      <c r="H31" s="270">
        <f>G31+7</f>
        <v>114</v>
      </c>
      <c r="I31" s="286"/>
      <c r="J31" s="287" t="s">
        <v>173</v>
      </c>
      <c r="K31" s="144" t="s">
        <v>269</v>
      </c>
      <c r="L31" s="144" t="s">
        <v>269</v>
      </c>
      <c r="M31" s="165" t="s">
        <v>261</v>
      </c>
      <c r="N31" s="165" t="s">
        <v>261</v>
      </c>
      <c r="O31" s="165" t="s">
        <v>261</v>
      </c>
      <c r="P31" s="165" t="s">
        <v>261</v>
      </c>
      <c r="Q31" s="147"/>
    </row>
    <row r="32" s="112" customFormat="1" ht="29.1" customHeight="1" spans="1:17">
      <c r="A32" s="269" t="s">
        <v>177</v>
      </c>
      <c r="B32" s="270">
        <f t="shared" si="16"/>
        <v>94</v>
      </c>
      <c r="C32" s="270">
        <f t="shared" si="17"/>
        <v>98</v>
      </c>
      <c r="D32" s="272">
        <v>102</v>
      </c>
      <c r="E32" s="270">
        <f t="shared" si="18"/>
        <v>106</v>
      </c>
      <c r="F32" s="270">
        <f>E32+5</f>
        <v>111</v>
      </c>
      <c r="G32" s="270">
        <f t="shared" si="19"/>
        <v>117</v>
      </c>
      <c r="H32" s="270">
        <f>G32+7</f>
        <v>124</v>
      </c>
      <c r="I32" s="286"/>
      <c r="J32" s="287" t="s">
        <v>177</v>
      </c>
      <c r="K32" s="144" t="s">
        <v>277</v>
      </c>
      <c r="L32" s="144" t="s">
        <v>277</v>
      </c>
      <c r="M32" s="165" t="s">
        <v>261</v>
      </c>
      <c r="N32" s="144" t="s">
        <v>273</v>
      </c>
      <c r="O32" s="165" t="s">
        <v>261</v>
      </c>
      <c r="P32" s="165" t="s">
        <v>261</v>
      </c>
      <c r="Q32" s="147"/>
    </row>
    <row r="33" s="112" customFormat="1" ht="29.1" customHeight="1" spans="1:17">
      <c r="A33" s="269" t="s">
        <v>182</v>
      </c>
      <c r="B33" s="270">
        <f>C33-1.2</f>
        <v>36.6</v>
      </c>
      <c r="C33" s="270">
        <f>D33-1.2</f>
        <v>37.8</v>
      </c>
      <c r="D33" s="271">
        <v>39</v>
      </c>
      <c r="E33" s="270">
        <f>D33+1.2</f>
        <v>40.2</v>
      </c>
      <c r="F33" s="270">
        <f>E33+1.2</f>
        <v>41.4</v>
      </c>
      <c r="G33" s="270">
        <f>F33+1.4</f>
        <v>42.8</v>
      </c>
      <c r="H33" s="270">
        <f>G33+1.4</f>
        <v>44.2</v>
      </c>
      <c r="I33" s="286"/>
      <c r="J33" s="287" t="s">
        <v>182</v>
      </c>
      <c r="K33" s="165" t="s">
        <v>261</v>
      </c>
      <c r="L33" s="165" t="s">
        <v>261</v>
      </c>
      <c r="M33" s="144" t="s">
        <v>269</v>
      </c>
      <c r="N33" s="144" t="s">
        <v>277</v>
      </c>
      <c r="O33" s="144" t="s">
        <v>275</v>
      </c>
      <c r="P33" s="165" t="s">
        <v>261</v>
      </c>
      <c r="Q33" s="147"/>
    </row>
    <row r="34" s="112" customFormat="1" ht="29.1" customHeight="1" spans="1:17">
      <c r="A34" s="269" t="s">
        <v>186</v>
      </c>
      <c r="B34" s="270">
        <f>C34-0.6</f>
        <v>57.2</v>
      </c>
      <c r="C34" s="270">
        <f>D34-1.2</f>
        <v>57.8</v>
      </c>
      <c r="D34" s="271">
        <v>59</v>
      </c>
      <c r="E34" s="270">
        <f>D34+1.2</f>
        <v>60.2</v>
      </c>
      <c r="F34" s="270">
        <f>E34+1.2</f>
        <v>61.4</v>
      </c>
      <c r="G34" s="270">
        <f t="shared" ref="G34:G38" si="20">F34+0.6</f>
        <v>62</v>
      </c>
      <c r="H34" s="270">
        <f t="shared" ref="H34:H38" si="21">G34+0.6</f>
        <v>62.6</v>
      </c>
      <c r="I34" s="286"/>
      <c r="J34" s="287" t="s">
        <v>186</v>
      </c>
      <c r="K34" s="165" t="s">
        <v>261</v>
      </c>
      <c r="L34" s="144" t="s">
        <v>269</v>
      </c>
      <c r="M34" s="144" t="s">
        <v>273</v>
      </c>
      <c r="N34" s="165" t="s">
        <v>261</v>
      </c>
      <c r="O34" s="144" t="s">
        <v>279</v>
      </c>
      <c r="P34" s="144" t="s">
        <v>273</v>
      </c>
      <c r="Q34" s="147"/>
    </row>
    <row r="35" s="112" customFormat="1" ht="29.1" customHeight="1" spans="1:17">
      <c r="A35" s="269" t="s">
        <v>206</v>
      </c>
      <c r="B35" s="270">
        <f>C35-0.8</f>
        <v>16.4</v>
      </c>
      <c r="C35" s="270">
        <f>D35-0.8</f>
        <v>17.2</v>
      </c>
      <c r="D35" s="271">
        <v>18</v>
      </c>
      <c r="E35" s="270">
        <f>D35+0.8</f>
        <v>18.8</v>
      </c>
      <c r="F35" s="270">
        <f>E35+0.8</f>
        <v>19.6</v>
      </c>
      <c r="G35" s="270">
        <f>F35+1.3</f>
        <v>20.9</v>
      </c>
      <c r="H35" s="270">
        <f>G35+1.3</f>
        <v>22.2</v>
      </c>
      <c r="I35" s="286"/>
      <c r="J35" s="288" t="s">
        <v>188</v>
      </c>
      <c r="K35" s="166" t="s">
        <v>270</v>
      </c>
      <c r="L35" s="144" t="s">
        <v>277</v>
      </c>
      <c r="M35" s="144" t="s">
        <v>273</v>
      </c>
      <c r="N35" s="165" t="s">
        <v>261</v>
      </c>
      <c r="O35" s="165" t="s">
        <v>261</v>
      </c>
      <c r="P35" s="144" t="s">
        <v>275</v>
      </c>
      <c r="Q35" s="147"/>
    </row>
    <row r="36" s="112" customFormat="1" ht="29.1" customHeight="1" spans="1:17">
      <c r="A36" s="269" t="s">
        <v>190</v>
      </c>
      <c r="B36" s="270">
        <f>C36-0.6</f>
        <v>15.3</v>
      </c>
      <c r="C36" s="270">
        <f>D36-0.6</f>
        <v>15.9</v>
      </c>
      <c r="D36" s="271">
        <v>16.5</v>
      </c>
      <c r="E36" s="270">
        <f>D36+0.6</f>
        <v>17.1</v>
      </c>
      <c r="F36" s="270">
        <f>E36+0.6</f>
        <v>17.7</v>
      </c>
      <c r="G36" s="270">
        <f>F36+0.95</f>
        <v>18.65</v>
      </c>
      <c r="H36" s="270">
        <f>G36+0.95</f>
        <v>19.6</v>
      </c>
      <c r="I36" s="286"/>
      <c r="J36" s="287" t="s">
        <v>190</v>
      </c>
      <c r="K36" s="144" t="s">
        <v>269</v>
      </c>
      <c r="L36" s="165" t="s">
        <v>261</v>
      </c>
      <c r="M36" s="165" t="s">
        <v>261</v>
      </c>
      <c r="N36" s="144" t="s">
        <v>269</v>
      </c>
      <c r="O36" s="165" t="s">
        <v>261</v>
      </c>
      <c r="P36" s="165" t="s">
        <v>261</v>
      </c>
      <c r="Q36" s="147"/>
    </row>
    <row r="37" s="112" customFormat="1" ht="29.1" customHeight="1" spans="1:17">
      <c r="A37" s="269" t="s">
        <v>207</v>
      </c>
      <c r="B37" s="270">
        <f>C37-0.4</f>
        <v>12.2</v>
      </c>
      <c r="C37" s="270">
        <f>D37-0.4</f>
        <v>12.6</v>
      </c>
      <c r="D37" s="271">
        <v>13</v>
      </c>
      <c r="E37" s="270">
        <f>D37+0.4</f>
        <v>13.4</v>
      </c>
      <c r="F37" s="270">
        <f>E37+0.4</f>
        <v>13.8</v>
      </c>
      <c r="G37" s="270">
        <f t="shared" si="20"/>
        <v>14.4</v>
      </c>
      <c r="H37" s="270">
        <f t="shared" si="21"/>
        <v>15</v>
      </c>
      <c r="I37" s="286"/>
      <c r="J37" s="287" t="s">
        <v>280</v>
      </c>
      <c r="K37" s="165" t="s">
        <v>261</v>
      </c>
      <c r="L37" s="144" t="s">
        <v>269</v>
      </c>
      <c r="M37" s="165" t="s">
        <v>261</v>
      </c>
      <c r="N37" s="144" t="s">
        <v>277</v>
      </c>
      <c r="O37" s="144" t="s">
        <v>269</v>
      </c>
      <c r="P37" s="165" t="s">
        <v>261</v>
      </c>
      <c r="Q37" s="147"/>
    </row>
    <row r="38" s="112" customFormat="1" ht="29.1" customHeight="1" spans="1:17">
      <c r="A38" s="269" t="s">
        <v>208</v>
      </c>
      <c r="B38" s="270">
        <f>C38-0.4</f>
        <v>8.7</v>
      </c>
      <c r="C38" s="270">
        <f>D38-0.4</f>
        <v>9.1</v>
      </c>
      <c r="D38" s="271">
        <v>9.5</v>
      </c>
      <c r="E38" s="270">
        <f>D38+0.4</f>
        <v>9.9</v>
      </c>
      <c r="F38" s="270">
        <f>E38+0.4</f>
        <v>10.3</v>
      </c>
      <c r="G38" s="270">
        <f t="shared" si="20"/>
        <v>10.9</v>
      </c>
      <c r="H38" s="270">
        <f t="shared" si="21"/>
        <v>11.5</v>
      </c>
      <c r="I38" s="286"/>
      <c r="J38" s="287" t="s">
        <v>281</v>
      </c>
      <c r="K38" s="165" t="s">
        <v>261</v>
      </c>
      <c r="L38" s="144" t="s">
        <v>273</v>
      </c>
      <c r="M38" s="165" t="s">
        <v>261</v>
      </c>
      <c r="N38" s="165" t="s">
        <v>261</v>
      </c>
      <c r="O38" s="165" t="s">
        <v>261</v>
      </c>
      <c r="P38" s="165" t="s">
        <v>261</v>
      </c>
      <c r="Q38" s="147"/>
    </row>
    <row r="39" s="112" customFormat="1" ht="29.1" customHeight="1" spans="1:17">
      <c r="A39" s="269" t="s">
        <v>192</v>
      </c>
      <c r="B39" s="271">
        <f>C39</f>
        <v>7.5</v>
      </c>
      <c r="C39" s="271">
        <f>D39</f>
        <v>7.5</v>
      </c>
      <c r="D39" s="271">
        <v>7.5</v>
      </c>
      <c r="E39" s="271">
        <f t="shared" ref="E39:H39" si="22">D39</f>
        <v>7.5</v>
      </c>
      <c r="F39" s="271">
        <f t="shared" si="22"/>
        <v>7.5</v>
      </c>
      <c r="G39" s="271">
        <f t="shared" si="22"/>
        <v>7.5</v>
      </c>
      <c r="H39" s="271">
        <f t="shared" si="22"/>
        <v>7.5</v>
      </c>
      <c r="I39" s="286"/>
      <c r="J39" s="287" t="s">
        <v>282</v>
      </c>
      <c r="K39" s="144" t="s">
        <v>273</v>
      </c>
      <c r="L39" s="165" t="s">
        <v>261</v>
      </c>
      <c r="M39" s="144" t="s">
        <v>273</v>
      </c>
      <c r="N39" s="165" t="s">
        <v>261</v>
      </c>
      <c r="O39" s="144" t="s">
        <v>269</v>
      </c>
      <c r="P39" s="165" t="s">
        <v>261</v>
      </c>
      <c r="Q39" s="147"/>
    </row>
    <row r="40" s="112" customFormat="1" ht="29.1" customHeight="1" spans="1:17">
      <c r="A40" s="269" t="s">
        <v>196</v>
      </c>
      <c r="B40" s="270">
        <f>C40-1</f>
        <v>42</v>
      </c>
      <c r="C40" s="270">
        <f t="shared" ref="C40:C42" si="23">D40-1</f>
        <v>43</v>
      </c>
      <c r="D40" s="271">
        <v>44</v>
      </c>
      <c r="E40" s="270">
        <f>D40+1</f>
        <v>45</v>
      </c>
      <c r="F40" s="270">
        <f>E40+1</f>
        <v>46</v>
      </c>
      <c r="G40" s="270">
        <f>F40+1.5</f>
        <v>47.5</v>
      </c>
      <c r="H40" s="270">
        <f>G40+1.5</f>
        <v>49</v>
      </c>
      <c r="I40" s="286"/>
      <c r="J40" s="287" t="s">
        <v>196</v>
      </c>
      <c r="K40" s="165" t="s">
        <v>261</v>
      </c>
      <c r="L40" s="144" t="s">
        <v>277</v>
      </c>
      <c r="M40" s="165" t="s">
        <v>261</v>
      </c>
      <c r="N40" s="166" t="s">
        <v>283</v>
      </c>
      <c r="O40" s="144" t="s">
        <v>277</v>
      </c>
      <c r="P40" s="165" t="s">
        <v>261</v>
      </c>
      <c r="Q40" s="147"/>
    </row>
    <row r="41" s="112" customFormat="1" ht="29.1" customHeight="1" spans="1:17">
      <c r="A41" s="269" t="s">
        <v>197</v>
      </c>
      <c r="B41" s="273">
        <f>C41-1</f>
        <v>44</v>
      </c>
      <c r="C41" s="273">
        <f t="shared" si="23"/>
        <v>45</v>
      </c>
      <c r="D41" s="274">
        <v>46</v>
      </c>
      <c r="E41" s="273">
        <f>D41+1</f>
        <v>47</v>
      </c>
      <c r="F41" s="273">
        <f>E41+1</f>
        <v>48</v>
      </c>
      <c r="G41" s="273">
        <f>F41+1.5</f>
        <v>49.5</v>
      </c>
      <c r="H41" s="273">
        <f>G41+1.5</f>
        <v>51</v>
      </c>
      <c r="I41" s="286"/>
      <c r="J41" s="287" t="s">
        <v>197</v>
      </c>
      <c r="K41" s="144" t="s">
        <v>269</v>
      </c>
      <c r="L41" s="165" t="s">
        <v>261</v>
      </c>
      <c r="M41" s="144" t="s">
        <v>269</v>
      </c>
      <c r="N41" s="165" t="s">
        <v>261</v>
      </c>
      <c r="O41" s="165" t="s">
        <v>261</v>
      </c>
      <c r="P41" s="144" t="s">
        <v>269</v>
      </c>
      <c r="Q41" s="147"/>
    </row>
    <row r="42" s="112" customFormat="1" ht="29.1" customHeight="1" spans="1:17">
      <c r="A42" s="269" t="s">
        <v>210</v>
      </c>
      <c r="B42" s="253">
        <f>C42</f>
        <v>17</v>
      </c>
      <c r="C42" s="253">
        <f t="shared" si="23"/>
        <v>17</v>
      </c>
      <c r="D42" s="275">
        <v>18</v>
      </c>
      <c r="E42" s="253">
        <f t="shared" ref="E42:H42" si="24">D42</f>
        <v>18</v>
      </c>
      <c r="F42" s="253">
        <f>E42+1.5</f>
        <v>19.5</v>
      </c>
      <c r="G42" s="253">
        <f t="shared" si="24"/>
        <v>19.5</v>
      </c>
      <c r="H42" s="253">
        <f t="shared" si="24"/>
        <v>19.5</v>
      </c>
      <c r="I42" s="286"/>
      <c r="J42" s="287" t="s">
        <v>284</v>
      </c>
      <c r="K42" s="165" t="s">
        <v>261</v>
      </c>
      <c r="L42" s="165" t="s">
        <v>261</v>
      </c>
      <c r="M42" s="144" t="s">
        <v>277</v>
      </c>
      <c r="N42" s="165" t="s">
        <v>261</v>
      </c>
      <c r="O42" s="165" t="s">
        <v>261</v>
      </c>
      <c r="P42" s="144" t="s">
        <v>277</v>
      </c>
      <c r="Q42" s="147"/>
    </row>
    <row r="43" s="112" customFormat="1" ht="29.1" customHeight="1" spans="1:17">
      <c r="A43" s="276"/>
      <c r="B43" s="277"/>
      <c r="C43" s="277"/>
      <c r="D43" s="278"/>
      <c r="E43" s="277"/>
      <c r="F43" s="277"/>
      <c r="G43" s="277"/>
      <c r="H43" s="279"/>
      <c r="I43" s="286"/>
      <c r="J43" s="276"/>
      <c r="K43" s="165"/>
      <c r="L43" s="165"/>
      <c r="M43" s="144"/>
      <c r="N43" s="165"/>
      <c r="O43" s="144"/>
      <c r="P43" s="165"/>
      <c r="Q43" s="147"/>
    </row>
    <row r="44" s="112" customFormat="1" ht="29.1" customHeight="1" spans="1:17">
      <c r="A44" s="280"/>
      <c r="B44" s="281"/>
      <c r="C44" s="281"/>
      <c r="D44" s="282"/>
      <c r="E44" s="281"/>
      <c r="F44" s="281"/>
      <c r="G44" s="281"/>
      <c r="H44" s="281"/>
      <c r="I44" s="286"/>
      <c r="J44" s="263"/>
      <c r="K44" s="165"/>
      <c r="L44" s="165"/>
      <c r="M44" s="144"/>
      <c r="N44" s="165"/>
      <c r="O44" s="144"/>
      <c r="P44" s="165"/>
      <c r="Q44" s="147"/>
    </row>
    <row r="45" s="112" customFormat="1" ht="15" spans="1:17">
      <c r="A45" s="280"/>
      <c r="B45" s="281"/>
      <c r="C45" s="281"/>
      <c r="D45" s="282"/>
      <c r="E45" s="281"/>
      <c r="F45" s="281"/>
      <c r="G45" s="281"/>
      <c r="H45" s="281"/>
      <c r="I45" s="289"/>
      <c r="J45" s="290"/>
      <c r="K45" s="291"/>
      <c r="L45" s="291"/>
      <c r="M45" s="291"/>
      <c r="N45" s="291"/>
      <c r="O45" s="291"/>
      <c r="P45" s="291"/>
      <c r="Q45" s="291"/>
    </row>
    <row r="46" s="112" customFormat="1" ht="14.25" spans="1:17">
      <c r="A46" s="112" t="s">
        <v>212</v>
      </c>
      <c r="B46" s="151"/>
      <c r="C46" s="151"/>
      <c r="D46" s="151"/>
      <c r="E46" s="151"/>
      <c r="F46" s="151"/>
      <c r="G46" s="151"/>
      <c r="H46" s="151"/>
      <c r="I46" s="151"/>
      <c r="J46" s="150" t="s">
        <v>338</v>
      </c>
      <c r="K46" s="169"/>
      <c r="L46" s="169" t="s">
        <v>214</v>
      </c>
      <c r="M46" s="169"/>
      <c r="N46" s="169" t="s">
        <v>215</v>
      </c>
      <c r="O46" s="169"/>
      <c r="P46" s="169"/>
      <c r="Q46" s="113"/>
    </row>
    <row r="47" s="112" customFormat="1" customHeight="1" spans="1:17">
      <c r="A47" s="151"/>
      <c r="K47" s="113"/>
      <c r="L47" s="113"/>
      <c r="M47" s="113"/>
      <c r="N47" s="113"/>
      <c r="O47" s="113"/>
      <c r="P47" s="113"/>
      <c r="Q47" s="113"/>
    </row>
  </sheetData>
  <mergeCells count="13">
    <mergeCell ref="A1:Q1"/>
    <mergeCell ref="B2:C2"/>
    <mergeCell ref="E2:H2"/>
    <mergeCell ref="K2:Q2"/>
    <mergeCell ref="B3:H3"/>
    <mergeCell ref="J3:Q3"/>
    <mergeCell ref="B24:C24"/>
    <mergeCell ref="E24:H24"/>
    <mergeCell ref="K24:Q24"/>
    <mergeCell ref="B25:H25"/>
    <mergeCell ref="J25:Q25"/>
    <mergeCell ref="A3:A5"/>
    <mergeCell ref="A25:A2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2023-05-05T08:38:50Z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4712F23CF68645DD989C735E613B458B</vt:lpwstr>
  </property>
</Properties>
</file>